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JDO\jdo\refs cvs papers\"/>
    </mc:Choice>
  </mc:AlternateContent>
  <workbookProtection workbookAlgorithmName="SHA-512" workbookHashValue="VkxTyiDFIHXCnKT/ohghWLLaHulmfhvBikCmmyeV3onMx7HKS9ni0Z9rsDpP4z4O+X7l9twHIViKcljezs20WQ==" workbookSaltValue="xZrECimXkcIvhO9hrum+7w==" workbookSpinCount="100000" lockStructure="1" lockWindows="1"/>
  <bookViews>
    <workbookView xWindow="0" yWindow="0" windowWidth="19140" windowHeight="13260"/>
  </bookViews>
  <sheets>
    <sheet name="Sharpe Ratio Comparisons" sheetId="1" r:id="rId1"/>
    <sheet name="Purpose of Workbook" sheetId="4" r:id="rId2"/>
    <sheet name="Workbook Usage Rules" sheetId="6" r:id="rId3"/>
    <sheet name="Fund Symbol-Names Crosswalk" sheetId="13" r:id="rId4"/>
    <sheet name="Large Grwth Returns-5yr Monthly" sheetId="9" r:id="rId5"/>
    <sheet name="Small Growth Returns-3yr Weekly" sheetId="12" r:id="rId6"/>
  </sheets>
  <definedNames>
    <definedName name="xvals">IF('Sharpe Ratio Comparisons'!$BK$2=0,OFFSET('Sharpe Ratio Comparisons'!$AY$11,0,0,COUNTA('Sharpe Ratio Comparisons'!$B$12:$B$1011)+1,1),'Sharpe Ratio Comparisons'!$AV$12:$AV$21)</definedName>
    <definedName name="yvals">IF('Sharpe Ratio Comparisons'!$BK$2=0,OFFSET('Sharpe Ratio Comparisons'!$BB$11,0,0,COUNTA('Sharpe Ratio Comparisons'!$B$12:$B$1011)+1,1),'Sharpe Ratio Comparisons'!$AW$12)</definedName>
    <definedName name="yvals_b">IF(AND('Sharpe Ratio Comparisons'!$BK$2=0,'Sharpe Ratio Comparisons'!$BO$10&gt;0),OFFSET('Sharpe Ratio Comparisons'!$BC$11,0,0,COUNTA('Sharpe Ratio Comparisons'!$C$12:$C$1011)+1,1),'Sharpe Ratio Comparisons'!$AX$12)</definedName>
    <definedName name="yvals_b_cum">IF(AND('Sharpe Ratio Comparisons'!$BK$2=0,'Sharpe Ratio Comparisons'!$BO$10&gt;0),OFFSET('Sharpe Ratio Comparisons'!$BA$11,0,0,COUNTA('Sharpe Ratio Comparisons'!$C$12:$C$1011)+1,1),'Sharpe Ratio Comparisons'!$AX$12)</definedName>
    <definedName name="yvals_b_cumret">IF(AND('Sharpe Ratio Comparisons'!$BK$2=0,'Sharpe Ratio Comparisons'!$BO$10&gt;0),OFFSET('Sharpe Ratio Comparisons'!$BE$11,0,0,COUNTA('Sharpe Ratio Comparisons'!$C$12:$C$1011)+1,1),'Sharpe Ratio Comparisons'!$AX$12)</definedName>
    <definedName name="yvals_b_cumsr">IF(AND('Sharpe Ratio Comparisons'!$BK$2=0,'Sharpe Ratio Comparisons'!$BO$10&gt;0),OFFSET('Sharpe Ratio Comparisons'!$BJ$11,0,0,COUNTA('Sharpe Ratio Comparisons'!$C$12:$C$1011)+1,1),'Sharpe Ratio Comparisons'!$AX$12)</definedName>
    <definedName name="yvals_b2">IF(AND('Sharpe Ratio Comparisons'!$BK$2=0,'Sharpe Ratio Comparisons'!$BO$10&gt;0),OFFSET('Sharpe Ratio Comparisons'!$BH$11,0,0,COUNTA('Sharpe Ratio Comparisons'!$C$12:$C$1011)+1,1),'Sharpe Ratio Comparisons'!$AX$12:$AX$21)</definedName>
    <definedName name="yvals_cum">IF('Sharpe Ratio Comparisons'!$BK$2=0,OFFSET('Sharpe Ratio Comparisons'!$AZ$11,0,0,COUNTA('Sharpe Ratio Comparisons'!$B$12:$B$1011)+1,1),'Sharpe Ratio Comparisons'!$AW$12)</definedName>
    <definedName name="yvals_cumdif">IF(AND('Sharpe Ratio Comparisons'!$BK$2=0,'Sharpe Ratio Comparisons'!$BO$10&gt;0),OFFSET('Sharpe Ratio Comparisons'!$BF$11,0,0,COUNTA('Sharpe Ratio Comparisons'!$C$12:$C$1011)+1,1),'Sharpe Ratio Comparisons'!$AX$12)</definedName>
    <definedName name="yvals_cumret">IF('Sharpe Ratio Comparisons'!$BK$2=0,OFFSET('Sharpe Ratio Comparisons'!$BD$11,0,0,COUNTA('Sharpe Ratio Comparisons'!$B$12:$B$1011)+1,1),'Sharpe Ratio Comparisons'!$AW$12)</definedName>
    <definedName name="yvals_cumsr">IF('Sharpe Ratio Comparisons'!$BK$2=0,OFFSET('Sharpe Ratio Comparisons'!$BI$11,0,0,COUNTA('Sharpe Ratio Comparisons'!$B$12:$B$1011)+1,1),'Sharpe Ratio Comparisons'!$AW$12)</definedName>
    <definedName name="yvals2">IF(AND('Sharpe Ratio Comparisons'!$BK$2=0,'Sharpe Ratio Comparisons'!$BO$10&gt;0),OFFSET('Sharpe Ratio Comparisons'!$BG$11,0,0,COUNTA('Sharpe Ratio Comparisons'!$B$12:$B$1011)+1,1),'Sharpe Ratio Comparisons'!$AW$12:$AW$21)</definedName>
  </definedNames>
  <calcPr calcId="162913"/>
</workbook>
</file>

<file path=xl/calcChain.xml><?xml version="1.0" encoding="utf-8"?>
<calcChain xmlns="http://schemas.openxmlformats.org/spreadsheetml/2006/main">
  <c r="BO12" i="1" l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N12" i="1"/>
  <c r="BN13" i="1"/>
  <c r="BN14" i="1" s="1"/>
  <c r="BN15" i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N83" i="1" s="1"/>
  <c r="BN84" i="1" s="1"/>
  <c r="BN85" i="1" s="1"/>
  <c r="BN86" i="1" s="1"/>
  <c r="BN87" i="1" s="1"/>
  <c r="BN88" i="1" s="1"/>
  <c r="BN89" i="1" s="1"/>
  <c r="BN90" i="1" s="1"/>
  <c r="BN91" i="1" s="1"/>
  <c r="BN92" i="1" s="1"/>
  <c r="BN93" i="1" s="1"/>
  <c r="BN94" i="1" s="1"/>
  <c r="BN95" i="1" s="1"/>
  <c r="BN96" i="1" s="1"/>
  <c r="BN97" i="1" s="1"/>
  <c r="BN98" i="1" s="1"/>
  <c r="BN99" i="1" s="1"/>
  <c r="BN100" i="1" s="1"/>
  <c r="BN101" i="1" s="1"/>
  <c r="BN102" i="1" s="1"/>
  <c r="BN103" i="1" s="1"/>
  <c r="BN104" i="1" s="1"/>
  <c r="BN105" i="1" s="1"/>
  <c r="BN106" i="1" s="1"/>
  <c r="BN107" i="1" s="1"/>
  <c r="BN108" i="1" s="1"/>
  <c r="BN109" i="1" s="1"/>
  <c r="BN110" i="1" s="1"/>
  <c r="BN111" i="1" s="1"/>
  <c r="BN112" i="1" s="1"/>
  <c r="BN113" i="1" s="1"/>
  <c r="BN114" i="1" s="1"/>
  <c r="BN115" i="1" s="1"/>
  <c r="BN116" i="1" s="1"/>
  <c r="BN117" i="1" s="1"/>
  <c r="BN118" i="1" s="1"/>
  <c r="BN119" i="1" s="1"/>
  <c r="BN120" i="1" s="1"/>
  <c r="BN121" i="1" s="1"/>
  <c r="BN122" i="1" s="1"/>
  <c r="BN123" i="1" s="1"/>
  <c r="BN124" i="1" s="1"/>
  <c r="BN125" i="1" s="1"/>
  <c r="BN126" i="1" s="1"/>
  <c r="BN127" i="1" s="1"/>
  <c r="BN128" i="1" s="1"/>
  <c r="BN129" i="1" s="1"/>
  <c r="BN130" i="1" s="1"/>
  <c r="BN131" i="1" s="1"/>
  <c r="BN132" i="1" s="1"/>
  <c r="BN133" i="1" s="1"/>
  <c r="BN134" i="1" s="1"/>
  <c r="BN135" i="1" s="1"/>
  <c r="BN136" i="1" s="1"/>
  <c r="BN137" i="1" s="1"/>
  <c r="BN138" i="1" s="1"/>
  <c r="BN139" i="1" s="1"/>
  <c r="BN140" i="1" s="1"/>
  <c r="BN141" i="1" s="1"/>
  <c r="BN142" i="1" s="1"/>
  <c r="BN143" i="1" s="1"/>
  <c r="BN144" i="1" s="1"/>
  <c r="BN145" i="1" s="1"/>
  <c r="BN146" i="1" s="1"/>
  <c r="BN147" i="1" s="1"/>
  <c r="BN148" i="1" s="1"/>
  <c r="BN149" i="1" s="1"/>
  <c r="BN150" i="1" s="1"/>
  <c r="BN151" i="1" s="1"/>
  <c r="BN152" i="1" s="1"/>
  <c r="BN153" i="1" s="1"/>
  <c r="BN154" i="1" s="1"/>
  <c r="BN155" i="1" s="1"/>
  <c r="BN156" i="1" s="1"/>
  <c r="BN157" i="1" s="1"/>
  <c r="BN158" i="1" s="1"/>
  <c r="BN159" i="1" s="1"/>
  <c r="BN160" i="1" s="1"/>
  <c r="BN161" i="1" s="1"/>
  <c r="BN162" i="1" s="1"/>
  <c r="BN163" i="1" s="1"/>
  <c r="BN164" i="1" s="1"/>
  <c r="BN165" i="1" s="1"/>
  <c r="BN166" i="1" s="1"/>
  <c r="BN167" i="1" s="1"/>
  <c r="BN168" i="1" s="1"/>
  <c r="BN169" i="1" s="1"/>
  <c r="BN170" i="1" s="1"/>
  <c r="BN171" i="1" s="1"/>
  <c r="BN172" i="1" s="1"/>
  <c r="BN173" i="1" s="1"/>
  <c r="BN174" i="1" s="1"/>
  <c r="BN175" i="1" s="1"/>
  <c r="BN176" i="1" s="1"/>
  <c r="BN177" i="1" s="1"/>
  <c r="BN178" i="1" s="1"/>
  <c r="BN179" i="1" s="1"/>
  <c r="BN180" i="1" s="1"/>
  <c r="BN181" i="1" s="1"/>
  <c r="BN182" i="1" s="1"/>
  <c r="BN183" i="1" s="1"/>
  <c r="BN184" i="1" s="1"/>
  <c r="BN185" i="1" s="1"/>
  <c r="BN186" i="1" s="1"/>
  <c r="BN187" i="1" s="1"/>
  <c r="BN188" i="1" s="1"/>
  <c r="BN189" i="1" s="1"/>
  <c r="BN190" i="1" s="1"/>
  <c r="BN191" i="1" s="1"/>
  <c r="BN192" i="1" s="1"/>
  <c r="BN193" i="1" s="1"/>
  <c r="BN194" i="1" s="1"/>
  <c r="BN195" i="1" s="1"/>
  <c r="BN196" i="1" s="1"/>
  <c r="BN197" i="1" s="1"/>
  <c r="BN198" i="1" s="1"/>
  <c r="BN199" i="1" s="1"/>
  <c r="BN200" i="1" s="1"/>
  <c r="BN201" i="1" s="1"/>
  <c r="BN202" i="1" s="1"/>
  <c r="BN203" i="1" s="1"/>
  <c r="BN204" i="1" s="1"/>
  <c r="BN205" i="1" s="1"/>
  <c r="BN206" i="1" s="1"/>
  <c r="BN207" i="1" s="1"/>
  <c r="BN208" i="1" s="1"/>
  <c r="BN209" i="1" s="1"/>
  <c r="BN210" i="1" s="1"/>
  <c r="BN211" i="1" s="1"/>
  <c r="BN212" i="1" s="1"/>
  <c r="BN213" i="1" s="1"/>
  <c r="BN214" i="1" s="1"/>
  <c r="BN215" i="1" s="1"/>
  <c r="BN216" i="1" s="1"/>
  <c r="BN217" i="1" s="1"/>
  <c r="BN218" i="1" s="1"/>
  <c r="BN219" i="1" s="1"/>
  <c r="BN220" i="1" s="1"/>
  <c r="BN221" i="1" s="1"/>
  <c r="BN222" i="1" s="1"/>
  <c r="BN223" i="1" s="1"/>
  <c r="BN224" i="1" s="1"/>
  <c r="BN225" i="1" s="1"/>
  <c r="BN226" i="1" s="1"/>
  <c r="BN227" i="1" s="1"/>
  <c r="BN228" i="1" s="1"/>
  <c r="BN229" i="1" s="1"/>
  <c r="BN230" i="1" s="1"/>
  <c r="BN231" i="1" s="1"/>
  <c r="BN232" i="1" s="1"/>
  <c r="BN233" i="1" s="1"/>
  <c r="BN234" i="1" s="1"/>
  <c r="BN235" i="1" s="1"/>
  <c r="BN236" i="1" s="1"/>
  <c r="BN237" i="1" s="1"/>
  <c r="BN238" i="1" s="1"/>
  <c r="BN239" i="1" s="1"/>
  <c r="BN240" i="1" s="1"/>
  <c r="BN241" i="1" s="1"/>
  <c r="BN242" i="1" s="1"/>
  <c r="BN243" i="1" s="1"/>
  <c r="BN244" i="1" s="1"/>
  <c r="BN245" i="1" s="1"/>
  <c r="BN246" i="1" s="1"/>
  <c r="BN247" i="1" s="1"/>
  <c r="BN248" i="1" s="1"/>
  <c r="BN249" i="1" s="1"/>
  <c r="BN250" i="1" s="1"/>
  <c r="BN251" i="1" s="1"/>
  <c r="BN252" i="1" s="1"/>
  <c r="BN253" i="1" s="1"/>
  <c r="BN254" i="1" s="1"/>
  <c r="BN255" i="1" s="1"/>
  <c r="BN256" i="1" s="1"/>
  <c r="BN257" i="1" s="1"/>
  <c r="BN258" i="1" s="1"/>
  <c r="BN259" i="1" s="1"/>
  <c r="BN260" i="1" s="1"/>
  <c r="BN261" i="1" s="1"/>
  <c r="BN262" i="1" s="1"/>
  <c r="BN263" i="1" s="1"/>
  <c r="BN264" i="1" s="1"/>
  <c r="BN265" i="1" s="1"/>
  <c r="BN266" i="1" s="1"/>
  <c r="BN267" i="1" s="1"/>
  <c r="BN268" i="1" s="1"/>
  <c r="BN269" i="1" s="1"/>
  <c r="BN270" i="1" s="1"/>
  <c r="BN271" i="1" s="1"/>
  <c r="BN272" i="1" s="1"/>
  <c r="BN273" i="1" s="1"/>
  <c r="BN274" i="1" s="1"/>
  <c r="BN275" i="1" s="1"/>
  <c r="BN276" i="1" s="1"/>
  <c r="BN277" i="1" s="1"/>
  <c r="BN278" i="1" s="1"/>
  <c r="BN279" i="1" s="1"/>
  <c r="BN280" i="1" s="1"/>
  <c r="BN281" i="1" s="1"/>
  <c r="BN282" i="1" s="1"/>
  <c r="BN283" i="1" s="1"/>
  <c r="BN284" i="1" s="1"/>
  <c r="BN285" i="1" s="1"/>
  <c r="BN286" i="1" s="1"/>
  <c r="BN287" i="1" s="1"/>
  <c r="BN288" i="1" s="1"/>
  <c r="BN289" i="1" s="1"/>
  <c r="BN290" i="1" s="1"/>
  <c r="BN291" i="1" s="1"/>
  <c r="BN292" i="1" s="1"/>
  <c r="BN293" i="1" s="1"/>
  <c r="BN294" i="1" s="1"/>
  <c r="BN295" i="1" s="1"/>
  <c r="BN296" i="1" s="1"/>
  <c r="BN297" i="1" s="1"/>
  <c r="BN298" i="1" s="1"/>
  <c r="BN299" i="1" s="1"/>
  <c r="BN300" i="1" s="1"/>
  <c r="BN301" i="1" s="1"/>
  <c r="BN302" i="1" s="1"/>
  <c r="BN303" i="1" s="1"/>
  <c r="BN304" i="1" s="1"/>
  <c r="BN305" i="1" s="1"/>
  <c r="BN306" i="1" s="1"/>
  <c r="BN307" i="1" s="1"/>
  <c r="BN308" i="1" s="1"/>
  <c r="BN309" i="1" s="1"/>
  <c r="BN310" i="1" s="1"/>
  <c r="BN311" i="1" s="1"/>
  <c r="BN312" i="1" s="1"/>
  <c r="BN313" i="1" s="1"/>
  <c r="BN314" i="1" s="1"/>
  <c r="BN315" i="1" s="1"/>
  <c r="BN316" i="1" s="1"/>
  <c r="BN317" i="1" s="1"/>
  <c r="BN318" i="1" s="1"/>
  <c r="BN319" i="1" s="1"/>
  <c r="BN320" i="1" s="1"/>
  <c r="BN321" i="1" s="1"/>
  <c r="BN322" i="1" s="1"/>
  <c r="BN323" i="1" s="1"/>
  <c r="BN324" i="1" s="1"/>
  <c r="BN325" i="1" s="1"/>
  <c r="BN326" i="1" s="1"/>
  <c r="BN327" i="1" s="1"/>
  <c r="BN328" i="1" s="1"/>
  <c r="BN329" i="1" s="1"/>
  <c r="BN330" i="1" s="1"/>
  <c r="BN331" i="1" s="1"/>
  <c r="BN332" i="1" s="1"/>
  <c r="BN333" i="1" s="1"/>
  <c r="BN334" i="1" s="1"/>
  <c r="BN335" i="1" s="1"/>
  <c r="BN336" i="1" s="1"/>
  <c r="BN337" i="1" s="1"/>
  <c r="BN338" i="1" s="1"/>
  <c r="BN339" i="1" s="1"/>
  <c r="BN340" i="1" s="1"/>
  <c r="BN341" i="1" s="1"/>
  <c r="BN342" i="1" s="1"/>
  <c r="BN343" i="1" s="1"/>
  <c r="BN344" i="1" s="1"/>
  <c r="BN345" i="1" s="1"/>
  <c r="BN346" i="1" s="1"/>
  <c r="BN347" i="1" s="1"/>
  <c r="BN348" i="1" s="1"/>
  <c r="BN349" i="1" s="1"/>
  <c r="BN350" i="1" s="1"/>
  <c r="BN351" i="1" s="1"/>
  <c r="BN352" i="1" s="1"/>
  <c r="BN353" i="1" s="1"/>
  <c r="BN354" i="1" s="1"/>
  <c r="BN355" i="1" s="1"/>
  <c r="BN356" i="1" s="1"/>
  <c r="BN357" i="1" s="1"/>
  <c r="BN358" i="1" s="1"/>
  <c r="BN359" i="1" s="1"/>
  <c r="BN360" i="1" s="1"/>
  <c r="BN361" i="1" s="1"/>
  <c r="BN362" i="1" s="1"/>
  <c r="BN363" i="1" s="1"/>
  <c r="BN364" i="1" s="1"/>
  <c r="BN365" i="1" s="1"/>
  <c r="BN366" i="1" s="1"/>
  <c r="BN367" i="1" s="1"/>
  <c r="BN368" i="1" s="1"/>
  <c r="BN369" i="1" s="1"/>
  <c r="BN370" i="1" s="1"/>
  <c r="BN371" i="1" s="1"/>
  <c r="BN372" i="1" s="1"/>
  <c r="BN373" i="1" s="1"/>
  <c r="BN374" i="1" s="1"/>
  <c r="BN375" i="1" s="1"/>
  <c r="BN376" i="1" s="1"/>
  <c r="BN377" i="1" s="1"/>
  <c r="BN378" i="1" s="1"/>
  <c r="BN379" i="1" s="1"/>
  <c r="BN380" i="1" s="1"/>
  <c r="BN381" i="1" s="1"/>
  <c r="BN382" i="1" s="1"/>
  <c r="BN383" i="1" s="1"/>
  <c r="BN384" i="1" s="1"/>
  <c r="BN385" i="1" s="1"/>
  <c r="BN386" i="1" s="1"/>
  <c r="BN387" i="1" s="1"/>
  <c r="BN388" i="1" s="1"/>
  <c r="BN389" i="1" s="1"/>
  <c r="BN390" i="1" s="1"/>
  <c r="BN391" i="1" s="1"/>
  <c r="BN392" i="1" s="1"/>
  <c r="BN393" i="1" s="1"/>
  <c r="BN394" i="1" s="1"/>
  <c r="BN395" i="1" s="1"/>
  <c r="BN396" i="1" s="1"/>
  <c r="BN397" i="1" s="1"/>
  <c r="BN398" i="1" s="1"/>
  <c r="BN399" i="1" s="1"/>
  <c r="BN400" i="1" s="1"/>
  <c r="BN401" i="1" s="1"/>
  <c r="BN402" i="1" s="1"/>
  <c r="BN403" i="1" s="1"/>
  <c r="BN404" i="1" s="1"/>
  <c r="BN405" i="1" s="1"/>
  <c r="BN406" i="1" s="1"/>
  <c r="BN407" i="1" s="1"/>
  <c r="BN408" i="1" s="1"/>
  <c r="BN409" i="1" s="1"/>
  <c r="BN410" i="1" s="1"/>
  <c r="BN411" i="1" s="1"/>
  <c r="BN412" i="1" s="1"/>
  <c r="BN413" i="1" s="1"/>
  <c r="BN414" i="1" s="1"/>
  <c r="BN415" i="1" s="1"/>
  <c r="BN416" i="1" s="1"/>
  <c r="BN417" i="1" s="1"/>
  <c r="BN418" i="1" s="1"/>
  <c r="BN419" i="1" s="1"/>
  <c r="BN420" i="1" s="1"/>
  <c r="BN421" i="1" s="1"/>
  <c r="BN422" i="1" s="1"/>
  <c r="BN423" i="1" s="1"/>
  <c r="BN424" i="1" s="1"/>
  <c r="BN425" i="1" s="1"/>
  <c r="BN426" i="1" s="1"/>
  <c r="BN427" i="1" s="1"/>
  <c r="BN428" i="1" s="1"/>
  <c r="BN429" i="1" s="1"/>
  <c r="BN430" i="1" s="1"/>
  <c r="BN431" i="1" s="1"/>
  <c r="BN432" i="1" s="1"/>
  <c r="BN433" i="1" s="1"/>
  <c r="BN434" i="1" s="1"/>
  <c r="BN435" i="1" s="1"/>
  <c r="BN436" i="1" s="1"/>
  <c r="BN437" i="1" s="1"/>
  <c r="BN438" i="1" s="1"/>
  <c r="BN439" i="1" s="1"/>
  <c r="BN440" i="1" s="1"/>
  <c r="BN441" i="1" s="1"/>
  <c r="BN442" i="1" s="1"/>
  <c r="BN443" i="1" s="1"/>
  <c r="BN444" i="1" s="1"/>
  <c r="BN445" i="1" s="1"/>
  <c r="BN446" i="1" s="1"/>
  <c r="BN447" i="1" s="1"/>
  <c r="BN448" i="1" s="1"/>
  <c r="BN449" i="1" s="1"/>
  <c r="BN450" i="1" s="1"/>
  <c r="BN451" i="1" s="1"/>
  <c r="BN452" i="1" s="1"/>
  <c r="BN453" i="1" s="1"/>
  <c r="BN454" i="1" s="1"/>
  <c r="BN455" i="1" s="1"/>
  <c r="BN456" i="1" s="1"/>
  <c r="BN457" i="1" s="1"/>
  <c r="BN458" i="1" s="1"/>
  <c r="BN459" i="1" s="1"/>
  <c r="BN460" i="1" s="1"/>
  <c r="BN461" i="1" s="1"/>
  <c r="BN462" i="1" s="1"/>
  <c r="BN463" i="1" s="1"/>
  <c r="BN464" i="1" s="1"/>
  <c r="BN465" i="1" s="1"/>
  <c r="BN466" i="1" s="1"/>
  <c r="BN467" i="1" s="1"/>
  <c r="BN468" i="1" s="1"/>
  <c r="BN469" i="1" s="1"/>
  <c r="BN470" i="1" s="1"/>
  <c r="BN471" i="1" s="1"/>
  <c r="BN472" i="1" s="1"/>
  <c r="BN473" i="1" s="1"/>
  <c r="BN474" i="1" s="1"/>
  <c r="BN475" i="1" s="1"/>
  <c r="BN476" i="1" s="1"/>
  <c r="BN477" i="1" s="1"/>
  <c r="BN478" i="1" s="1"/>
  <c r="BN479" i="1" s="1"/>
  <c r="BN480" i="1" s="1"/>
  <c r="BN481" i="1" s="1"/>
  <c r="BN482" i="1" s="1"/>
  <c r="BN483" i="1" s="1"/>
  <c r="BN484" i="1" s="1"/>
  <c r="BN485" i="1" s="1"/>
  <c r="BN486" i="1" s="1"/>
  <c r="BN487" i="1" s="1"/>
  <c r="BN488" i="1" s="1"/>
  <c r="BN489" i="1" s="1"/>
  <c r="BN490" i="1" s="1"/>
  <c r="BN491" i="1" s="1"/>
  <c r="BN492" i="1" s="1"/>
  <c r="BN493" i="1" s="1"/>
  <c r="BN494" i="1" s="1"/>
  <c r="BN495" i="1" s="1"/>
  <c r="BN496" i="1" s="1"/>
  <c r="BN497" i="1" s="1"/>
  <c r="BN498" i="1" s="1"/>
  <c r="BN499" i="1" s="1"/>
  <c r="BN500" i="1" s="1"/>
  <c r="BN501" i="1" s="1"/>
  <c r="BN502" i="1" s="1"/>
  <c r="BN503" i="1" s="1"/>
  <c r="BN504" i="1" s="1"/>
  <c r="BN505" i="1" s="1"/>
  <c r="BN506" i="1" s="1"/>
  <c r="BN507" i="1" s="1"/>
  <c r="BN508" i="1" s="1"/>
  <c r="BN509" i="1" s="1"/>
  <c r="BN510" i="1" s="1"/>
  <c r="BN511" i="1" s="1"/>
  <c r="BN512" i="1" s="1"/>
  <c r="BN513" i="1" s="1"/>
  <c r="BN514" i="1" s="1"/>
  <c r="BN515" i="1" s="1"/>
  <c r="BN516" i="1" s="1"/>
  <c r="BN517" i="1" s="1"/>
  <c r="BN518" i="1" s="1"/>
  <c r="BN519" i="1" s="1"/>
  <c r="BN520" i="1" s="1"/>
  <c r="BN521" i="1" s="1"/>
  <c r="BN522" i="1" s="1"/>
  <c r="BN523" i="1" s="1"/>
  <c r="BN524" i="1" s="1"/>
  <c r="BN525" i="1" s="1"/>
  <c r="BN526" i="1" s="1"/>
  <c r="BN527" i="1" s="1"/>
  <c r="BN528" i="1" s="1"/>
  <c r="BN529" i="1" s="1"/>
  <c r="BN530" i="1" s="1"/>
  <c r="BN531" i="1" s="1"/>
  <c r="BN532" i="1" s="1"/>
  <c r="BN533" i="1" s="1"/>
  <c r="BN534" i="1" s="1"/>
  <c r="BN535" i="1" s="1"/>
  <c r="BN536" i="1" s="1"/>
  <c r="BN537" i="1" s="1"/>
  <c r="BN538" i="1" s="1"/>
  <c r="BN539" i="1" s="1"/>
  <c r="BN540" i="1" s="1"/>
  <c r="BN541" i="1" s="1"/>
  <c r="BN542" i="1" s="1"/>
  <c r="BN543" i="1" s="1"/>
  <c r="BN544" i="1" s="1"/>
  <c r="BN545" i="1" s="1"/>
  <c r="BN546" i="1" s="1"/>
  <c r="BN547" i="1" s="1"/>
  <c r="BN548" i="1" s="1"/>
  <c r="BN549" i="1" s="1"/>
  <c r="BN550" i="1" s="1"/>
  <c r="BN551" i="1" s="1"/>
  <c r="BN552" i="1" s="1"/>
  <c r="BN553" i="1" s="1"/>
  <c r="BN554" i="1" s="1"/>
  <c r="BN555" i="1" s="1"/>
  <c r="BN556" i="1" s="1"/>
  <c r="BN557" i="1" s="1"/>
  <c r="BN558" i="1" s="1"/>
  <c r="BN559" i="1" s="1"/>
  <c r="BN560" i="1" s="1"/>
  <c r="BN561" i="1" s="1"/>
  <c r="BN562" i="1" s="1"/>
  <c r="BN563" i="1" s="1"/>
  <c r="BN564" i="1" s="1"/>
  <c r="BN565" i="1" s="1"/>
  <c r="BN566" i="1" s="1"/>
  <c r="BN567" i="1" s="1"/>
  <c r="BN568" i="1" s="1"/>
  <c r="BN569" i="1" s="1"/>
  <c r="BN570" i="1" s="1"/>
  <c r="BN571" i="1" s="1"/>
  <c r="BN572" i="1" s="1"/>
  <c r="BN573" i="1" s="1"/>
  <c r="BN574" i="1" s="1"/>
  <c r="BN575" i="1" s="1"/>
  <c r="BN576" i="1" s="1"/>
  <c r="BN577" i="1" s="1"/>
  <c r="BN578" i="1" s="1"/>
  <c r="BN579" i="1" s="1"/>
  <c r="BN580" i="1" s="1"/>
  <c r="BN581" i="1" s="1"/>
  <c r="BN582" i="1" s="1"/>
  <c r="BN583" i="1" s="1"/>
  <c r="BN584" i="1" s="1"/>
  <c r="BN585" i="1" s="1"/>
  <c r="BN586" i="1" s="1"/>
  <c r="BN587" i="1" s="1"/>
  <c r="BN588" i="1" s="1"/>
  <c r="BN589" i="1" s="1"/>
  <c r="BN590" i="1" s="1"/>
  <c r="BN591" i="1" s="1"/>
  <c r="BN592" i="1" s="1"/>
  <c r="BN593" i="1" s="1"/>
  <c r="BN594" i="1" s="1"/>
  <c r="BN595" i="1" s="1"/>
  <c r="BN596" i="1" s="1"/>
  <c r="BN597" i="1" s="1"/>
  <c r="BN598" i="1" s="1"/>
  <c r="BN599" i="1" s="1"/>
  <c r="BN600" i="1" s="1"/>
  <c r="BN601" i="1" s="1"/>
  <c r="BN602" i="1" s="1"/>
  <c r="BN603" i="1" s="1"/>
  <c r="BN604" i="1" s="1"/>
  <c r="BN605" i="1" s="1"/>
  <c r="BN606" i="1" s="1"/>
  <c r="BN607" i="1" s="1"/>
  <c r="BN608" i="1" s="1"/>
  <c r="BN609" i="1" s="1"/>
  <c r="BN610" i="1" s="1"/>
  <c r="BN611" i="1" s="1"/>
  <c r="BN612" i="1" s="1"/>
  <c r="BN613" i="1" s="1"/>
  <c r="BN614" i="1" s="1"/>
  <c r="BN615" i="1" s="1"/>
  <c r="BN616" i="1" s="1"/>
  <c r="BN617" i="1" s="1"/>
  <c r="BN618" i="1" s="1"/>
  <c r="BN619" i="1" s="1"/>
  <c r="BN620" i="1" s="1"/>
  <c r="BN621" i="1" s="1"/>
  <c r="BN622" i="1" s="1"/>
  <c r="BN623" i="1" s="1"/>
  <c r="BN624" i="1" s="1"/>
  <c r="BN625" i="1" s="1"/>
  <c r="BN626" i="1" s="1"/>
  <c r="BN627" i="1" s="1"/>
  <c r="BN628" i="1" s="1"/>
  <c r="BN629" i="1" s="1"/>
  <c r="BN630" i="1" s="1"/>
  <c r="BN631" i="1" s="1"/>
  <c r="BN632" i="1" s="1"/>
  <c r="BN633" i="1" s="1"/>
  <c r="BN634" i="1" s="1"/>
  <c r="BN635" i="1" s="1"/>
  <c r="BN636" i="1" s="1"/>
  <c r="BN637" i="1" s="1"/>
  <c r="BN638" i="1" s="1"/>
  <c r="BN639" i="1" s="1"/>
  <c r="BN640" i="1" s="1"/>
  <c r="BN641" i="1" s="1"/>
  <c r="BN642" i="1" s="1"/>
  <c r="BN643" i="1" s="1"/>
  <c r="BN644" i="1" s="1"/>
  <c r="BN645" i="1" s="1"/>
  <c r="BN646" i="1" s="1"/>
  <c r="BN647" i="1" s="1"/>
  <c r="BN648" i="1" s="1"/>
  <c r="BN649" i="1" s="1"/>
  <c r="BN650" i="1" s="1"/>
  <c r="BN651" i="1" s="1"/>
  <c r="BN652" i="1" s="1"/>
  <c r="BN653" i="1" s="1"/>
  <c r="BN654" i="1" s="1"/>
  <c r="BN655" i="1" s="1"/>
  <c r="BN656" i="1" s="1"/>
  <c r="BN657" i="1" s="1"/>
  <c r="BN658" i="1" s="1"/>
  <c r="BN659" i="1" s="1"/>
  <c r="BN660" i="1" s="1"/>
  <c r="BN661" i="1" s="1"/>
  <c r="BN662" i="1" s="1"/>
  <c r="BN663" i="1" s="1"/>
  <c r="BN664" i="1" s="1"/>
  <c r="BN665" i="1" s="1"/>
  <c r="BN666" i="1" s="1"/>
  <c r="BN667" i="1" s="1"/>
  <c r="BN668" i="1" s="1"/>
  <c r="BN669" i="1" s="1"/>
  <c r="BN670" i="1" s="1"/>
  <c r="BN671" i="1" s="1"/>
  <c r="BN672" i="1" s="1"/>
  <c r="BN673" i="1" s="1"/>
  <c r="BN674" i="1" s="1"/>
  <c r="BN675" i="1" s="1"/>
  <c r="BN676" i="1" s="1"/>
  <c r="BN677" i="1" s="1"/>
  <c r="BN678" i="1" s="1"/>
  <c r="BN679" i="1" s="1"/>
  <c r="BN680" i="1" s="1"/>
  <c r="BN681" i="1" s="1"/>
  <c r="BN682" i="1" s="1"/>
  <c r="BN683" i="1" s="1"/>
  <c r="BN684" i="1" s="1"/>
  <c r="BN685" i="1" s="1"/>
  <c r="BN686" i="1" s="1"/>
  <c r="BN687" i="1" s="1"/>
  <c r="BN688" i="1" s="1"/>
  <c r="BN689" i="1" s="1"/>
  <c r="BN690" i="1" s="1"/>
  <c r="BN691" i="1" s="1"/>
  <c r="BN692" i="1" s="1"/>
  <c r="BN693" i="1" s="1"/>
  <c r="BN694" i="1" s="1"/>
  <c r="BN695" i="1" s="1"/>
  <c r="BN696" i="1" s="1"/>
  <c r="BN697" i="1" s="1"/>
  <c r="BN698" i="1" s="1"/>
  <c r="BN699" i="1" s="1"/>
  <c r="BN700" i="1" s="1"/>
  <c r="BN701" i="1" s="1"/>
  <c r="BN702" i="1" s="1"/>
  <c r="BN703" i="1" s="1"/>
  <c r="BN704" i="1" s="1"/>
  <c r="BN705" i="1" s="1"/>
  <c r="BN706" i="1" s="1"/>
  <c r="BN707" i="1" s="1"/>
  <c r="BN708" i="1" s="1"/>
  <c r="BN709" i="1" s="1"/>
  <c r="BN710" i="1" s="1"/>
  <c r="BN711" i="1" s="1"/>
  <c r="BN712" i="1" s="1"/>
  <c r="BN713" i="1" s="1"/>
  <c r="BN714" i="1" s="1"/>
  <c r="BN715" i="1" s="1"/>
  <c r="BN716" i="1" s="1"/>
  <c r="BN717" i="1" s="1"/>
  <c r="BN718" i="1" s="1"/>
  <c r="BN719" i="1" s="1"/>
  <c r="BN720" i="1" s="1"/>
  <c r="BN721" i="1" s="1"/>
  <c r="BN722" i="1" s="1"/>
  <c r="BN723" i="1" s="1"/>
  <c r="BN724" i="1" s="1"/>
  <c r="BN725" i="1" s="1"/>
  <c r="BN726" i="1" s="1"/>
  <c r="BN727" i="1" s="1"/>
  <c r="BN728" i="1" s="1"/>
  <c r="BN729" i="1" s="1"/>
  <c r="BN730" i="1" s="1"/>
  <c r="BN731" i="1" s="1"/>
  <c r="BN732" i="1" s="1"/>
  <c r="BN733" i="1" s="1"/>
  <c r="BN734" i="1" s="1"/>
  <c r="BN735" i="1" s="1"/>
  <c r="BN736" i="1" s="1"/>
  <c r="BN737" i="1" s="1"/>
  <c r="BN738" i="1" s="1"/>
  <c r="BN739" i="1" s="1"/>
  <c r="BN740" i="1" s="1"/>
  <c r="BN741" i="1" s="1"/>
  <c r="BN742" i="1" s="1"/>
  <c r="BN743" i="1" s="1"/>
  <c r="BN744" i="1" s="1"/>
  <c r="BN745" i="1" s="1"/>
  <c r="BN746" i="1" s="1"/>
  <c r="BN747" i="1" s="1"/>
  <c r="BN748" i="1" s="1"/>
  <c r="BN749" i="1" s="1"/>
  <c r="BN750" i="1" s="1"/>
  <c r="BN751" i="1" s="1"/>
  <c r="BN752" i="1" s="1"/>
  <c r="BN753" i="1" s="1"/>
  <c r="BN754" i="1" s="1"/>
  <c r="BN755" i="1" s="1"/>
  <c r="BN756" i="1" s="1"/>
  <c r="BN757" i="1" s="1"/>
  <c r="BN758" i="1" s="1"/>
  <c r="BN759" i="1" s="1"/>
  <c r="BN760" i="1" s="1"/>
  <c r="BN761" i="1" s="1"/>
  <c r="BN762" i="1" s="1"/>
  <c r="BN763" i="1" s="1"/>
  <c r="BN764" i="1" s="1"/>
  <c r="BN765" i="1" s="1"/>
  <c r="BN766" i="1" s="1"/>
  <c r="BN767" i="1" s="1"/>
  <c r="BN768" i="1" s="1"/>
  <c r="BN769" i="1" s="1"/>
  <c r="BN770" i="1" s="1"/>
  <c r="BN771" i="1" s="1"/>
  <c r="BN772" i="1" s="1"/>
  <c r="BN773" i="1" s="1"/>
  <c r="BN774" i="1" s="1"/>
  <c r="BN775" i="1" s="1"/>
  <c r="BN776" i="1" s="1"/>
  <c r="BN777" i="1" s="1"/>
  <c r="BN778" i="1" s="1"/>
  <c r="BN779" i="1" s="1"/>
  <c r="BN780" i="1" s="1"/>
  <c r="BN781" i="1" s="1"/>
  <c r="BN782" i="1" s="1"/>
  <c r="BN783" i="1" s="1"/>
  <c r="BN784" i="1" s="1"/>
  <c r="BN785" i="1" s="1"/>
  <c r="BN786" i="1" s="1"/>
  <c r="BN787" i="1" s="1"/>
  <c r="BN788" i="1" s="1"/>
  <c r="BN789" i="1" s="1"/>
  <c r="BN790" i="1" s="1"/>
  <c r="BN791" i="1" s="1"/>
  <c r="BN792" i="1" s="1"/>
  <c r="BN793" i="1" s="1"/>
  <c r="BN794" i="1" s="1"/>
  <c r="BN795" i="1" s="1"/>
  <c r="BN796" i="1" s="1"/>
  <c r="BN797" i="1" s="1"/>
  <c r="BN798" i="1" s="1"/>
  <c r="BN799" i="1" s="1"/>
  <c r="BN800" i="1" s="1"/>
  <c r="BN801" i="1" s="1"/>
  <c r="BN802" i="1" s="1"/>
  <c r="BN803" i="1" s="1"/>
  <c r="BN804" i="1" s="1"/>
  <c r="BN805" i="1" s="1"/>
  <c r="BN806" i="1" s="1"/>
  <c r="BN807" i="1" s="1"/>
  <c r="BN808" i="1" s="1"/>
  <c r="BN809" i="1" s="1"/>
  <c r="BN810" i="1" s="1"/>
  <c r="BN811" i="1" s="1"/>
  <c r="BN812" i="1" s="1"/>
  <c r="BN813" i="1" s="1"/>
  <c r="BN814" i="1" s="1"/>
  <c r="BN815" i="1" s="1"/>
  <c r="BN816" i="1" s="1"/>
  <c r="BN817" i="1" s="1"/>
  <c r="BN818" i="1" s="1"/>
  <c r="BN819" i="1" s="1"/>
  <c r="BN820" i="1" s="1"/>
  <c r="BN821" i="1" s="1"/>
  <c r="BN822" i="1" s="1"/>
  <c r="BN823" i="1" s="1"/>
  <c r="BN824" i="1" s="1"/>
  <c r="BN825" i="1" s="1"/>
  <c r="BN826" i="1" s="1"/>
  <c r="BN827" i="1" s="1"/>
  <c r="BN828" i="1" s="1"/>
  <c r="BN829" i="1" s="1"/>
  <c r="BN830" i="1" s="1"/>
  <c r="BN831" i="1" s="1"/>
  <c r="BN832" i="1" s="1"/>
  <c r="BN833" i="1" s="1"/>
  <c r="BN834" i="1" s="1"/>
  <c r="BN835" i="1" s="1"/>
  <c r="BN836" i="1" s="1"/>
  <c r="BN837" i="1" s="1"/>
  <c r="BN838" i="1" s="1"/>
  <c r="BN839" i="1" s="1"/>
  <c r="BN840" i="1" s="1"/>
  <c r="BN841" i="1" s="1"/>
  <c r="BN842" i="1" s="1"/>
  <c r="BN843" i="1" s="1"/>
  <c r="BN844" i="1" s="1"/>
  <c r="BN845" i="1" s="1"/>
  <c r="BN846" i="1" s="1"/>
  <c r="BN847" i="1" s="1"/>
  <c r="BN848" i="1" s="1"/>
  <c r="BN849" i="1" s="1"/>
  <c r="BN850" i="1" s="1"/>
  <c r="BN851" i="1" s="1"/>
  <c r="BN852" i="1" s="1"/>
  <c r="BN853" i="1" s="1"/>
  <c r="BN854" i="1" s="1"/>
  <c r="BN855" i="1" s="1"/>
  <c r="BN856" i="1" s="1"/>
  <c r="BN857" i="1" s="1"/>
  <c r="BN858" i="1" s="1"/>
  <c r="BN859" i="1" s="1"/>
  <c r="BN860" i="1" s="1"/>
  <c r="BN861" i="1" s="1"/>
  <c r="BN862" i="1" s="1"/>
  <c r="BN863" i="1" s="1"/>
  <c r="BN864" i="1" s="1"/>
  <c r="BN865" i="1" s="1"/>
  <c r="BN866" i="1" s="1"/>
  <c r="BN867" i="1" s="1"/>
  <c r="BN868" i="1" s="1"/>
  <c r="BN869" i="1" s="1"/>
  <c r="BN870" i="1" s="1"/>
  <c r="BN871" i="1" s="1"/>
  <c r="BN872" i="1" s="1"/>
  <c r="BN873" i="1" s="1"/>
  <c r="BN874" i="1" s="1"/>
  <c r="BN875" i="1" s="1"/>
  <c r="BN876" i="1" s="1"/>
  <c r="BN877" i="1" s="1"/>
  <c r="BN878" i="1" s="1"/>
  <c r="BN879" i="1" s="1"/>
  <c r="BN880" i="1" s="1"/>
  <c r="BN881" i="1" s="1"/>
  <c r="BN882" i="1" s="1"/>
  <c r="BN883" i="1" s="1"/>
  <c r="BN884" i="1" s="1"/>
  <c r="BN885" i="1" s="1"/>
  <c r="BN886" i="1" s="1"/>
  <c r="BN887" i="1" s="1"/>
  <c r="BN888" i="1" s="1"/>
  <c r="BN889" i="1" s="1"/>
  <c r="BN890" i="1" s="1"/>
  <c r="BN891" i="1" s="1"/>
  <c r="BN892" i="1" s="1"/>
  <c r="BN893" i="1" s="1"/>
  <c r="BN894" i="1" s="1"/>
  <c r="BN895" i="1" s="1"/>
  <c r="BN896" i="1" s="1"/>
  <c r="BN897" i="1" s="1"/>
  <c r="BN898" i="1" s="1"/>
  <c r="BN899" i="1" s="1"/>
  <c r="BN900" i="1" s="1"/>
  <c r="BN901" i="1" s="1"/>
  <c r="BN902" i="1" s="1"/>
  <c r="BN903" i="1" s="1"/>
  <c r="BN904" i="1" s="1"/>
  <c r="BN905" i="1" s="1"/>
  <c r="BN906" i="1" s="1"/>
  <c r="BN907" i="1" s="1"/>
  <c r="BN908" i="1" s="1"/>
  <c r="BN909" i="1" s="1"/>
  <c r="BN910" i="1" s="1"/>
  <c r="BN911" i="1" s="1"/>
  <c r="BN912" i="1" s="1"/>
  <c r="BN913" i="1" s="1"/>
  <c r="BN914" i="1" s="1"/>
  <c r="BN915" i="1" s="1"/>
  <c r="BN916" i="1" s="1"/>
  <c r="BN917" i="1" s="1"/>
  <c r="BN918" i="1" s="1"/>
  <c r="BN919" i="1" s="1"/>
  <c r="BN920" i="1" s="1"/>
  <c r="BN921" i="1" s="1"/>
  <c r="BN922" i="1" s="1"/>
  <c r="BN923" i="1" s="1"/>
  <c r="BN924" i="1" s="1"/>
  <c r="BN925" i="1" s="1"/>
  <c r="BN926" i="1" s="1"/>
  <c r="BN927" i="1" s="1"/>
  <c r="BN928" i="1" s="1"/>
  <c r="BN929" i="1" s="1"/>
  <c r="BN930" i="1" s="1"/>
  <c r="BN931" i="1" s="1"/>
  <c r="BN932" i="1" s="1"/>
  <c r="BN933" i="1" s="1"/>
  <c r="BN934" i="1" s="1"/>
  <c r="BN935" i="1" s="1"/>
  <c r="BN936" i="1" s="1"/>
  <c r="BN937" i="1" s="1"/>
  <c r="BN938" i="1" s="1"/>
  <c r="BN939" i="1" s="1"/>
  <c r="BN940" i="1" s="1"/>
  <c r="BN941" i="1" s="1"/>
  <c r="BN942" i="1" s="1"/>
  <c r="BN943" i="1" s="1"/>
  <c r="BN944" i="1" s="1"/>
  <c r="BN945" i="1" s="1"/>
  <c r="BN946" i="1" s="1"/>
  <c r="BN947" i="1" s="1"/>
  <c r="BN948" i="1" s="1"/>
  <c r="BN949" i="1" s="1"/>
  <c r="BN950" i="1" s="1"/>
  <c r="BN951" i="1" s="1"/>
  <c r="BN952" i="1" s="1"/>
  <c r="BN953" i="1" s="1"/>
  <c r="BN954" i="1" s="1"/>
  <c r="BN955" i="1" s="1"/>
  <c r="BN956" i="1" s="1"/>
  <c r="BN957" i="1" s="1"/>
  <c r="BN958" i="1" s="1"/>
  <c r="BN959" i="1" s="1"/>
  <c r="BN960" i="1" s="1"/>
  <c r="BN961" i="1" s="1"/>
  <c r="BN962" i="1" s="1"/>
  <c r="BN963" i="1" s="1"/>
  <c r="BN964" i="1" s="1"/>
  <c r="BN965" i="1" s="1"/>
  <c r="BN966" i="1" s="1"/>
  <c r="BN967" i="1" s="1"/>
  <c r="BN968" i="1" s="1"/>
  <c r="BN969" i="1" s="1"/>
  <c r="BN970" i="1" s="1"/>
  <c r="BN971" i="1" s="1"/>
  <c r="BN972" i="1" s="1"/>
  <c r="BN973" i="1" s="1"/>
  <c r="BN974" i="1" s="1"/>
  <c r="BN975" i="1" s="1"/>
  <c r="BN976" i="1" s="1"/>
  <c r="BN977" i="1" s="1"/>
  <c r="BN978" i="1" s="1"/>
  <c r="BN979" i="1" s="1"/>
  <c r="BN980" i="1" s="1"/>
  <c r="BN981" i="1" s="1"/>
  <c r="BN982" i="1" s="1"/>
  <c r="BN983" i="1" s="1"/>
  <c r="BN984" i="1" s="1"/>
  <c r="BN985" i="1" s="1"/>
  <c r="BN986" i="1" s="1"/>
  <c r="BN987" i="1" s="1"/>
  <c r="BN988" i="1" s="1"/>
  <c r="BN989" i="1" s="1"/>
  <c r="BN990" i="1" s="1"/>
  <c r="BN991" i="1" s="1"/>
  <c r="BN992" i="1" s="1"/>
  <c r="BN993" i="1" s="1"/>
  <c r="BN994" i="1" s="1"/>
  <c r="BN995" i="1" s="1"/>
  <c r="BN996" i="1" s="1"/>
  <c r="BN997" i="1" s="1"/>
  <c r="BN998" i="1" s="1"/>
  <c r="BN999" i="1" s="1"/>
  <c r="BN1000" i="1" s="1"/>
  <c r="BN1001" i="1" s="1"/>
  <c r="BN1002" i="1" s="1"/>
  <c r="BN1003" i="1" s="1"/>
  <c r="BN1004" i="1" s="1"/>
  <c r="BN1005" i="1" s="1"/>
  <c r="BN1006" i="1" s="1"/>
  <c r="BN1007" i="1" s="1"/>
  <c r="BN1008" i="1" s="1"/>
  <c r="BN1009" i="1" s="1"/>
  <c r="BN1010" i="1" s="1"/>
  <c r="BN1011" i="1" s="1"/>
  <c r="BP12" i="1"/>
  <c r="BP13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S118" i="1"/>
  <c r="BS119" i="1"/>
  <c r="BS120" i="1"/>
  <c r="BS121" i="1"/>
  <c r="BS122" i="1"/>
  <c r="BS123" i="1"/>
  <c r="BS124" i="1"/>
  <c r="BS125" i="1"/>
  <c r="BS126" i="1"/>
  <c r="BS127" i="1"/>
  <c r="BS128" i="1"/>
  <c r="BS129" i="1"/>
  <c r="BS130" i="1"/>
  <c r="BS13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R118" i="1"/>
  <c r="BR119" i="1"/>
  <c r="BR120" i="1"/>
  <c r="BR121" i="1"/>
  <c r="BR122" i="1"/>
  <c r="BR123" i="1"/>
  <c r="BR124" i="1"/>
  <c r="BR125" i="1"/>
  <c r="BR126" i="1"/>
  <c r="BR127" i="1"/>
  <c r="BR128" i="1"/>
  <c r="BR129" i="1"/>
  <c r="BR130" i="1"/>
  <c r="BR131" i="1"/>
  <c r="BR132" i="1"/>
  <c r="BR133" i="1"/>
  <c r="BR134" i="1"/>
  <c r="BR135" i="1"/>
  <c r="BR136" i="1"/>
  <c r="BR137" i="1"/>
  <c r="BR138" i="1"/>
  <c r="BR139" i="1"/>
  <c r="BR140" i="1"/>
  <c r="BR141" i="1"/>
  <c r="BR142" i="1"/>
  <c r="BR143" i="1"/>
  <c r="BR144" i="1"/>
  <c r="BR145" i="1"/>
  <c r="BR146" i="1"/>
  <c r="BR147" i="1"/>
  <c r="BR148" i="1"/>
  <c r="BR149" i="1"/>
  <c r="BR150" i="1"/>
  <c r="BR151" i="1"/>
  <c r="BR152" i="1"/>
  <c r="BR153" i="1"/>
  <c r="BR154" i="1"/>
  <c r="BR155" i="1"/>
  <c r="BR156" i="1"/>
  <c r="BR157" i="1"/>
  <c r="BR158" i="1"/>
  <c r="BR159" i="1"/>
  <c r="BR160" i="1"/>
  <c r="BR161" i="1"/>
  <c r="BR162" i="1"/>
  <c r="BR163" i="1"/>
  <c r="BR164" i="1"/>
  <c r="BR165" i="1"/>
  <c r="BR166" i="1"/>
  <c r="BR167" i="1"/>
  <c r="BR168" i="1"/>
  <c r="AV43" i="1"/>
  <c r="AV42" i="1"/>
  <c r="BS1011" i="1"/>
  <c r="BR1011" i="1"/>
  <c r="BQ1011" i="1"/>
  <c r="BS1010" i="1"/>
  <c r="BR1010" i="1"/>
  <c r="BQ1010" i="1"/>
  <c r="BS1009" i="1"/>
  <c r="BR1009" i="1"/>
  <c r="BQ1009" i="1"/>
  <c r="BS1008" i="1"/>
  <c r="BR1008" i="1"/>
  <c r="BQ1008" i="1"/>
  <c r="BS1007" i="1"/>
  <c r="BR1007" i="1"/>
  <c r="BQ1007" i="1"/>
  <c r="BS1006" i="1"/>
  <c r="BR1006" i="1"/>
  <c r="BQ1006" i="1"/>
  <c r="BS1005" i="1"/>
  <c r="BR1005" i="1"/>
  <c r="BQ1005" i="1"/>
  <c r="BS1004" i="1"/>
  <c r="BR1004" i="1"/>
  <c r="BQ1004" i="1"/>
  <c r="BS1003" i="1"/>
  <c r="BR1003" i="1"/>
  <c r="BQ1003" i="1"/>
  <c r="BS1002" i="1"/>
  <c r="BR1002" i="1"/>
  <c r="BQ1002" i="1"/>
  <c r="BS1001" i="1"/>
  <c r="BR1001" i="1"/>
  <c r="BQ1001" i="1"/>
  <c r="BS1000" i="1"/>
  <c r="BR1000" i="1"/>
  <c r="BQ1000" i="1"/>
  <c r="BS999" i="1"/>
  <c r="BR999" i="1"/>
  <c r="BQ999" i="1"/>
  <c r="BS998" i="1"/>
  <c r="BR998" i="1"/>
  <c r="BQ998" i="1"/>
  <c r="BS997" i="1"/>
  <c r="BR997" i="1"/>
  <c r="BQ997" i="1"/>
  <c r="BS996" i="1"/>
  <c r="BR996" i="1"/>
  <c r="BQ996" i="1"/>
  <c r="BS995" i="1"/>
  <c r="BR995" i="1"/>
  <c r="BQ995" i="1"/>
  <c r="BS994" i="1"/>
  <c r="BR994" i="1"/>
  <c r="BQ994" i="1"/>
  <c r="BS993" i="1"/>
  <c r="BR993" i="1"/>
  <c r="BQ993" i="1"/>
  <c r="BS992" i="1"/>
  <c r="BR992" i="1"/>
  <c r="BQ992" i="1"/>
  <c r="BS991" i="1"/>
  <c r="BR991" i="1"/>
  <c r="BQ991" i="1"/>
  <c r="BS990" i="1"/>
  <c r="BR990" i="1"/>
  <c r="BQ990" i="1"/>
  <c r="BS989" i="1"/>
  <c r="BR989" i="1"/>
  <c r="BQ989" i="1"/>
  <c r="BS988" i="1"/>
  <c r="BR988" i="1"/>
  <c r="BQ988" i="1"/>
  <c r="BS987" i="1"/>
  <c r="BR987" i="1"/>
  <c r="BQ987" i="1"/>
  <c r="BS986" i="1"/>
  <c r="BR986" i="1"/>
  <c r="BQ986" i="1"/>
  <c r="BS985" i="1"/>
  <c r="BR985" i="1"/>
  <c r="BQ985" i="1"/>
  <c r="BS984" i="1"/>
  <c r="BR984" i="1"/>
  <c r="BQ984" i="1"/>
  <c r="BS983" i="1"/>
  <c r="BR983" i="1"/>
  <c r="BQ983" i="1"/>
  <c r="BS982" i="1"/>
  <c r="BR982" i="1"/>
  <c r="BQ982" i="1"/>
  <c r="BS981" i="1"/>
  <c r="BR981" i="1"/>
  <c r="BQ981" i="1"/>
  <c r="BS980" i="1"/>
  <c r="BR980" i="1"/>
  <c r="BQ980" i="1"/>
  <c r="BS979" i="1"/>
  <c r="BR979" i="1"/>
  <c r="BQ979" i="1"/>
  <c r="BS978" i="1"/>
  <c r="BR978" i="1"/>
  <c r="BQ978" i="1"/>
  <c r="BS977" i="1"/>
  <c r="BR977" i="1"/>
  <c r="BQ977" i="1"/>
  <c r="BS976" i="1"/>
  <c r="BR976" i="1"/>
  <c r="BQ976" i="1"/>
  <c r="BS975" i="1"/>
  <c r="BR975" i="1"/>
  <c r="BQ975" i="1"/>
  <c r="BS974" i="1"/>
  <c r="BR974" i="1"/>
  <c r="BQ974" i="1"/>
  <c r="BS973" i="1"/>
  <c r="BR973" i="1"/>
  <c r="BQ973" i="1"/>
  <c r="BS972" i="1"/>
  <c r="BR972" i="1"/>
  <c r="BQ972" i="1"/>
  <c r="BS971" i="1"/>
  <c r="BR971" i="1"/>
  <c r="BQ971" i="1"/>
  <c r="BS970" i="1"/>
  <c r="BR970" i="1"/>
  <c r="BQ970" i="1"/>
  <c r="BS969" i="1"/>
  <c r="BR969" i="1"/>
  <c r="BQ969" i="1"/>
  <c r="BS968" i="1"/>
  <c r="BR968" i="1"/>
  <c r="BQ968" i="1"/>
  <c r="BS967" i="1"/>
  <c r="BR967" i="1"/>
  <c r="BQ967" i="1"/>
  <c r="BS966" i="1"/>
  <c r="BR966" i="1"/>
  <c r="BQ966" i="1"/>
  <c r="BS965" i="1"/>
  <c r="BR965" i="1"/>
  <c r="BQ965" i="1"/>
  <c r="BS964" i="1"/>
  <c r="BR964" i="1"/>
  <c r="BQ964" i="1"/>
  <c r="BS963" i="1"/>
  <c r="BR963" i="1"/>
  <c r="BQ963" i="1"/>
  <c r="BS962" i="1"/>
  <c r="BR962" i="1"/>
  <c r="BQ962" i="1"/>
  <c r="BS961" i="1"/>
  <c r="BR961" i="1"/>
  <c r="BQ961" i="1"/>
  <c r="BS960" i="1"/>
  <c r="BR960" i="1"/>
  <c r="BQ960" i="1"/>
  <c r="BS959" i="1"/>
  <c r="BR959" i="1"/>
  <c r="BQ959" i="1"/>
  <c r="BS958" i="1"/>
  <c r="BR958" i="1"/>
  <c r="BQ958" i="1"/>
  <c r="BS957" i="1"/>
  <c r="BR957" i="1"/>
  <c r="BQ957" i="1"/>
  <c r="BS956" i="1"/>
  <c r="BR956" i="1"/>
  <c r="BQ956" i="1"/>
  <c r="BS955" i="1"/>
  <c r="BR955" i="1"/>
  <c r="BQ955" i="1"/>
  <c r="BS954" i="1"/>
  <c r="BR954" i="1"/>
  <c r="BQ954" i="1"/>
  <c r="BS953" i="1"/>
  <c r="BR953" i="1"/>
  <c r="BQ953" i="1"/>
  <c r="BS952" i="1"/>
  <c r="BR952" i="1"/>
  <c r="BQ952" i="1"/>
  <c r="BS951" i="1"/>
  <c r="BR951" i="1"/>
  <c r="BQ951" i="1"/>
  <c r="BS950" i="1"/>
  <c r="BR950" i="1"/>
  <c r="BQ950" i="1"/>
  <c r="BS949" i="1"/>
  <c r="BR949" i="1"/>
  <c r="BQ949" i="1"/>
  <c r="BS948" i="1"/>
  <c r="BR948" i="1"/>
  <c r="BQ948" i="1"/>
  <c r="BS947" i="1"/>
  <c r="BR947" i="1"/>
  <c r="BQ947" i="1"/>
  <c r="BS946" i="1"/>
  <c r="BR946" i="1"/>
  <c r="BQ946" i="1"/>
  <c r="BS945" i="1"/>
  <c r="BR945" i="1"/>
  <c r="BQ945" i="1"/>
  <c r="BS944" i="1"/>
  <c r="BR944" i="1"/>
  <c r="BQ944" i="1"/>
  <c r="BS943" i="1"/>
  <c r="BR943" i="1"/>
  <c r="BQ943" i="1"/>
  <c r="BS942" i="1"/>
  <c r="BR942" i="1"/>
  <c r="BQ942" i="1"/>
  <c r="BS941" i="1"/>
  <c r="BR941" i="1"/>
  <c r="BQ941" i="1"/>
  <c r="BS940" i="1"/>
  <c r="BR940" i="1"/>
  <c r="BQ940" i="1"/>
  <c r="BS939" i="1"/>
  <c r="BR939" i="1"/>
  <c r="BQ939" i="1"/>
  <c r="BS938" i="1"/>
  <c r="BR938" i="1"/>
  <c r="BQ938" i="1"/>
  <c r="BS937" i="1"/>
  <c r="BR937" i="1"/>
  <c r="BQ937" i="1"/>
  <c r="BS936" i="1"/>
  <c r="BR936" i="1"/>
  <c r="BQ936" i="1"/>
  <c r="BS935" i="1"/>
  <c r="BR935" i="1"/>
  <c r="BQ935" i="1"/>
  <c r="BS934" i="1"/>
  <c r="BR934" i="1"/>
  <c r="BQ934" i="1"/>
  <c r="BS933" i="1"/>
  <c r="BR933" i="1"/>
  <c r="BQ933" i="1"/>
  <c r="BS932" i="1"/>
  <c r="BR932" i="1"/>
  <c r="BQ932" i="1"/>
  <c r="BS931" i="1"/>
  <c r="BR931" i="1"/>
  <c r="BQ931" i="1"/>
  <c r="BS930" i="1"/>
  <c r="BR930" i="1"/>
  <c r="BQ930" i="1"/>
  <c r="BS929" i="1"/>
  <c r="BR929" i="1"/>
  <c r="BQ929" i="1"/>
  <c r="BS928" i="1"/>
  <c r="BR928" i="1"/>
  <c r="BQ928" i="1"/>
  <c r="BS927" i="1"/>
  <c r="BR927" i="1"/>
  <c r="BQ927" i="1"/>
  <c r="BS926" i="1"/>
  <c r="BR926" i="1"/>
  <c r="BQ926" i="1"/>
  <c r="BS925" i="1"/>
  <c r="BR925" i="1"/>
  <c r="BQ925" i="1"/>
  <c r="BS924" i="1"/>
  <c r="BR924" i="1"/>
  <c r="BQ924" i="1"/>
  <c r="BS923" i="1"/>
  <c r="BR923" i="1"/>
  <c r="BQ923" i="1"/>
  <c r="BS922" i="1"/>
  <c r="BR922" i="1"/>
  <c r="BQ922" i="1"/>
  <c r="BS921" i="1"/>
  <c r="BR921" i="1"/>
  <c r="BQ921" i="1"/>
  <c r="BS920" i="1"/>
  <c r="BR920" i="1"/>
  <c r="BQ920" i="1"/>
  <c r="BS919" i="1"/>
  <c r="BR919" i="1"/>
  <c r="BQ919" i="1"/>
  <c r="BS918" i="1"/>
  <c r="BR918" i="1"/>
  <c r="BQ918" i="1"/>
  <c r="BS917" i="1"/>
  <c r="BR917" i="1"/>
  <c r="BQ917" i="1"/>
  <c r="BS916" i="1"/>
  <c r="BR916" i="1"/>
  <c r="BQ916" i="1"/>
  <c r="BS915" i="1"/>
  <c r="BR915" i="1"/>
  <c r="BQ915" i="1"/>
  <c r="BS914" i="1"/>
  <c r="BR914" i="1"/>
  <c r="BQ914" i="1"/>
  <c r="BS913" i="1"/>
  <c r="BR913" i="1"/>
  <c r="BQ913" i="1"/>
  <c r="BS912" i="1"/>
  <c r="BR912" i="1"/>
  <c r="BQ912" i="1"/>
  <c r="BS911" i="1"/>
  <c r="BR911" i="1"/>
  <c r="BQ911" i="1"/>
  <c r="BS910" i="1"/>
  <c r="BR910" i="1"/>
  <c r="BQ910" i="1"/>
  <c r="BS909" i="1"/>
  <c r="BR909" i="1"/>
  <c r="BQ909" i="1"/>
  <c r="BS908" i="1"/>
  <c r="BR908" i="1"/>
  <c r="BQ908" i="1"/>
  <c r="BS907" i="1"/>
  <c r="BR907" i="1"/>
  <c r="BQ907" i="1"/>
  <c r="BS906" i="1"/>
  <c r="BR906" i="1"/>
  <c r="BQ906" i="1"/>
  <c r="BS905" i="1"/>
  <c r="BR905" i="1"/>
  <c r="BQ905" i="1"/>
  <c r="BS904" i="1"/>
  <c r="BR904" i="1"/>
  <c r="BQ904" i="1"/>
  <c r="BS903" i="1"/>
  <c r="BR903" i="1"/>
  <c r="BQ903" i="1"/>
  <c r="BS902" i="1"/>
  <c r="BR902" i="1"/>
  <c r="BQ902" i="1"/>
  <c r="BS901" i="1"/>
  <c r="BR901" i="1"/>
  <c r="BQ901" i="1"/>
  <c r="BS900" i="1"/>
  <c r="BR900" i="1"/>
  <c r="BQ900" i="1"/>
  <c r="BS899" i="1"/>
  <c r="BR899" i="1"/>
  <c r="BQ899" i="1"/>
  <c r="BS898" i="1"/>
  <c r="BR898" i="1"/>
  <c r="BQ898" i="1"/>
  <c r="BS897" i="1"/>
  <c r="BR897" i="1"/>
  <c r="BQ897" i="1"/>
  <c r="BS896" i="1"/>
  <c r="BR896" i="1"/>
  <c r="BQ896" i="1"/>
  <c r="BS895" i="1"/>
  <c r="BR895" i="1"/>
  <c r="BQ895" i="1"/>
  <c r="BS894" i="1"/>
  <c r="BR894" i="1"/>
  <c r="BQ894" i="1"/>
  <c r="BS893" i="1"/>
  <c r="BR893" i="1"/>
  <c r="BQ893" i="1"/>
  <c r="BS892" i="1"/>
  <c r="BR892" i="1"/>
  <c r="BQ892" i="1"/>
  <c r="BS891" i="1"/>
  <c r="BR891" i="1"/>
  <c r="BQ891" i="1"/>
  <c r="BS890" i="1"/>
  <c r="BR890" i="1"/>
  <c r="BQ890" i="1"/>
  <c r="BS889" i="1"/>
  <c r="BR889" i="1"/>
  <c r="BQ889" i="1"/>
  <c r="BS888" i="1"/>
  <c r="BR888" i="1"/>
  <c r="BQ888" i="1"/>
  <c r="BS887" i="1"/>
  <c r="BR887" i="1"/>
  <c r="BQ887" i="1"/>
  <c r="BS886" i="1"/>
  <c r="BR886" i="1"/>
  <c r="BQ886" i="1"/>
  <c r="BS885" i="1"/>
  <c r="BR885" i="1"/>
  <c r="BQ885" i="1"/>
  <c r="BS884" i="1"/>
  <c r="BR884" i="1"/>
  <c r="BQ884" i="1"/>
  <c r="BS883" i="1"/>
  <c r="BR883" i="1"/>
  <c r="BQ883" i="1"/>
  <c r="BS882" i="1"/>
  <c r="BR882" i="1"/>
  <c r="BQ882" i="1"/>
  <c r="BS881" i="1"/>
  <c r="BR881" i="1"/>
  <c r="BQ881" i="1"/>
  <c r="BS880" i="1"/>
  <c r="BR880" i="1"/>
  <c r="BQ880" i="1"/>
  <c r="BS879" i="1"/>
  <c r="BR879" i="1"/>
  <c r="BQ879" i="1"/>
  <c r="BS878" i="1"/>
  <c r="BR878" i="1"/>
  <c r="BQ878" i="1"/>
  <c r="BS877" i="1"/>
  <c r="BR877" i="1"/>
  <c r="BQ877" i="1"/>
  <c r="BS876" i="1"/>
  <c r="BR876" i="1"/>
  <c r="BQ876" i="1"/>
  <c r="BS875" i="1"/>
  <c r="BR875" i="1"/>
  <c r="BQ875" i="1"/>
  <c r="BS874" i="1"/>
  <c r="BR874" i="1"/>
  <c r="BQ874" i="1"/>
  <c r="BS873" i="1"/>
  <c r="BR873" i="1"/>
  <c r="BQ873" i="1"/>
  <c r="BS872" i="1"/>
  <c r="BR872" i="1"/>
  <c r="BQ872" i="1"/>
  <c r="BS871" i="1"/>
  <c r="BR871" i="1"/>
  <c r="BQ871" i="1"/>
  <c r="BS870" i="1"/>
  <c r="BR870" i="1"/>
  <c r="BQ870" i="1"/>
  <c r="BS869" i="1"/>
  <c r="BR869" i="1"/>
  <c r="BQ869" i="1"/>
  <c r="BS868" i="1"/>
  <c r="BR868" i="1"/>
  <c r="BQ868" i="1"/>
  <c r="BS867" i="1"/>
  <c r="BR867" i="1"/>
  <c r="BQ867" i="1"/>
  <c r="BS866" i="1"/>
  <c r="BR866" i="1"/>
  <c r="BQ866" i="1"/>
  <c r="BS865" i="1"/>
  <c r="BR865" i="1"/>
  <c r="BQ865" i="1"/>
  <c r="BS864" i="1"/>
  <c r="BR864" i="1"/>
  <c r="BQ864" i="1"/>
  <c r="BS863" i="1"/>
  <c r="BR863" i="1"/>
  <c r="BQ863" i="1"/>
  <c r="BS862" i="1"/>
  <c r="BR862" i="1"/>
  <c r="BQ862" i="1"/>
  <c r="BS861" i="1"/>
  <c r="BR861" i="1"/>
  <c r="BQ861" i="1"/>
  <c r="BS860" i="1"/>
  <c r="BR860" i="1"/>
  <c r="BQ860" i="1"/>
  <c r="BS859" i="1"/>
  <c r="BR859" i="1"/>
  <c r="BQ859" i="1"/>
  <c r="BS858" i="1"/>
  <c r="BR858" i="1"/>
  <c r="BQ858" i="1"/>
  <c r="BS857" i="1"/>
  <c r="BR857" i="1"/>
  <c r="BQ857" i="1"/>
  <c r="BS856" i="1"/>
  <c r="BR856" i="1"/>
  <c r="BQ856" i="1"/>
  <c r="BS855" i="1"/>
  <c r="BR855" i="1"/>
  <c r="BQ855" i="1"/>
  <c r="BS854" i="1"/>
  <c r="BR854" i="1"/>
  <c r="BQ854" i="1"/>
  <c r="BS853" i="1"/>
  <c r="BR853" i="1"/>
  <c r="BQ853" i="1"/>
  <c r="BS852" i="1"/>
  <c r="BR852" i="1"/>
  <c r="BQ852" i="1"/>
  <c r="BS851" i="1"/>
  <c r="BR851" i="1"/>
  <c r="BQ851" i="1"/>
  <c r="BS850" i="1"/>
  <c r="BR850" i="1"/>
  <c r="BQ850" i="1"/>
  <c r="BS849" i="1"/>
  <c r="BR849" i="1"/>
  <c r="BQ849" i="1"/>
  <c r="BS848" i="1"/>
  <c r="BR848" i="1"/>
  <c r="BQ848" i="1"/>
  <c r="BS847" i="1"/>
  <c r="BR847" i="1"/>
  <c r="BQ847" i="1"/>
  <c r="BS846" i="1"/>
  <c r="BR846" i="1"/>
  <c r="BQ846" i="1"/>
  <c r="BS845" i="1"/>
  <c r="BR845" i="1"/>
  <c r="BQ845" i="1"/>
  <c r="BS844" i="1"/>
  <c r="BR844" i="1"/>
  <c r="BQ844" i="1"/>
  <c r="BS843" i="1"/>
  <c r="BR843" i="1"/>
  <c r="BQ843" i="1"/>
  <c r="BS842" i="1"/>
  <c r="BR842" i="1"/>
  <c r="BQ842" i="1"/>
  <c r="BS841" i="1"/>
  <c r="BR841" i="1"/>
  <c r="BQ841" i="1"/>
  <c r="BS840" i="1"/>
  <c r="BR840" i="1"/>
  <c r="BQ840" i="1"/>
  <c r="BS839" i="1"/>
  <c r="BR839" i="1"/>
  <c r="BQ839" i="1"/>
  <c r="BS838" i="1"/>
  <c r="BR838" i="1"/>
  <c r="BQ838" i="1"/>
  <c r="BS837" i="1"/>
  <c r="BR837" i="1"/>
  <c r="BQ837" i="1"/>
  <c r="BS836" i="1"/>
  <c r="BR836" i="1"/>
  <c r="BQ836" i="1"/>
  <c r="BS835" i="1"/>
  <c r="BR835" i="1"/>
  <c r="BQ835" i="1"/>
  <c r="BS834" i="1"/>
  <c r="BR834" i="1"/>
  <c r="BQ834" i="1"/>
  <c r="BS833" i="1"/>
  <c r="BR833" i="1"/>
  <c r="BQ833" i="1"/>
  <c r="BS832" i="1"/>
  <c r="BR832" i="1"/>
  <c r="BQ832" i="1"/>
  <c r="BS831" i="1"/>
  <c r="BR831" i="1"/>
  <c r="BQ831" i="1"/>
  <c r="BS830" i="1"/>
  <c r="BR830" i="1"/>
  <c r="BQ830" i="1"/>
  <c r="BS829" i="1"/>
  <c r="BR829" i="1"/>
  <c r="BQ829" i="1"/>
  <c r="BS828" i="1"/>
  <c r="BR828" i="1"/>
  <c r="BQ828" i="1"/>
  <c r="BS827" i="1"/>
  <c r="BR827" i="1"/>
  <c r="BQ827" i="1"/>
  <c r="BS826" i="1"/>
  <c r="BR826" i="1"/>
  <c r="BQ826" i="1"/>
  <c r="BS825" i="1"/>
  <c r="BR825" i="1"/>
  <c r="BQ825" i="1"/>
  <c r="BS824" i="1"/>
  <c r="BR824" i="1"/>
  <c r="BQ824" i="1"/>
  <c r="BS823" i="1"/>
  <c r="BR823" i="1"/>
  <c r="BQ823" i="1"/>
  <c r="BS822" i="1"/>
  <c r="BR822" i="1"/>
  <c r="BQ822" i="1"/>
  <c r="BS821" i="1"/>
  <c r="BR821" i="1"/>
  <c r="BQ821" i="1"/>
  <c r="BS820" i="1"/>
  <c r="BR820" i="1"/>
  <c r="BQ820" i="1"/>
  <c r="BS819" i="1"/>
  <c r="BR819" i="1"/>
  <c r="BQ819" i="1"/>
  <c r="BS818" i="1"/>
  <c r="BR818" i="1"/>
  <c r="BQ818" i="1"/>
  <c r="BS817" i="1"/>
  <c r="BR817" i="1"/>
  <c r="BQ817" i="1"/>
  <c r="BS816" i="1"/>
  <c r="BR816" i="1"/>
  <c r="BQ816" i="1"/>
  <c r="BS815" i="1"/>
  <c r="BR815" i="1"/>
  <c r="BQ815" i="1"/>
  <c r="BS814" i="1"/>
  <c r="BR814" i="1"/>
  <c r="BQ814" i="1"/>
  <c r="BS813" i="1"/>
  <c r="BR813" i="1"/>
  <c r="BQ813" i="1"/>
  <c r="BS812" i="1"/>
  <c r="BR812" i="1"/>
  <c r="BQ812" i="1"/>
  <c r="BS811" i="1"/>
  <c r="BR811" i="1"/>
  <c r="BQ811" i="1"/>
  <c r="BS810" i="1"/>
  <c r="BR810" i="1"/>
  <c r="BQ810" i="1"/>
  <c r="BS809" i="1"/>
  <c r="BR809" i="1"/>
  <c r="BQ809" i="1"/>
  <c r="BS808" i="1"/>
  <c r="BR808" i="1"/>
  <c r="BQ808" i="1"/>
  <c r="BS807" i="1"/>
  <c r="BR807" i="1"/>
  <c r="BQ807" i="1"/>
  <c r="BS806" i="1"/>
  <c r="BR806" i="1"/>
  <c r="BQ806" i="1"/>
  <c r="BS805" i="1"/>
  <c r="BR805" i="1"/>
  <c r="BQ805" i="1"/>
  <c r="BS804" i="1"/>
  <c r="BR804" i="1"/>
  <c r="BQ804" i="1"/>
  <c r="BS803" i="1"/>
  <c r="BR803" i="1"/>
  <c r="BQ803" i="1"/>
  <c r="BS802" i="1"/>
  <c r="BR802" i="1"/>
  <c r="BQ802" i="1"/>
  <c r="BS801" i="1"/>
  <c r="BR801" i="1"/>
  <c r="BQ801" i="1"/>
  <c r="BS800" i="1"/>
  <c r="BR800" i="1"/>
  <c r="BQ800" i="1"/>
  <c r="BS799" i="1"/>
  <c r="BR799" i="1"/>
  <c r="BQ799" i="1"/>
  <c r="BS798" i="1"/>
  <c r="BR798" i="1"/>
  <c r="BQ798" i="1"/>
  <c r="BS797" i="1"/>
  <c r="BR797" i="1"/>
  <c r="BQ797" i="1"/>
  <c r="BS796" i="1"/>
  <c r="BR796" i="1"/>
  <c r="BQ796" i="1"/>
  <c r="BS795" i="1"/>
  <c r="BR795" i="1"/>
  <c r="BQ795" i="1"/>
  <c r="BS794" i="1"/>
  <c r="BR794" i="1"/>
  <c r="BQ794" i="1"/>
  <c r="BS793" i="1"/>
  <c r="BR793" i="1"/>
  <c r="BQ793" i="1"/>
  <c r="BS792" i="1"/>
  <c r="BR792" i="1"/>
  <c r="BQ792" i="1"/>
  <c r="BS791" i="1"/>
  <c r="BR791" i="1"/>
  <c r="BQ791" i="1"/>
  <c r="BS790" i="1"/>
  <c r="BR790" i="1"/>
  <c r="BQ790" i="1"/>
  <c r="BS789" i="1"/>
  <c r="BR789" i="1"/>
  <c r="BQ789" i="1"/>
  <c r="BS788" i="1"/>
  <c r="BR788" i="1"/>
  <c r="BQ788" i="1"/>
  <c r="BS787" i="1"/>
  <c r="BR787" i="1"/>
  <c r="BQ787" i="1"/>
  <c r="BS786" i="1"/>
  <c r="BR786" i="1"/>
  <c r="BQ786" i="1"/>
  <c r="BS785" i="1"/>
  <c r="BR785" i="1"/>
  <c r="BQ785" i="1"/>
  <c r="BS784" i="1"/>
  <c r="BR784" i="1"/>
  <c r="BQ784" i="1"/>
  <c r="BS783" i="1"/>
  <c r="BR783" i="1"/>
  <c r="BQ783" i="1"/>
  <c r="BS782" i="1"/>
  <c r="BR782" i="1"/>
  <c r="BQ782" i="1"/>
  <c r="BS781" i="1"/>
  <c r="BR781" i="1"/>
  <c r="BQ781" i="1"/>
  <c r="BS780" i="1"/>
  <c r="BR780" i="1"/>
  <c r="BQ780" i="1"/>
  <c r="BS779" i="1"/>
  <c r="BR779" i="1"/>
  <c r="BQ779" i="1"/>
  <c r="BS778" i="1"/>
  <c r="BR778" i="1"/>
  <c r="BQ778" i="1"/>
  <c r="BS777" i="1"/>
  <c r="BR777" i="1"/>
  <c r="BQ777" i="1"/>
  <c r="BS776" i="1"/>
  <c r="BR776" i="1"/>
  <c r="BQ776" i="1"/>
  <c r="BS775" i="1"/>
  <c r="BR775" i="1"/>
  <c r="BQ775" i="1"/>
  <c r="BS774" i="1"/>
  <c r="BR774" i="1"/>
  <c r="BQ774" i="1"/>
  <c r="BS773" i="1"/>
  <c r="BR773" i="1"/>
  <c r="BQ773" i="1"/>
  <c r="BS772" i="1"/>
  <c r="BR772" i="1"/>
  <c r="BQ772" i="1"/>
  <c r="BS771" i="1"/>
  <c r="BR771" i="1"/>
  <c r="BQ771" i="1"/>
  <c r="BS770" i="1"/>
  <c r="BR770" i="1"/>
  <c r="BQ770" i="1"/>
  <c r="BS769" i="1"/>
  <c r="BR769" i="1"/>
  <c r="BQ769" i="1"/>
  <c r="BS768" i="1"/>
  <c r="BR768" i="1"/>
  <c r="BQ768" i="1"/>
  <c r="BS767" i="1"/>
  <c r="BR767" i="1"/>
  <c r="BQ767" i="1"/>
  <c r="BS766" i="1"/>
  <c r="BR766" i="1"/>
  <c r="BQ766" i="1"/>
  <c r="BS765" i="1"/>
  <c r="BR765" i="1"/>
  <c r="BQ765" i="1"/>
  <c r="BS764" i="1"/>
  <c r="BR764" i="1"/>
  <c r="BQ764" i="1"/>
  <c r="BS763" i="1"/>
  <c r="BR763" i="1"/>
  <c r="BQ763" i="1"/>
  <c r="BS762" i="1"/>
  <c r="BR762" i="1"/>
  <c r="BQ762" i="1"/>
  <c r="BS761" i="1"/>
  <c r="BR761" i="1"/>
  <c r="BQ761" i="1"/>
  <c r="BS760" i="1"/>
  <c r="BR760" i="1"/>
  <c r="BQ760" i="1"/>
  <c r="BS759" i="1"/>
  <c r="BR759" i="1"/>
  <c r="BQ759" i="1"/>
  <c r="BS758" i="1"/>
  <c r="BR758" i="1"/>
  <c r="BQ758" i="1"/>
  <c r="BS757" i="1"/>
  <c r="BR757" i="1"/>
  <c r="BQ757" i="1"/>
  <c r="BS756" i="1"/>
  <c r="BR756" i="1"/>
  <c r="BQ756" i="1"/>
  <c r="BS755" i="1"/>
  <c r="BR755" i="1"/>
  <c r="BQ755" i="1"/>
  <c r="BS754" i="1"/>
  <c r="BR754" i="1"/>
  <c r="BQ754" i="1"/>
  <c r="BS753" i="1"/>
  <c r="BR753" i="1"/>
  <c r="BQ753" i="1"/>
  <c r="BS752" i="1"/>
  <c r="BR752" i="1"/>
  <c r="BQ752" i="1"/>
  <c r="BS751" i="1"/>
  <c r="BR751" i="1"/>
  <c r="BQ751" i="1"/>
  <c r="BS750" i="1"/>
  <c r="BR750" i="1"/>
  <c r="BQ750" i="1"/>
  <c r="BS749" i="1"/>
  <c r="BR749" i="1"/>
  <c r="BQ749" i="1"/>
  <c r="BS748" i="1"/>
  <c r="BR748" i="1"/>
  <c r="BQ748" i="1"/>
  <c r="BS747" i="1"/>
  <c r="BR747" i="1"/>
  <c r="BQ747" i="1"/>
  <c r="BS746" i="1"/>
  <c r="BR746" i="1"/>
  <c r="BQ746" i="1"/>
  <c r="BS745" i="1"/>
  <c r="BR745" i="1"/>
  <c r="BQ745" i="1"/>
  <c r="BS744" i="1"/>
  <c r="BR744" i="1"/>
  <c r="BQ744" i="1"/>
  <c r="BS743" i="1"/>
  <c r="BR743" i="1"/>
  <c r="BQ743" i="1"/>
  <c r="BS742" i="1"/>
  <c r="BR742" i="1"/>
  <c r="BQ742" i="1"/>
  <c r="BS741" i="1"/>
  <c r="BR741" i="1"/>
  <c r="BQ741" i="1"/>
  <c r="BS740" i="1"/>
  <c r="BR740" i="1"/>
  <c r="BQ740" i="1"/>
  <c r="BS739" i="1"/>
  <c r="BR739" i="1"/>
  <c r="BQ739" i="1"/>
  <c r="BS738" i="1"/>
  <c r="BR738" i="1"/>
  <c r="BQ738" i="1"/>
  <c r="BS737" i="1"/>
  <c r="BR737" i="1"/>
  <c r="BQ737" i="1"/>
  <c r="BS736" i="1"/>
  <c r="BR736" i="1"/>
  <c r="BQ736" i="1"/>
  <c r="BS735" i="1"/>
  <c r="BR735" i="1"/>
  <c r="BQ735" i="1"/>
  <c r="BS734" i="1"/>
  <c r="BR734" i="1"/>
  <c r="BQ734" i="1"/>
  <c r="BS733" i="1"/>
  <c r="BR733" i="1"/>
  <c r="BQ733" i="1"/>
  <c r="BS732" i="1"/>
  <c r="BR732" i="1"/>
  <c r="BQ732" i="1"/>
  <c r="BS731" i="1"/>
  <c r="BR731" i="1"/>
  <c r="BQ731" i="1"/>
  <c r="BS730" i="1"/>
  <c r="BR730" i="1"/>
  <c r="BQ730" i="1"/>
  <c r="BS729" i="1"/>
  <c r="BR729" i="1"/>
  <c r="BQ729" i="1"/>
  <c r="BS728" i="1"/>
  <c r="BR728" i="1"/>
  <c r="BQ728" i="1"/>
  <c r="BS727" i="1"/>
  <c r="BR727" i="1"/>
  <c r="BQ727" i="1"/>
  <c r="BS726" i="1"/>
  <c r="BR726" i="1"/>
  <c r="BQ726" i="1"/>
  <c r="BS725" i="1"/>
  <c r="BR725" i="1"/>
  <c r="BQ725" i="1"/>
  <c r="BS724" i="1"/>
  <c r="BR724" i="1"/>
  <c r="BQ724" i="1"/>
  <c r="BS723" i="1"/>
  <c r="BR723" i="1"/>
  <c r="BQ723" i="1"/>
  <c r="BS722" i="1"/>
  <c r="BR722" i="1"/>
  <c r="BQ722" i="1"/>
  <c r="BS721" i="1"/>
  <c r="BR721" i="1"/>
  <c r="BQ721" i="1"/>
  <c r="BS720" i="1"/>
  <c r="BR720" i="1"/>
  <c r="BQ720" i="1"/>
  <c r="BS719" i="1"/>
  <c r="BR719" i="1"/>
  <c r="BQ719" i="1"/>
  <c r="BS718" i="1"/>
  <c r="BR718" i="1"/>
  <c r="BQ718" i="1"/>
  <c r="BS717" i="1"/>
  <c r="BR717" i="1"/>
  <c r="BQ717" i="1"/>
  <c r="BS716" i="1"/>
  <c r="BR716" i="1"/>
  <c r="BQ716" i="1"/>
  <c r="BS715" i="1"/>
  <c r="BR715" i="1"/>
  <c r="BQ715" i="1"/>
  <c r="BS714" i="1"/>
  <c r="BR714" i="1"/>
  <c r="BQ714" i="1"/>
  <c r="BS713" i="1"/>
  <c r="BR713" i="1"/>
  <c r="BQ713" i="1"/>
  <c r="BS712" i="1"/>
  <c r="BR712" i="1"/>
  <c r="BQ712" i="1"/>
  <c r="BS711" i="1"/>
  <c r="BR711" i="1"/>
  <c r="BQ711" i="1"/>
  <c r="BS710" i="1"/>
  <c r="BR710" i="1"/>
  <c r="BQ710" i="1"/>
  <c r="BS709" i="1"/>
  <c r="BR709" i="1"/>
  <c r="BQ709" i="1"/>
  <c r="BS708" i="1"/>
  <c r="BR708" i="1"/>
  <c r="BQ708" i="1"/>
  <c r="BS707" i="1"/>
  <c r="BR707" i="1"/>
  <c r="BQ707" i="1"/>
  <c r="BS706" i="1"/>
  <c r="BR706" i="1"/>
  <c r="BQ706" i="1"/>
  <c r="BS705" i="1"/>
  <c r="BR705" i="1"/>
  <c r="BQ705" i="1"/>
  <c r="BS704" i="1"/>
  <c r="BR704" i="1"/>
  <c r="BQ704" i="1"/>
  <c r="BS703" i="1"/>
  <c r="BR703" i="1"/>
  <c r="BQ703" i="1"/>
  <c r="BS702" i="1"/>
  <c r="BR702" i="1"/>
  <c r="BQ702" i="1"/>
  <c r="BS701" i="1"/>
  <c r="BR701" i="1"/>
  <c r="BQ701" i="1"/>
  <c r="BS700" i="1"/>
  <c r="BR700" i="1"/>
  <c r="BQ700" i="1"/>
  <c r="BS699" i="1"/>
  <c r="BR699" i="1"/>
  <c r="BQ699" i="1"/>
  <c r="BS698" i="1"/>
  <c r="BR698" i="1"/>
  <c r="BQ698" i="1"/>
  <c r="BS697" i="1"/>
  <c r="BR697" i="1"/>
  <c r="BQ697" i="1"/>
  <c r="BS696" i="1"/>
  <c r="BR696" i="1"/>
  <c r="BQ696" i="1"/>
  <c r="BS695" i="1"/>
  <c r="BR695" i="1"/>
  <c r="BQ695" i="1"/>
  <c r="BS694" i="1"/>
  <c r="BR694" i="1"/>
  <c r="BQ694" i="1"/>
  <c r="BS693" i="1"/>
  <c r="BR693" i="1"/>
  <c r="BQ693" i="1"/>
  <c r="BS692" i="1"/>
  <c r="BR692" i="1"/>
  <c r="BQ692" i="1"/>
  <c r="BS691" i="1"/>
  <c r="BR691" i="1"/>
  <c r="BQ691" i="1"/>
  <c r="BS690" i="1"/>
  <c r="BR690" i="1"/>
  <c r="BQ690" i="1"/>
  <c r="BS689" i="1"/>
  <c r="BR689" i="1"/>
  <c r="BQ689" i="1"/>
  <c r="BS688" i="1"/>
  <c r="BR688" i="1"/>
  <c r="BQ688" i="1"/>
  <c r="BS687" i="1"/>
  <c r="BR687" i="1"/>
  <c r="BQ687" i="1"/>
  <c r="BS686" i="1"/>
  <c r="BR686" i="1"/>
  <c r="BQ686" i="1"/>
  <c r="BS685" i="1"/>
  <c r="BR685" i="1"/>
  <c r="BQ685" i="1"/>
  <c r="BS684" i="1"/>
  <c r="BR684" i="1"/>
  <c r="BQ684" i="1"/>
  <c r="BS683" i="1"/>
  <c r="BR683" i="1"/>
  <c r="BQ683" i="1"/>
  <c r="BS682" i="1"/>
  <c r="BR682" i="1"/>
  <c r="BQ682" i="1"/>
  <c r="BS681" i="1"/>
  <c r="BR681" i="1"/>
  <c r="BQ681" i="1"/>
  <c r="BS680" i="1"/>
  <c r="BR680" i="1"/>
  <c r="BQ680" i="1"/>
  <c r="BS679" i="1"/>
  <c r="BR679" i="1"/>
  <c r="BQ679" i="1"/>
  <c r="BS678" i="1"/>
  <c r="BR678" i="1"/>
  <c r="BQ678" i="1"/>
  <c r="BS677" i="1"/>
  <c r="BR677" i="1"/>
  <c r="BQ677" i="1"/>
  <c r="BS676" i="1"/>
  <c r="BR676" i="1"/>
  <c r="BQ676" i="1"/>
  <c r="BS675" i="1"/>
  <c r="BR675" i="1"/>
  <c r="BQ675" i="1"/>
  <c r="BS674" i="1"/>
  <c r="BR674" i="1"/>
  <c r="BQ674" i="1"/>
  <c r="BS673" i="1"/>
  <c r="BR673" i="1"/>
  <c r="BQ673" i="1"/>
  <c r="BS672" i="1"/>
  <c r="BR672" i="1"/>
  <c r="BQ672" i="1"/>
  <c r="BS671" i="1"/>
  <c r="BR671" i="1"/>
  <c r="BQ671" i="1"/>
  <c r="BS670" i="1"/>
  <c r="BR670" i="1"/>
  <c r="BQ670" i="1"/>
  <c r="BS669" i="1"/>
  <c r="BR669" i="1"/>
  <c r="BQ669" i="1"/>
  <c r="BS668" i="1"/>
  <c r="BR668" i="1"/>
  <c r="BQ668" i="1"/>
  <c r="BS667" i="1"/>
  <c r="BR667" i="1"/>
  <c r="BQ667" i="1"/>
  <c r="BS666" i="1"/>
  <c r="BR666" i="1"/>
  <c r="BQ666" i="1"/>
  <c r="BS665" i="1"/>
  <c r="BR665" i="1"/>
  <c r="BQ665" i="1"/>
  <c r="BS664" i="1"/>
  <c r="BR664" i="1"/>
  <c r="BQ664" i="1"/>
  <c r="BS663" i="1"/>
  <c r="BR663" i="1"/>
  <c r="BQ663" i="1"/>
  <c r="BS662" i="1"/>
  <c r="BR662" i="1"/>
  <c r="BQ662" i="1"/>
  <c r="BS661" i="1"/>
  <c r="BR661" i="1"/>
  <c r="BQ661" i="1"/>
  <c r="BS660" i="1"/>
  <c r="BR660" i="1"/>
  <c r="BQ660" i="1"/>
  <c r="BS659" i="1"/>
  <c r="BR659" i="1"/>
  <c r="BQ659" i="1"/>
  <c r="BS658" i="1"/>
  <c r="BR658" i="1"/>
  <c r="BQ658" i="1"/>
  <c r="BS657" i="1"/>
  <c r="BR657" i="1"/>
  <c r="BQ657" i="1"/>
  <c r="BS656" i="1"/>
  <c r="BR656" i="1"/>
  <c r="BQ656" i="1"/>
  <c r="BS655" i="1"/>
  <c r="BR655" i="1"/>
  <c r="BQ655" i="1"/>
  <c r="BS654" i="1"/>
  <c r="BR654" i="1"/>
  <c r="BQ654" i="1"/>
  <c r="BS653" i="1"/>
  <c r="BR653" i="1"/>
  <c r="BQ653" i="1"/>
  <c r="BS652" i="1"/>
  <c r="BR652" i="1"/>
  <c r="BQ652" i="1"/>
  <c r="BS651" i="1"/>
  <c r="BR651" i="1"/>
  <c r="BQ651" i="1"/>
  <c r="BS650" i="1"/>
  <c r="BR650" i="1"/>
  <c r="BQ650" i="1"/>
  <c r="BS649" i="1"/>
  <c r="BR649" i="1"/>
  <c r="BQ649" i="1"/>
  <c r="BS648" i="1"/>
  <c r="BR648" i="1"/>
  <c r="BQ648" i="1"/>
  <c r="BS647" i="1"/>
  <c r="BR647" i="1"/>
  <c r="BQ647" i="1"/>
  <c r="BS646" i="1"/>
  <c r="BR646" i="1"/>
  <c r="BQ646" i="1"/>
  <c r="BS645" i="1"/>
  <c r="BR645" i="1"/>
  <c r="BQ645" i="1"/>
  <c r="BS644" i="1"/>
  <c r="BR644" i="1"/>
  <c r="BQ644" i="1"/>
  <c r="BS643" i="1"/>
  <c r="BR643" i="1"/>
  <c r="BQ643" i="1"/>
  <c r="BS642" i="1"/>
  <c r="BR642" i="1"/>
  <c r="BQ642" i="1"/>
  <c r="BS641" i="1"/>
  <c r="BR641" i="1"/>
  <c r="BQ641" i="1"/>
  <c r="BS640" i="1"/>
  <c r="BR640" i="1"/>
  <c r="BQ640" i="1"/>
  <c r="BS639" i="1"/>
  <c r="BR639" i="1"/>
  <c r="BQ639" i="1"/>
  <c r="BS638" i="1"/>
  <c r="BR638" i="1"/>
  <c r="BQ638" i="1"/>
  <c r="BS637" i="1"/>
  <c r="BR637" i="1"/>
  <c r="BQ637" i="1"/>
  <c r="BS636" i="1"/>
  <c r="BR636" i="1"/>
  <c r="BQ636" i="1"/>
  <c r="BS635" i="1"/>
  <c r="BR635" i="1"/>
  <c r="BQ635" i="1"/>
  <c r="BS634" i="1"/>
  <c r="BR634" i="1"/>
  <c r="BQ634" i="1"/>
  <c r="BS633" i="1"/>
  <c r="BR633" i="1"/>
  <c r="BQ633" i="1"/>
  <c r="BS632" i="1"/>
  <c r="BR632" i="1"/>
  <c r="BQ632" i="1"/>
  <c r="BS631" i="1"/>
  <c r="BR631" i="1"/>
  <c r="BQ631" i="1"/>
  <c r="BS630" i="1"/>
  <c r="BR630" i="1"/>
  <c r="BQ630" i="1"/>
  <c r="BS629" i="1"/>
  <c r="BR629" i="1"/>
  <c r="BQ629" i="1"/>
  <c r="BS628" i="1"/>
  <c r="BR628" i="1"/>
  <c r="BQ628" i="1"/>
  <c r="BS627" i="1"/>
  <c r="BR627" i="1"/>
  <c r="BQ627" i="1"/>
  <c r="BS626" i="1"/>
  <c r="BR626" i="1"/>
  <c r="BQ626" i="1"/>
  <c r="BS625" i="1"/>
  <c r="BR625" i="1"/>
  <c r="BQ625" i="1"/>
  <c r="BS624" i="1"/>
  <c r="BR624" i="1"/>
  <c r="BQ624" i="1"/>
  <c r="BS623" i="1"/>
  <c r="BR623" i="1"/>
  <c r="BQ623" i="1"/>
  <c r="BS622" i="1"/>
  <c r="BR622" i="1"/>
  <c r="BQ622" i="1"/>
  <c r="BS621" i="1"/>
  <c r="BR621" i="1"/>
  <c r="BQ621" i="1"/>
  <c r="BS620" i="1"/>
  <c r="BR620" i="1"/>
  <c r="BQ620" i="1"/>
  <c r="BS619" i="1"/>
  <c r="BR619" i="1"/>
  <c r="BQ619" i="1"/>
  <c r="BS618" i="1"/>
  <c r="BR618" i="1"/>
  <c r="BQ618" i="1"/>
  <c r="BS617" i="1"/>
  <c r="BR617" i="1"/>
  <c r="BQ617" i="1"/>
  <c r="BS616" i="1"/>
  <c r="BR616" i="1"/>
  <c r="BQ616" i="1"/>
  <c r="BS615" i="1"/>
  <c r="BR615" i="1"/>
  <c r="BQ615" i="1"/>
  <c r="BS614" i="1"/>
  <c r="BR614" i="1"/>
  <c r="BQ614" i="1"/>
  <c r="BS613" i="1"/>
  <c r="BR613" i="1"/>
  <c r="BQ613" i="1"/>
  <c r="BS612" i="1"/>
  <c r="BR612" i="1"/>
  <c r="BQ612" i="1"/>
  <c r="BS611" i="1"/>
  <c r="BR611" i="1"/>
  <c r="BQ611" i="1"/>
  <c r="BS610" i="1"/>
  <c r="BR610" i="1"/>
  <c r="BQ610" i="1"/>
  <c r="BS609" i="1"/>
  <c r="BR609" i="1"/>
  <c r="BQ609" i="1"/>
  <c r="BS608" i="1"/>
  <c r="BR608" i="1"/>
  <c r="BQ608" i="1"/>
  <c r="BS607" i="1"/>
  <c r="BR607" i="1"/>
  <c r="BQ607" i="1"/>
  <c r="BS606" i="1"/>
  <c r="BR606" i="1"/>
  <c r="BQ606" i="1"/>
  <c r="BS605" i="1"/>
  <c r="BR605" i="1"/>
  <c r="BQ605" i="1"/>
  <c r="BS604" i="1"/>
  <c r="BR604" i="1"/>
  <c r="BQ604" i="1"/>
  <c r="BS603" i="1"/>
  <c r="BR603" i="1"/>
  <c r="BQ603" i="1"/>
  <c r="BS602" i="1"/>
  <c r="BR602" i="1"/>
  <c r="BQ602" i="1"/>
  <c r="BS601" i="1"/>
  <c r="BR601" i="1"/>
  <c r="BQ601" i="1"/>
  <c r="BS600" i="1"/>
  <c r="BR600" i="1"/>
  <c r="BQ600" i="1"/>
  <c r="BS599" i="1"/>
  <c r="BR599" i="1"/>
  <c r="BQ599" i="1"/>
  <c r="BS598" i="1"/>
  <c r="BR598" i="1"/>
  <c r="BQ598" i="1"/>
  <c r="BS597" i="1"/>
  <c r="BR597" i="1"/>
  <c r="BQ597" i="1"/>
  <c r="BS596" i="1"/>
  <c r="BR596" i="1"/>
  <c r="BQ596" i="1"/>
  <c r="BS595" i="1"/>
  <c r="BR595" i="1"/>
  <c r="BQ595" i="1"/>
  <c r="BS594" i="1"/>
  <c r="BR594" i="1"/>
  <c r="BQ594" i="1"/>
  <c r="BS593" i="1"/>
  <c r="BR593" i="1"/>
  <c r="BQ593" i="1"/>
  <c r="BS592" i="1"/>
  <c r="BR592" i="1"/>
  <c r="BQ592" i="1"/>
  <c r="BS591" i="1"/>
  <c r="BR591" i="1"/>
  <c r="BQ591" i="1"/>
  <c r="BS590" i="1"/>
  <c r="BR590" i="1"/>
  <c r="BQ590" i="1"/>
  <c r="BS589" i="1"/>
  <c r="BR589" i="1"/>
  <c r="BQ589" i="1"/>
  <c r="BS588" i="1"/>
  <c r="BR588" i="1"/>
  <c r="BQ588" i="1"/>
  <c r="BS587" i="1"/>
  <c r="BR587" i="1"/>
  <c r="BQ587" i="1"/>
  <c r="BS586" i="1"/>
  <c r="BR586" i="1"/>
  <c r="BQ586" i="1"/>
  <c r="BS585" i="1"/>
  <c r="BR585" i="1"/>
  <c r="BQ585" i="1"/>
  <c r="BS584" i="1"/>
  <c r="BR584" i="1"/>
  <c r="BQ584" i="1"/>
  <c r="BS583" i="1"/>
  <c r="BR583" i="1"/>
  <c r="BQ583" i="1"/>
  <c r="BS582" i="1"/>
  <c r="BR582" i="1"/>
  <c r="BQ582" i="1"/>
  <c r="BS581" i="1"/>
  <c r="BR581" i="1"/>
  <c r="BQ581" i="1"/>
  <c r="BS580" i="1"/>
  <c r="BR580" i="1"/>
  <c r="BQ580" i="1"/>
  <c r="BS579" i="1"/>
  <c r="BR579" i="1"/>
  <c r="BQ579" i="1"/>
  <c r="BS578" i="1"/>
  <c r="BR578" i="1"/>
  <c r="BQ578" i="1"/>
  <c r="BS577" i="1"/>
  <c r="BR577" i="1"/>
  <c r="BQ577" i="1"/>
  <c r="BS576" i="1"/>
  <c r="BR576" i="1"/>
  <c r="BQ576" i="1"/>
  <c r="BS575" i="1"/>
  <c r="BR575" i="1"/>
  <c r="BQ575" i="1"/>
  <c r="BS574" i="1"/>
  <c r="BR574" i="1"/>
  <c r="BQ574" i="1"/>
  <c r="BS573" i="1"/>
  <c r="BR573" i="1"/>
  <c r="BQ573" i="1"/>
  <c r="BS572" i="1"/>
  <c r="BR572" i="1"/>
  <c r="BQ572" i="1"/>
  <c r="BS571" i="1"/>
  <c r="BR571" i="1"/>
  <c r="BQ571" i="1"/>
  <c r="BS570" i="1"/>
  <c r="BR570" i="1"/>
  <c r="BQ570" i="1"/>
  <c r="BS569" i="1"/>
  <c r="BR569" i="1"/>
  <c r="BQ569" i="1"/>
  <c r="BS568" i="1"/>
  <c r="BR568" i="1"/>
  <c r="BQ568" i="1"/>
  <c r="BS567" i="1"/>
  <c r="BR567" i="1"/>
  <c r="BQ567" i="1"/>
  <c r="BS566" i="1"/>
  <c r="BR566" i="1"/>
  <c r="BQ566" i="1"/>
  <c r="BS565" i="1"/>
  <c r="BR565" i="1"/>
  <c r="BQ565" i="1"/>
  <c r="BS564" i="1"/>
  <c r="BR564" i="1"/>
  <c r="BQ564" i="1"/>
  <c r="BS563" i="1"/>
  <c r="BR563" i="1"/>
  <c r="BQ563" i="1"/>
  <c r="BS562" i="1"/>
  <c r="BR562" i="1"/>
  <c r="BQ562" i="1"/>
  <c r="BS561" i="1"/>
  <c r="BR561" i="1"/>
  <c r="BQ561" i="1"/>
  <c r="BS560" i="1"/>
  <c r="BR560" i="1"/>
  <c r="BQ560" i="1"/>
  <c r="BS559" i="1"/>
  <c r="BR559" i="1"/>
  <c r="BQ559" i="1"/>
  <c r="BS558" i="1"/>
  <c r="BR558" i="1"/>
  <c r="BQ558" i="1"/>
  <c r="BS557" i="1"/>
  <c r="BR557" i="1"/>
  <c r="BQ557" i="1"/>
  <c r="BS556" i="1"/>
  <c r="BR556" i="1"/>
  <c r="BQ556" i="1"/>
  <c r="BS555" i="1"/>
  <c r="BR555" i="1"/>
  <c r="BQ555" i="1"/>
  <c r="BS554" i="1"/>
  <c r="BR554" i="1"/>
  <c r="BQ554" i="1"/>
  <c r="BS553" i="1"/>
  <c r="BR553" i="1"/>
  <c r="BQ553" i="1"/>
  <c r="BS552" i="1"/>
  <c r="BR552" i="1"/>
  <c r="BQ552" i="1"/>
  <c r="BS551" i="1"/>
  <c r="BR551" i="1"/>
  <c r="BQ551" i="1"/>
  <c r="BS550" i="1"/>
  <c r="BR550" i="1"/>
  <c r="BQ550" i="1"/>
  <c r="BS549" i="1"/>
  <c r="BR549" i="1"/>
  <c r="BQ549" i="1"/>
  <c r="BS548" i="1"/>
  <c r="BR548" i="1"/>
  <c r="BQ548" i="1"/>
  <c r="BS547" i="1"/>
  <c r="BR547" i="1"/>
  <c r="BQ547" i="1"/>
  <c r="BS546" i="1"/>
  <c r="BR546" i="1"/>
  <c r="BQ546" i="1"/>
  <c r="BS545" i="1"/>
  <c r="BR545" i="1"/>
  <c r="BQ545" i="1"/>
  <c r="BS544" i="1"/>
  <c r="BR544" i="1"/>
  <c r="BQ544" i="1"/>
  <c r="BS543" i="1"/>
  <c r="BR543" i="1"/>
  <c r="BQ543" i="1"/>
  <c r="BS542" i="1"/>
  <c r="BR542" i="1"/>
  <c r="BQ542" i="1"/>
  <c r="BS541" i="1"/>
  <c r="BR541" i="1"/>
  <c r="BQ541" i="1"/>
  <c r="BS540" i="1"/>
  <c r="BR540" i="1"/>
  <c r="BQ540" i="1"/>
  <c r="BS539" i="1"/>
  <c r="BR539" i="1"/>
  <c r="BQ539" i="1"/>
  <c r="BS538" i="1"/>
  <c r="BR538" i="1"/>
  <c r="BQ538" i="1"/>
  <c r="BS537" i="1"/>
  <c r="BR537" i="1"/>
  <c r="BQ537" i="1"/>
  <c r="BS536" i="1"/>
  <c r="BR536" i="1"/>
  <c r="BQ536" i="1"/>
  <c r="BS535" i="1"/>
  <c r="BR535" i="1"/>
  <c r="BQ535" i="1"/>
  <c r="BS534" i="1"/>
  <c r="BR534" i="1"/>
  <c r="BQ534" i="1"/>
  <c r="BS533" i="1"/>
  <c r="BR533" i="1"/>
  <c r="BQ533" i="1"/>
  <c r="BS532" i="1"/>
  <c r="BR532" i="1"/>
  <c r="BQ532" i="1"/>
  <c r="BS531" i="1"/>
  <c r="BR531" i="1"/>
  <c r="BQ531" i="1"/>
  <c r="BS530" i="1"/>
  <c r="BR530" i="1"/>
  <c r="BQ530" i="1"/>
  <c r="BS529" i="1"/>
  <c r="BR529" i="1"/>
  <c r="BQ529" i="1"/>
  <c r="BS528" i="1"/>
  <c r="BR528" i="1"/>
  <c r="BQ528" i="1"/>
  <c r="BS527" i="1"/>
  <c r="BR527" i="1"/>
  <c r="BQ527" i="1"/>
  <c r="BS526" i="1"/>
  <c r="BR526" i="1"/>
  <c r="BQ526" i="1"/>
  <c r="BS525" i="1"/>
  <c r="BR525" i="1"/>
  <c r="BQ525" i="1"/>
  <c r="BS524" i="1"/>
  <c r="BR524" i="1"/>
  <c r="BQ524" i="1"/>
  <c r="BS523" i="1"/>
  <c r="BR523" i="1"/>
  <c r="BQ523" i="1"/>
  <c r="BS522" i="1"/>
  <c r="BR522" i="1"/>
  <c r="BQ522" i="1"/>
  <c r="BS521" i="1"/>
  <c r="BR521" i="1"/>
  <c r="BQ521" i="1"/>
  <c r="BS520" i="1"/>
  <c r="BR520" i="1"/>
  <c r="BQ520" i="1"/>
  <c r="BS519" i="1"/>
  <c r="BR519" i="1"/>
  <c r="BQ519" i="1"/>
  <c r="BS518" i="1"/>
  <c r="BR518" i="1"/>
  <c r="BQ518" i="1"/>
  <c r="BS517" i="1"/>
  <c r="BR517" i="1"/>
  <c r="BQ517" i="1"/>
  <c r="BS516" i="1"/>
  <c r="BR516" i="1"/>
  <c r="BQ516" i="1"/>
  <c r="BS515" i="1"/>
  <c r="BR515" i="1"/>
  <c r="BQ515" i="1"/>
  <c r="BS514" i="1"/>
  <c r="BR514" i="1"/>
  <c r="BQ514" i="1"/>
  <c r="BS513" i="1"/>
  <c r="BR513" i="1"/>
  <c r="BQ513" i="1"/>
  <c r="BS512" i="1"/>
  <c r="BR512" i="1"/>
  <c r="BQ512" i="1"/>
  <c r="BS511" i="1"/>
  <c r="BR511" i="1"/>
  <c r="BQ511" i="1"/>
  <c r="BS510" i="1"/>
  <c r="BR510" i="1"/>
  <c r="BQ510" i="1"/>
  <c r="BS509" i="1"/>
  <c r="BR509" i="1"/>
  <c r="BQ509" i="1"/>
  <c r="BS508" i="1"/>
  <c r="BR508" i="1"/>
  <c r="BQ508" i="1"/>
  <c r="BS507" i="1"/>
  <c r="BR507" i="1"/>
  <c r="BQ507" i="1"/>
  <c r="BS506" i="1"/>
  <c r="BR506" i="1"/>
  <c r="BQ506" i="1"/>
  <c r="BS505" i="1"/>
  <c r="BR505" i="1"/>
  <c r="BQ505" i="1"/>
  <c r="BS504" i="1"/>
  <c r="BR504" i="1"/>
  <c r="BQ504" i="1"/>
  <c r="BS503" i="1"/>
  <c r="BR503" i="1"/>
  <c r="BQ503" i="1"/>
  <c r="BS502" i="1"/>
  <c r="BR502" i="1"/>
  <c r="BQ502" i="1"/>
  <c r="BS501" i="1"/>
  <c r="BR501" i="1"/>
  <c r="BQ501" i="1"/>
  <c r="BS500" i="1"/>
  <c r="BR500" i="1"/>
  <c r="BQ500" i="1"/>
  <c r="BS499" i="1"/>
  <c r="BR499" i="1"/>
  <c r="BQ499" i="1"/>
  <c r="BS498" i="1"/>
  <c r="BR498" i="1"/>
  <c r="BQ498" i="1"/>
  <c r="BS497" i="1"/>
  <c r="BR497" i="1"/>
  <c r="BQ497" i="1"/>
  <c r="BS496" i="1"/>
  <c r="BR496" i="1"/>
  <c r="BQ496" i="1"/>
  <c r="BS495" i="1"/>
  <c r="BR495" i="1"/>
  <c r="BQ495" i="1"/>
  <c r="BS494" i="1"/>
  <c r="BR494" i="1"/>
  <c r="BQ494" i="1"/>
  <c r="BS493" i="1"/>
  <c r="BR493" i="1"/>
  <c r="BQ493" i="1"/>
  <c r="BS492" i="1"/>
  <c r="BR492" i="1"/>
  <c r="BQ492" i="1"/>
  <c r="BS491" i="1"/>
  <c r="BR491" i="1"/>
  <c r="BQ491" i="1"/>
  <c r="BS490" i="1"/>
  <c r="BR490" i="1"/>
  <c r="BQ490" i="1"/>
  <c r="BS489" i="1"/>
  <c r="BR489" i="1"/>
  <c r="BQ489" i="1"/>
  <c r="BS488" i="1"/>
  <c r="BR488" i="1"/>
  <c r="BQ488" i="1"/>
  <c r="BS487" i="1"/>
  <c r="BR487" i="1"/>
  <c r="BQ487" i="1"/>
  <c r="BS486" i="1"/>
  <c r="BR486" i="1"/>
  <c r="BQ486" i="1"/>
  <c r="BS485" i="1"/>
  <c r="BR485" i="1"/>
  <c r="BQ485" i="1"/>
  <c r="BS484" i="1"/>
  <c r="BR484" i="1"/>
  <c r="BQ484" i="1"/>
  <c r="BS483" i="1"/>
  <c r="BR483" i="1"/>
  <c r="BQ483" i="1"/>
  <c r="BS482" i="1"/>
  <c r="BR482" i="1"/>
  <c r="BQ482" i="1"/>
  <c r="BS481" i="1"/>
  <c r="BR481" i="1"/>
  <c r="BQ481" i="1"/>
  <c r="BS480" i="1"/>
  <c r="BR480" i="1"/>
  <c r="BQ480" i="1"/>
  <c r="BS479" i="1"/>
  <c r="BR479" i="1"/>
  <c r="BQ479" i="1"/>
  <c r="BS478" i="1"/>
  <c r="BR478" i="1"/>
  <c r="BQ478" i="1"/>
  <c r="BS477" i="1"/>
  <c r="BR477" i="1"/>
  <c r="BQ477" i="1"/>
  <c r="BS476" i="1"/>
  <c r="BR476" i="1"/>
  <c r="BQ476" i="1"/>
  <c r="BS475" i="1"/>
  <c r="BR475" i="1"/>
  <c r="BQ475" i="1"/>
  <c r="BS474" i="1"/>
  <c r="BR474" i="1"/>
  <c r="BQ474" i="1"/>
  <c r="BS473" i="1"/>
  <c r="BR473" i="1"/>
  <c r="BQ473" i="1"/>
  <c r="BS472" i="1"/>
  <c r="BR472" i="1"/>
  <c r="BQ472" i="1"/>
  <c r="BS471" i="1"/>
  <c r="BR471" i="1"/>
  <c r="BQ471" i="1"/>
  <c r="BS470" i="1"/>
  <c r="BR470" i="1"/>
  <c r="BQ470" i="1"/>
  <c r="BS469" i="1"/>
  <c r="BR469" i="1"/>
  <c r="BQ469" i="1"/>
  <c r="BS468" i="1"/>
  <c r="BR468" i="1"/>
  <c r="BQ468" i="1"/>
  <c r="BS467" i="1"/>
  <c r="BR467" i="1"/>
  <c r="BQ467" i="1"/>
  <c r="BS466" i="1"/>
  <c r="BR466" i="1"/>
  <c r="BQ466" i="1"/>
  <c r="BS465" i="1"/>
  <c r="BR465" i="1"/>
  <c r="BQ465" i="1"/>
  <c r="BS464" i="1"/>
  <c r="BR464" i="1"/>
  <c r="BQ464" i="1"/>
  <c r="BS463" i="1"/>
  <c r="BR463" i="1"/>
  <c r="BQ463" i="1"/>
  <c r="BS462" i="1"/>
  <c r="BR462" i="1"/>
  <c r="BQ462" i="1"/>
  <c r="BS461" i="1"/>
  <c r="BR461" i="1"/>
  <c r="BQ461" i="1"/>
  <c r="BS460" i="1"/>
  <c r="BR460" i="1"/>
  <c r="BQ460" i="1"/>
  <c r="BS459" i="1"/>
  <c r="BR459" i="1"/>
  <c r="BQ459" i="1"/>
  <c r="BS458" i="1"/>
  <c r="BR458" i="1"/>
  <c r="BQ458" i="1"/>
  <c r="BS457" i="1"/>
  <c r="BR457" i="1"/>
  <c r="BQ457" i="1"/>
  <c r="BS456" i="1"/>
  <c r="BR456" i="1"/>
  <c r="BQ456" i="1"/>
  <c r="BS455" i="1"/>
  <c r="BR455" i="1"/>
  <c r="BQ455" i="1"/>
  <c r="BS454" i="1"/>
  <c r="BR454" i="1"/>
  <c r="BQ454" i="1"/>
  <c r="BS453" i="1"/>
  <c r="BR453" i="1"/>
  <c r="BQ453" i="1"/>
  <c r="BS452" i="1"/>
  <c r="BR452" i="1"/>
  <c r="BQ452" i="1"/>
  <c r="BS451" i="1"/>
  <c r="BR451" i="1"/>
  <c r="BQ451" i="1"/>
  <c r="BS450" i="1"/>
  <c r="BR450" i="1"/>
  <c r="BQ450" i="1"/>
  <c r="BS449" i="1"/>
  <c r="BR449" i="1"/>
  <c r="BQ449" i="1"/>
  <c r="BS448" i="1"/>
  <c r="BR448" i="1"/>
  <c r="BQ448" i="1"/>
  <c r="BS447" i="1"/>
  <c r="BR447" i="1"/>
  <c r="BQ447" i="1"/>
  <c r="BS446" i="1"/>
  <c r="BR446" i="1"/>
  <c r="BQ446" i="1"/>
  <c r="BS445" i="1"/>
  <c r="BR445" i="1"/>
  <c r="BQ445" i="1"/>
  <c r="BS444" i="1"/>
  <c r="BR444" i="1"/>
  <c r="BQ444" i="1"/>
  <c r="BS443" i="1"/>
  <c r="BR443" i="1"/>
  <c r="BQ443" i="1"/>
  <c r="BS442" i="1"/>
  <c r="BR442" i="1"/>
  <c r="BQ442" i="1"/>
  <c r="BS441" i="1"/>
  <c r="BR441" i="1"/>
  <c r="BQ441" i="1"/>
  <c r="BS440" i="1"/>
  <c r="BR440" i="1"/>
  <c r="BQ440" i="1"/>
  <c r="BS439" i="1"/>
  <c r="BR439" i="1"/>
  <c r="BQ439" i="1"/>
  <c r="BS438" i="1"/>
  <c r="BR438" i="1"/>
  <c r="BQ438" i="1"/>
  <c r="BS437" i="1"/>
  <c r="BR437" i="1"/>
  <c r="BQ437" i="1"/>
  <c r="BS436" i="1"/>
  <c r="BR436" i="1"/>
  <c r="BQ436" i="1"/>
  <c r="BS435" i="1"/>
  <c r="BR435" i="1"/>
  <c r="BQ435" i="1"/>
  <c r="BS434" i="1"/>
  <c r="BR434" i="1"/>
  <c r="BQ434" i="1"/>
  <c r="BS433" i="1"/>
  <c r="BR433" i="1"/>
  <c r="BQ433" i="1"/>
  <c r="BS432" i="1"/>
  <c r="BR432" i="1"/>
  <c r="BQ432" i="1"/>
  <c r="BS431" i="1"/>
  <c r="BR431" i="1"/>
  <c r="BQ431" i="1"/>
  <c r="BS430" i="1"/>
  <c r="BR430" i="1"/>
  <c r="BQ430" i="1"/>
  <c r="BS429" i="1"/>
  <c r="BR429" i="1"/>
  <c r="BQ429" i="1"/>
  <c r="BS428" i="1"/>
  <c r="BR428" i="1"/>
  <c r="BQ428" i="1"/>
  <c r="BS427" i="1"/>
  <c r="BR427" i="1"/>
  <c r="BQ427" i="1"/>
  <c r="BS426" i="1"/>
  <c r="BR426" i="1"/>
  <c r="BQ426" i="1"/>
  <c r="BS425" i="1"/>
  <c r="BR425" i="1"/>
  <c r="BQ425" i="1"/>
  <c r="BS424" i="1"/>
  <c r="BR424" i="1"/>
  <c r="BQ424" i="1"/>
  <c r="BS423" i="1"/>
  <c r="BR423" i="1"/>
  <c r="BQ423" i="1"/>
  <c r="BS422" i="1"/>
  <c r="BR422" i="1"/>
  <c r="BQ422" i="1"/>
  <c r="BS421" i="1"/>
  <c r="BR421" i="1"/>
  <c r="BQ421" i="1"/>
  <c r="BS420" i="1"/>
  <c r="BR420" i="1"/>
  <c r="BQ420" i="1"/>
  <c r="BS419" i="1"/>
  <c r="BR419" i="1"/>
  <c r="BQ419" i="1"/>
  <c r="BS418" i="1"/>
  <c r="BR418" i="1"/>
  <c r="BQ418" i="1"/>
  <c r="BS417" i="1"/>
  <c r="BR417" i="1"/>
  <c r="BQ417" i="1"/>
  <c r="BS416" i="1"/>
  <c r="BR416" i="1"/>
  <c r="BQ416" i="1"/>
  <c r="BS415" i="1"/>
  <c r="BR415" i="1"/>
  <c r="BQ415" i="1"/>
  <c r="BS414" i="1"/>
  <c r="BR414" i="1"/>
  <c r="BQ414" i="1"/>
  <c r="BS413" i="1"/>
  <c r="BR413" i="1"/>
  <c r="BQ413" i="1"/>
  <c r="BS412" i="1"/>
  <c r="BR412" i="1"/>
  <c r="BQ412" i="1"/>
  <c r="BS411" i="1"/>
  <c r="BR411" i="1"/>
  <c r="BQ411" i="1"/>
  <c r="BS410" i="1"/>
  <c r="BR410" i="1"/>
  <c r="BQ410" i="1"/>
  <c r="BS409" i="1"/>
  <c r="BR409" i="1"/>
  <c r="BQ409" i="1"/>
  <c r="BS408" i="1"/>
  <c r="BR408" i="1"/>
  <c r="BQ408" i="1"/>
  <c r="BS407" i="1"/>
  <c r="BR407" i="1"/>
  <c r="BQ407" i="1"/>
  <c r="BS406" i="1"/>
  <c r="BR406" i="1"/>
  <c r="BQ406" i="1"/>
  <c r="BS405" i="1"/>
  <c r="BR405" i="1"/>
  <c r="BQ405" i="1"/>
  <c r="BS404" i="1"/>
  <c r="BR404" i="1"/>
  <c r="BQ404" i="1"/>
  <c r="BS403" i="1"/>
  <c r="BR403" i="1"/>
  <c r="BQ403" i="1"/>
  <c r="BS402" i="1"/>
  <c r="BR402" i="1"/>
  <c r="BQ402" i="1"/>
  <c r="BS401" i="1"/>
  <c r="BR401" i="1"/>
  <c r="BQ401" i="1"/>
  <c r="BS400" i="1"/>
  <c r="BR400" i="1"/>
  <c r="BQ400" i="1"/>
  <c r="BS399" i="1"/>
  <c r="BR399" i="1"/>
  <c r="BQ399" i="1"/>
  <c r="BS398" i="1"/>
  <c r="BR398" i="1"/>
  <c r="BQ398" i="1"/>
  <c r="BS397" i="1"/>
  <c r="BR397" i="1"/>
  <c r="BQ397" i="1"/>
  <c r="BS396" i="1"/>
  <c r="BR396" i="1"/>
  <c r="BQ396" i="1"/>
  <c r="BS395" i="1"/>
  <c r="BR395" i="1"/>
  <c r="BQ395" i="1"/>
  <c r="BS394" i="1"/>
  <c r="BR394" i="1"/>
  <c r="BQ394" i="1"/>
  <c r="BS393" i="1"/>
  <c r="BR393" i="1"/>
  <c r="BQ393" i="1"/>
  <c r="BS392" i="1"/>
  <c r="BR392" i="1"/>
  <c r="BQ392" i="1"/>
  <c r="BS391" i="1"/>
  <c r="BR391" i="1"/>
  <c r="BQ391" i="1"/>
  <c r="BS390" i="1"/>
  <c r="BR390" i="1"/>
  <c r="BQ390" i="1"/>
  <c r="BS389" i="1"/>
  <c r="BR389" i="1"/>
  <c r="BQ389" i="1"/>
  <c r="BS388" i="1"/>
  <c r="BR388" i="1"/>
  <c r="BQ388" i="1"/>
  <c r="BS387" i="1"/>
  <c r="BR387" i="1"/>
  <c r="BQ387" i="1"/>
  <c r="BS386" i="1"/>
  <c r="BR386" i="1"/>
  <c r="BQ386" i="1"/>
  <c r="BS385" i="1"/>
  <c r="BR385" i="1"/>
  <c r="BQ385" i="1"/>
  <c r="BS384" i="1"/>
  <c r="BR384" i="1"/>
  <c r="BQ384" i="1"/>
  <c r="BS383" i="1"/>
  <c r="BR383" i="1"/>
  <c r="BQ383" i="1"/>
  <c r="BS382" i="1"/>
  <c r="BR382" i="1"/>
  <c r="BQ382" i="1"/>
  <c r="BS381" i="1"/>
  <c r="BR381" i="1"/>
  <c r="BQ381" i="1"/>
  <c r="BS380" i="1"/>
  <c r="BR380" i="1"/>
  <c r="BQ380" i="1"/>
  <c r="BS379" i="1"/>
  <c r="BR379" i="1"/>
  <c r="BQ379" i="1"/>
  <c r="BS378" i="1"/>
  <c r="BR378" i="1"/>
  <c r="BQ378" i="1"/>
  <c r="BS377" i="1"/>
  <c r="BR377" i="1"/>
  <c r="BQ377" i="1"/>
  <c r="BS376" i="1"/>
  <c r="BR376" i="1"/>
  <c r="BQ376" i="1"/>
  <c r="BS375" i="1"/>
  <c r="BR375" i="1"/>
  <c r="BQ375" i="1"/>
  <c r="BS374" i="1"/>
  <c r="BR374" i="1"/>
  <c r="BQ374" i="1"/>
  <c r="BS373" i="1"/>
  <c r="BR373" i="1"/>
  <c r="BQ373" i="1"/>
  <c r="BS372" i="1"/>
  <c r="BR372" i="1"/>
  <c r="BQ372" i="1"/>
  <c r="BS371" i="1"/>
  <c r="BR371" i="1"/>
  <c r="BQ371" i="1"/>
  <c r="BS370" i="1"/>
  <c r="BR370" i="1"/>
  <c r="BQ370" i="1"/>
  <c r="BS369" i="1"/>
  <c r="BR369" i="1"/>
  <c r="BQ369" i="1"/>
  <c r="BS368" i="1"/>
  <c r="BR368" i="1"/>
  <c r="BQ368" i="1"/>
  <c r="BS367" i="1"/>
  <c r="BR367" i="1"/>
  <c r="BQ367" i="1"/>
  <c r="BS366" i="1"/>
  <c r="BR366" i="1"/>
  <c r="BQ366" i="1"/>
  <c r="BS365" i="1"/>
  <c r="BR365" i="1"/>
  <c r="BQ365" i="1"/>
  <c r="BS364" i="1"/>
  <c r="BR364" i="1"/>
  <c r="BQ364" i="1"/>
  <c r="BS363" i="1"/>
  <c r="BR363" i="1"/>
  <c r="BQ363" i="1"/>
  <c r="BS362" i="1"/>
  <c r="BR362" i="1"/>
  <c r="BQ362" i="1"/>
  <c r="BS361" i="1"/>
  <c r="BR361" i="1"/>
  <c r="BQ361" i="1"/>
  <c r="BS360" i="1"/>
  <c r="BR360" i="1"/>
  <c r="BQ360" i="1"/>
  <c r="BS359" i="1"/>
  <c r="BR359" i="1"/>
  <c r="BQ359" i="1"/>
  <c r="BS358" i="1"/>
  <c r="BR358" i="1"/>
  <c r="BQ358" i="1"/>
  <c r="BS357" i="1"/>
  <c r="BR357" i="1"/>
  <c r="BQ357" i="1"/>
  <c r="BS356" i="1"/>
  <c r="BR356" i="1"/>
  <c r="BQ356" i="1"/>
  <c r="BS355" i="1"/>
  <c r="BR355" i="1"/>
  <c r="BQ355" i="1"/>
  <c r="BS354" i="1"/>
  <c r="BR354" i="1"/>
  <c r="BQ354" i="1"/>
  <c r="BS353" i="1"/>
  <c r="BR353" i="1"/>
  <c r="BQ353" i="1"/>
  <c r="BS352" i="1"/>
  <c r="BR352" i="1"/>
  <c r="BQ352" i="1"/>
  <c r="BS351" i="1"/>
  <c r="BR351" i="1"/>
  <c r="BQ351" i="1"/>
  <c r="BS350" i="1"/>
  <c r="BR350" i="1"/>
  <c r="BQ350" i="1"/>
  <c r="BS349" i="1"/>
  <c r="BR349" i="1"/>
  <c r="BQ349" i="1"/>
  <c r="BS348" i="1"/>
  <c r="BR348" i="1"/>
  <c r="BQ348" i="1"/>
  <c r="BS347" i="1"/>
  <c r="BR347" i="1"/>
  <c r="BQ347" i="1"/>
  <c r="BS346" i="1"/>
  <c r="BR346" i="1"/>
  <c r="BQ346" i="1"/>
  <c r="BS345" i="1"/>
  <c r="BR345" i="1"/>
  <c r="BQ345" i="1"/>
  <c r="BS344" i="1"/>
  <c r="BR344" i="1"/>
  <c r="BQ344" i="1"/>
  <c r="BS343" i="1"/>
  <c r="BR343" i="1"/>
  <c r="BQ343" i="1"/>
  <c r="BS342" i="1"/>
  <c r="BR342" i="1"/>
  <c r="BQ342" i="1"/>
  <c r="BS341" i="1"/>
  <c r="BR341" i="1"/>
  <c r="BQ341" i="1"/>
  <c r="BS340" i="1"/>
  <c r="BR340" i="1"/>
  <c r="BQ340" i="1"/>
  <c r="BS339" i="1"/>
  <c r="BR339" i="1"/>
  <c r="BQ339" i="1"/>
  <c r="BS338" i="1"/>
  <c r="BR338" i="1"/>
  <c r="BQ338" i="1"/>
  <c r="BS337" i="1"/>
  <c r="BR337" i="1"/>
  <c r="BQ337" i="1"/>
  <c r="BS336" i="1"/>
  <c r="BR336" i="1"/>
  <c r="BQ336" i="1"/>
  <c r="BS335" i="1"/>
  <c r="BR335" i="1"/>
  <c r="BQ335" i="1"/>
  <c r="BS334" i="1"/>
  <c r="BR334" i="1"/>
  <c r="BQ334" i="1"/>
  <c r="BS333" i="1"/>
  <c r="BR333" i="1"/>
  <c r="BQ333" i="1"/>
  <c r="BS332" i="1"/>
  <c r="BR332" i="1"/>
  <c r="BQ332" i="1"/>
  <c r="BS331" i="1"/>
  <c r="BR331" i="1"/>
  <c r="BQ331" i="1"/>
  <c r="BS330" i="1"/>
  <c r="BR330" i="1"/>
  <c r="BQ330" i="1"/>
  <c r="BS329" i="1"/>
  <c r="BR329" i="1"/>
  <c r="BQ329" i="1"/>
  <c r="BS328" i="1"/>
  <c r="BR328" i="1"/>
  <c r="BQ328" i="1"/>
  <c r="BS327" i="1"/>
  <c r="BR327" i="1"/>
  <c r="BQ327" i="1"/>
  <c r="BS326" i="1"/>
  <c r="BR326" i="1"/>
  <c r="BQ326" i="1"/>
  <c r="BS325" i="1"/>
  <c r="BR325" i="1"/>
  <c r="BQ325" i="1"/>
  <c r="BS324" i="1"/>
  <c r="BR324" i="1"/>
  <c r="BQ324" i="1"/>
  <c r="BS323" i="1"/>
  <c r="BR323" i="1"/>
  <c r="BQ323" i="1"/>
  <c r="BS322" i="1"/>
  <c r="BR322" i="1"/>
  <c r="BQ322" i="1"/>
  <c r="BS321" i="1"/>
  <c r="BR321" i="1"/>
  <c r="BQ321" i="1"/>
  <c r="BS320" i="1"/>
  <c r="BR320" i="1"/>
  <c r="BQ320" i="1"/>
  <c r="BS319" i="1"/>
  <c r="BR319" i="1"/>
  <c r="BQ319" i="1"/>
  <c r="BS318" i="1"/>
  <c r="BR318" i="1"/>
  <c r="BQ318" i="1"/>
  <c r="BS317" i="1"/>
  <c r="BR317" i="1"/>
  <c r="BQ317" i="1"/>
  <c r="BS316" i="1"/>
  <c r="BR316" i="1"/>
  <c r="BQ316" i="1"/>
  <c r="BS315" i="1"/>
  <c r="BR315" i="1"/>
  <c r="BQ315" i="1"/>
  <c r="BS314" i="1"/>
  <c r="BR314" i="1"/>
  <c r="BQ314" i="1"/>
  <c r="BS313" i="1"/>
  <c r="BR313" i="1"/>
  <c r="BQ313" i="1"/>
  <c r="BS312" i="1"/>
  <c r="BR312" i="1"/>
  <c r="BQ312" i="1"/>
  <c r="BS311" i="1"/>
  <c r="BR311" i="1"/>
  <c r="BQ311" i="1"/>
  <c r="BS310" i="1"/>
  <c r="BR310" i="1"/>
  <c r="BQ310" i="1"/>
  <c r="BS309" i="1"/>
  <c r="BR309" i="1"/>
  <c r="BQ309" i="1"/>
  <c r="BS308" i="1"/>
  <c r="BR308" i="1"/>
  <c r="BQ308" i="1"/>
  <c r="BS307" i="1"/>
  <c r="BR307" i="1"/>
  <c r="BQ307" i="1"/>
  <c r="BS306" i="1"/>
  <c r="BR306" i="1"/>
  <c r="BQ306" i="1"/>
  <c r="BS305" i="1"/>
  <c r="BR305" i="1"/>
  <c r="BQ305" i="1"/>
  <c r="BS304" i="1"/>
  <c r="BR304" i="1"/>
  <c r="BQ304" i="1"/>
  <c r="BS303" i="1"/>
  <c r="BR303" i="1"/>
  <c r="BQ303" i="1"/>
  <c r="BS302" i="1"/>
  <c r="BR302" i="1"/>
  <c r="BQ302" i="1"/>
  <c r="BS301" i="1"/>
  <c r="BR301" i="1"/>
  <c r="BQ301" i="1"/>
  <c r="BS300" i="1"/>
  <c r="BR300" i="1"/>
  <c r="BQ300" i="1"/>
  <c r="BS299" i="1"/>
  <c r="BR299" i="1"/>
  <c r="BQ299" i="1"/>
  <c r="BS298" i="1"/>
  <c r="BR298" i="1"/>
  <c r="BQ298" i="1"/>
  <c r="BS297" i="1"/>
  <c r="BR297" i="1"/>
  <c r="BQ297" i="1"/>
  <c r="BS296" i="1"/>
  <c r="BR296" i="1"/>
  <c r="BQ296" i="1"/>
  <c r="BS295" i="1"/>
  <c r="BR295" i="1"/>
  <c r="BQ295" i="1"/>
  <c r="BS294" i="1"/>
  <c r="BR294" i="1"/>
  <c r="BQ294" i="1"/>
  <c r="BS293" i="1"/>
  <c r="BR293" i="1"/>
  <c r="BQ293" i="1"/>
  <c r="BS292" i="1"/>
  <c r="BR292" i="1"/>
  <c r="BQ292" i="1"/>
  <c r="BS291" i="1"/>
  <c r="BR291" i="1"/>
  <c r="BQ291" i="1"/>
  <c r="BS290" i="1"/>
  <c r="BR290" i="1"/>
  <c r="BQ290" i="1"/>
  <c r="BS289" i="1"/>
  <c r="BR289" i="1"/>
  <c r="BQ289" i="1"/>
  <c r="BS288" i="1"/>
  <c r="BR288" i="1"/>
  <c r="BQ288" i="1"/>
  <c r="BS287" i="1"/>
  <c r="BR287" i="1"/>
  <c r="BQ287" i="1"/>
  <c r="BS286" i="1"/>
  <c r="BR286" i="1"/>
  <c r="BQ286" i="1"/>
  <c r="BS285" i="1"/>
  <c r="BR285" i="1"/>
  <c r="BQ285" i="1"/>
  <c r="BS284" i="1"/>
  <c r="BR284" i="1"/>
  <c r="BQ284" i="1"/>
  <c r="BS283" i="1"/>
  <c r="BR283" i="1"/>
  <c r="BQ283" i="1"/>
  <c r="BS282" i="1"/>
  <c r="BR282" i="1"/>
  <c r="BQ282" i="1"/>
  <c r="BS281" i="1"/>
  <c r="BR281" i="1"/>
  <c r="BQ281" i="1"/>
  <c r="BS280" i="1"/>
  <c r="BR280" i="1"/>
  <c r="BQ280" i="1"/>
  <c r="BS279" i="1"/>
  <c r="BR279" i="1"/>
  <c r="BQ279" i="1"/>
  <c r="BS278" i="1"/>
  <c r="BR278" i="1"/>
  <c r="BQ278" i="1"/>
  <c r="BS277" i="1"/>
  <c r="BR277" i="1"/>
  <c r="BQ277" i="1"/>
  <c r="BS276" i="1"/>
  <c r="BR276" i="1"/>
  <c r="BQ276" i="1"/>
  <c r="BS275" i="1"/>
  <c r="BR275" i="1"/>
  <c r="BQ275" i="1"/>
  <c r="BS274" i="1"/>
  <c r="BR274" i="1"/>
  <c r="BQ274" i="1"/>
  <c r="BS273" i="1"/>
  <c r="BR273" i="1"/>
  <c r="BQ273" i="1"/>
  <c r="BS272" i="1"/>
  <c r="BR272" i="1"/>
  <c r="BQ272" i="1"/>
  <c r="BS271" i="1"/>
  <c r="BR271" i="1"/>
  <c r="BQ271" i="1"/>
  <c r="BS270" i="1"/>
  <c r="BR270" i="1"/>
  <c r="BQ270" i="1"/>
  <c r="BS269" i="1"/>
  <c r="BR269" i="1"/>
  <c r="BQ269" i="1"/>
  <c r="BS268" i="1"/>
  <c r="BR268" i="1"/>
  <c r="BQ268" i="1"/>
  <c r="BS267" i="1"/>
  <c r="BR267" i="1"/>
  <c r="BQ267" i="1"/>
  <c r="BS266" i="1"/>
  <c r="BR266" i="1"/>
  <c r="BQ266" i="1"/>
  <c r="BS265" i="1"/>
  <c r="BR265" i="1"/>
  <c r="BQ265" i="1"/>
  <c r="BS264" i="1"/>
  <c r="BR264" i="1"/>
  <c r="BQ264" i="1"/>
  <c r="BS263" i="1"/>
  <c r="BR263" i="1"/>
  <c r="BQ263" i="1"/>
  <c r="BS262" i="1"/>
  <c r="BR262" i="1"/>
  <c r="BQ262" i="1"/>
  <c r="BS261" i="1"/>
  <c r="BR261" i="1"/>
  <c r="BQ261" i="1"/>
  <c r="BS260" i="1"/>
  <c r="BR260" i="1"/>
  <c r="BQ260" i="1"/>
  <c r="BS259" i="1"/>
  <c r="BR259" i="1"/>
  <c r="BQ259" i="1"/>
  <c r="BS258" i="1"/>
  <c r="BR258" i="1"/>
  <c r="BQ258" i="1"/>
  <c r="BS257" i="1"/>
  <c r="BR257" i="1"/>
  <c r="BQ257" i="1"/>
  <c r="BS256" i="1"/>
  <c r="BR256" i="1"/>
  <c r="BQ256" i="1"/>
  <c r="BS255" i="1"/>
  <c r="BR255" i="1"/>
  <c r="BQ255" i="1"/>
  <c r="BS254" i="1"/>
  <c r="BR254" i="1"/>
  <c r="BQ254" i="1"/>
  <c r="BS253" i="1"/>
  <c r="BR253" i="1"/>
  <c r="BQ253" i="1"/>
  <c r="BS252" i="1"/>
  <c r="BR252" i="1"/>
  <c r="BQ252" i="1"/>
  <c r="BS251" i="1"/>
  <c r="BR251" i="1"/>
  <c r="BQ251" i="1"/>
  <c r="BS250" i="1"/>
  <c r="BR250" i="1"/>
  <c r="BQ250" i="1"/>
  <c r="BS249" i="1"/>
  <c r="BR249" i="1"/>
  <c r="BQ249" i="1"/>
  <c r="BS248" i="1"/>
  <c r="BR248" i="1"/>
  <c r="BQ248" i="1"/>
  <c r="BS247" i="1"/>
  <c r="BR247" i="1"/>
  <c r="BQ247" i="1"/>
  <c r="BS246" i="1"/>
  <c r="BR246" i="1"/>
  <c r="BQ246" i="1"/>
  <c r="BS245" i="1"/>
  <c r="BR245" i="1"/>
  <c r="BQ245" i="1"/>
  <c r="BS244" i="1"/>
  <c r="BR244" i="1"/>
  <c r="BQ244" i="1"/>
  <c r="BS243" i="1"/>
  <c r="BR243" i="1"/>
  <c r="BQ243" i="1"/>
  <c r="BS242" i="1"/>
  <c r="BR242" i="1"/>
  <c r="BQ242" i="1"/>
  <c r="BS241" i="1"/>
  <c r="BR241" i="1"/>
  <c r="BQ241" i="1"/>
  <c r="BS240" i="1"/>
  <c r="BR240" i="1"/>
  <c r="BQ240" i="1"/>
  <c r="BS239" i="1"/>
  <c r="BR239" i="1"/>
  <c r="BQ239" i="1"/>
  <c r="BS238" i="1"/>
  <c r="BR238" i="1"/>
  <c r="BQ238" i="1"/>
  <c r="BS237" i="1"/>
  <c r="BR237" i="1"/>
  <c r="BQ237" i="1"/>
  <c r="BS236" i="1"/>
  <c r="BR236" i="1"/>
  <c r="BQ236" i="1"/>
  <c r="BS235" i="1"/>
  <c r="BR235" i="1"/>
  <c r="BQ235" i="1"/>
  <c r="BS234" i="1"/>
  <c r="BR234" i="1"/>
  <c r="BQ234" i="1"/>
  <c r="BS233" i="1"/>
  <c r="BR233" i="1"/>
  <c r="BQ233" i="1"/>
  <c r="BS232" i="1"/>
  <c r="BR232" i="1"/>
  <c r="BQ232" i="1"/>
  <c r="BS231" i="1"/>
  <c r="BR231" i="1"/>
  <c r="BQ231" i="1"/>
  <c r="BS230" i="1"/>
  <c r="BR230" i="1"/>
  <c r="BQ230" i="1"/>
  <c r="BS229" i="1"/>
  <c r="BR229" i="1"/>
  <c r="BQ229" i="1"/>
  <c r="BS228" i="1"/>
  <c r="BR228" i="1"/>
  <c r="BQ228" i="1"/>
  <c r="BS227" i="1"/>
  <c r="BR227" i="1"/>
  <c r="BQ227" i="1"/>
  <c r="BS226" i="1"/>
  <c r="BR226" i="1"/>
  <c r="BQ226" i="1"/>
  <c r="BS225" i="1"/>
  <c r="BR225" i="1"/>
  <c r="BQ225" i="1"/>
  <c r="BS224" i="1"/>
  <c r="BR224" i="1"/>
  <c r="BQ224" i="1"/>
  <c r="BS223" i="1"/>
  <c r="BR223" i="1"/>
  <c r="BQ223" i="1"/>
  <c r="BS222" i="1"/>
  <c r="BR222" i="1"/>
  <c r="BQ222" i="1"/>
  <c r="BS221" i="1"/>
  <c r="BR221" i="1"/>
  <c r="BQ221" i="1"/>
  <c r="BS220" i="1"/>
  <c r="BR220" i="1"/>
  <c r="BQ220" i="1"/>
  <c r="BS219" i="1"/>
  <c r="BR219" i="1"/>
  <c r="BQ219" i="1"/>
  <c r="BS218" i="1"/>
  <c r="BR218" i="1"/>
  <c r="BQ218" i="1"/>
  <c r="BS217" i="1"/>
  <c r="BR217" i="1"/>
  <c r="BQ217" i="1"/>
  <c r="BS216" i="1"/>
  <c r="BR216" i="1"/>
  <c r="BQ216" i="1"/>
  <c r="BS215" i="1"/>
  <c r="BR215" i="1"/>
  <c r="BQ215" i="1"/>
  <c r="BS214" i="1"/>
  <c r="BR214" i="1"/>
  <c r="BQ214" i="1"/>
  <c r="BS213" i="1"/>
  <c r="BR213" i="1"/>
  <c r="BQ213" i="1"/>
  <c r="BS212" i="1"/>
  <c r="BR212" i="1"/>
  <c r="BQ212" i="1"/>
  <c r="BS211" i="1"/>
  <c r="BR211" i="1"/>
  <c r="BQ211" i="1"/>
  <c r="BS210" i="1"/>
  <c r="BR210" i="1"/>
  <c r="BQ210" i="1"/>
  <c r="BS209" i="1"/>
  <c r="BR209" i="1"/>
  <c r="BQ209" i="1"/>
  <c r="BS208" i="1"/>
  <c r="BR208" i="1"/>
  <c r="BQ208" i="1"/>
  <c r="BS207" i="1"/>
  <c r="BR207" i="1"/>
  <c r="BQ207" i="1"/>
  <c r="BS206" i="1"/>
  <c r="BR206" i="1"/>
  <c r="BQ206" i="1"/>
  <c r="BS205" i="1"/>
  <c r="BR205" i="1"/>
  <c r="BQ205" i="1"/>
  <c r="BS204" i="1"/>
  <c r="BR204" i="1"/>
  <c r="BQ204" i="1"/>
  <c r="BS203" i="1"/>
  <c r="BR203" i="1"/>
  <c r="BQ203" i="1"/>
  <c r="BS202" i="1"/>
  <c r="BR202" i="1"/>
  <c r="BQ202" i="1"/>
  <c r="BS201" i="1"/>
  <c r="BR201" i="1"/>
  <c r="BQ201" i="1"/>
  <c r="BS200" i="1"/>
  <c r="BR200" i="1"/>
  <c r="BQ200" i="1"/>
  <c r="BS199" i="1"/>
  <c r="BR199" i="1"/>
  <c r="BQ199" i="1"/>
  <c r="BS198" i="1"/>
  <c r="BR198" i="1"/>
  <c r="BQ198" i="1"/>
  <c r="BS197" i="1"/>
  <c r="BR197" i="1"/>
  <c r="BQ197" i="1"/>
  <c r="BS196" i="1"/>
  <c r="BR196" i="1"/>
  <c r="BQ196" i="1"/>
  <c r="BS195" i="1"/>
  <c r="BR195" i="1"/>
  <c r="BQ195" i="1"/>
  <c r="BS194" i="1"/>
  <c r="BR194" i="1"/>
  <c r="BQ194" i="1"/>
  <c r="BS193" i="1"/>
  <c r="BR193" i="1"/>
  <c r="BQ193" i="1"/>
  <c r="BS192" i="1"/>
  <c r="BR192" i="1"/>
  <c r="BQ192" i="1"/>
  <c r="BS191" i="1"/>
  <c r="BR191" i="1"/>
  <c r="BQ191" i="1"/>
  <c r="BS190" i="1"/>
  <c r="BR190" i="1"/>
  <c r="BQ190" i="1"/>
  <c r="BS189" i="1"/>
  <c r="BR189" i="1"/>
  <c r="BQ189" i="1"/>
  <c r="BS188" i="1"/>
  <c r="BR188" i="1"/>
  <c r="BQ188" i="1"/>
  <c r="BS187" i="1"/>
  <c r="BR187" i="1"/>
  <c r="BQ187" i="1"/>
  <c r="BS186" i="1"/>
  <c r="BR186" i="1"/>
  <c r="BQ186" i="1"/>
  <c r="BS185" i="1"/>
  <c r="BR185" i="1"/>
  <c r="BQ185" i="1"/>
  <c r="BS184" i="1"/>
  <c r="BR184" i="1"/>
  <c r="BQ184" i="1"/>
  <c r="BS183" i="1"/>
  <c r="BR183" i="1"/>
  <c r="BQ183" i="1"/>
  <c r="BS182" i="1"/>
  <c r="BR182" i="1"/>
  <c r="BQ182" i="1"/>
  <c r="BS181" i="1"/>
  <c r="BR181" i="1"/>
  <c r="BQ181" i="1"/>
  <c r="BS180" i="1"/>
  <c r="BR180" i="1"/>
  <c r="BQ180" i="1"/>
  <c r="BS179" i="1"/>
  <c r="BR179" i="1"/>
  <c r="BQ179" i="1"/>
  <c r="BS178" i="1"/>
  <c r="BR178" i="1"/>
  <c r="BQ178" i="1"/>
  <c r="BS177" i="1"/>
  <c r="BR177" i="1"/>
  <c r="BQ177" i="1"/>
  <c r="BS176" i="1"/>
  <c r="BR176" i="1"/>
  <c r="BQ176" i="1"/>
  <c r="BS175" i="1"/>
  <c r="BR175" i="1"/>
  <c r="BQ175" i="1"/>
  <c r="BS174" i="1"/>
  <c r="BR174" i="1"/>
  <c r="BQ174" i="1"/>
  <c r="BS173" i="1"/>
  <c r="BR173" i="1"/>
  <c r="BQ173" i="1"/>
  <c r="BS172" i="1"/>
  <c r="BR172" i="1"/>
  <c r="BQ172" i="1"/>
  <c r="BS171" i="1"/>
  <c r="BR171" i="1"/>
  <c r="BQ171" i="1"/>
  <c r="BS170" i="1"/>
  <c r="BR170" i="1"/>
  <c r="BQ170" i="1"/>
  <c r="BS169" i="1"/>
  <c r="BR169" i="1"/>
  <c r="BQ169" i="1"/>
  <c r="BJ1011" i="1"/>
  <c r="BI1011" i="1"/>
  <c r="BJ1010" i="1"/>
  <c r="BI1010" i="1"/>
  <c r="BJ1009" i="1"/>
  <c r="BI1009" i="1"/>
  <c r="BJ1008" i="1"/>
  <c r="BI1008" i="1"/>
  <c r="BJ1007" i="1"/>
  <c r="BI1007" i="1"/>
  <c r="BJ1006" i="1"/>
  <c r="BI1006" i="1"/>
  <c r="BJ1005" i="1"/>
  <c r="BI1005" i="1"/>
  <c r="BJ1004" i="1"/>
  <c r="BI1004" i="1"/>
  <c r="BJ1003" i="1"/>
  <c r="BI1003" i="1"/>
  <c r="BJ1002" i="1"/>
  <c r="BI1002" i="1"/>
  <c r="BJ1001" i="1"/>
  <c r="BI1001" i="1"/>
  <c r="BJ1000" i="1"/>
  <c r="BI1000" i="1"/>
  <c r="BJ999" i="1"/>
  <c r="BI999" i="1"/>
  <c r="BJ998" i="1"/>
  <c r="BI998" i="1"/>
  <c r="BJ997" i="1"/>
  <c r="BI997" i="1"/>
  <c r="BJ996" i="1"/>
  <c r="BI996" i="1"/>
  <c r="BJ995" i="1"/>
  <c r="BI995" i="1"/>
  <c r="BJ994" i="1"/>
  <c r="BI994" i="1"/>
  <c r="BJ993" i="1"/>
  <c r="BI993" i="1"/>
  <c r="BJ992" i="1"/>
  <c r="BI992" i="1"/>
  <c r="BJ991" i="1"/>
  <c r="BI991" i="1"/>
  <c r="BJ990" i="1"/>
  <c r="BI990" i="1"/>
  <c r="BJ989" i="1"/>
  <c r="BI989" i="1"/>
  <c r="BJ988" i="1"/>
  <c r="BI988" i="1"/>
  <c r="BJ987" i="1"/>
  <c r="BI987" i="1"/>
  <c r="BJ986" i="1"/>
  <c r="BI986" i="1"/>
  <c r="BJ985" i="1"/>
  <c r="BI985" i="1"/>
  <c r="BJ984" i="1"/>
  <c r="BI984" i="1"/>
  <c r="BJ983" i="1"/>
  <c r="BI983" i="1"/>
  <c r="BJ982" i="1"/>
  <c r="BI982" i="1"/>
  <c r="BJ981" i="1"/>
  <c r="BI981" i="1"/>
  <c r="BJ980" i="1"/>
  <c r="BI980" i="1"/>
  <c r="BJ979" i="1"/>
  <c r="BI979" i="1"/>
  <c r="BJ978" i="1"/>
  <c r="BI978" i="1"/>
  <c r="BJ977" i="1"/>
  <c r="BI977" i="1"/>
  <c r="BJ976" i="1"/>
  <c r="BI976" i="1"/>
  <c r="BJ975" i="1"/>
  <c r="BI975" i="1"/>
  <c r="BJ974" i="1"/>
  <c r="BI974" i="1"/>
  <c r="BJ973" i="1"/>
  <c r="BI973" i="1"/>
  <c r="BJ972" i="1"/>
  <c r="BI972" i="1"/>
  <c r="BJ971" i="1"/>
  <c r="BI971" i="1"/>
  <c r="BJ970" i="1"/>
  <c r="BI970" i="1"/>
  <c r="BJ969" i="1"/>
  <c r="BI969" i="1"/>
  <c r="BJ968" i="1"/>
  <c r="BI968" i="1"/>
  <c r="BJ967" i="1"/>
  <c r="BI967" i="1"/>
  <c r="BJ966" i="1"/>
  <c r="BI966" i="1"/>
  <c r="BJ965" i="1"/>
  <c r="BI965" i="1"/>
  <c r="BJ964" i="1"/>
  <c r="BI964" i="1"/>
  <c r="BJ963" i="1"/>
  <c r="BI963" i="1"/>
  <c r="BJ962" i="1"/>
  <c r="BI962" i="1"/>
  <c r="BJ961" i="1"/>
  <c r="BI961" i="1"/>
  <c r="BJ960" i="1"/>
  <c r="BI960" i="1"/>
  <c r="BJ959" i="1"/>
  <c r="BI959" i="1"/>
  <c r="BJ958" i="1"/>
  <c r="BI958" i="1"/>
  <c r="BJ957" i="1"/>
  <c r="BI957" i="1"/>
  <c r="BJ956" i="1"/>
  <c r="BI956" i="1"/>
  <c r="BJ955" i="1"/>
  <c r="BI955" i="1"/>
  <c r="BJ954" i="1"/>
  <c r="BI954" i="1"/>
  <c r="BJ953" i="1"/>
  <c r="BI953" i="1"/>
  <c r="BJ952" i="1"/>
  <c r="BI952" i="1"/>
  <c r="BJ951" i="1"/>
  <c r="BI951" i="1"/>
  <c r="BJ950" i="1"/>
  <c r="BI950" i="1"/>
  <c r="BJ949" i="1"/>
  <c r="BI949" i="1"/>
  <c r="BJ948" i="1"/>
  <c r="BI948" i="1"/>
  <c r="BJ947" i="1"/>
  <c r="BI947" i="1"/>
  <c r="BJ946" i="1"/>
  <c r="BI946" i="1"/>
  <c r="BJ945" i="1"/>
  <c r="BI945" i="1"/>
  <c r="BJ944" i="1"/>
  <c r="BI944" i="1"/>
  <c r="BJ943" i="1"/>
  <c r="BI943" i="1"/>
  <c r="BJ942" i="1"/>
  <c r="BI942" i="1"/>
  <c r="BJ941" i="1"/>
  <c r="BI941" i="1"/>
  <c r="BJ940" i="1"/>
  <c r="BI940" i="1"/>
  <c r="BJ939" i="1"/>
  <c r="BI939" i="1"/>
  <c r="BJ938" i="1"/>
  <c r="BI938" i="1"/>
  <c r="BJ937" i="1"/>
  <c r="BI937" i="1"/>
  <c r="BJ936" i="1"/>
  <c r="BI936" i="1"/>
  <c r="BJ935" i="1"/>
  <c r="BI935" i="1"/>
  <c r="BJ934" i="1"/>
  <c r="BI934" i="1"/>
  <c r="BJ933" i="1"/>
  <c r="BI933" i="1"/>
  <c r="BJ932" i="1"/>
  <c r="BI932" i="1"/>
  <c r="BJ931" i="1"/>
  <c r="BI931" i="1"/>
  <c r="BJ930" i="1"/>
  <c r="BI930" i="1"/>
  <c r="BJ929" i="1"/>
  <c r="BI929" i="1"/>
  <c r="BJ928" i="1"/>
  <c r="BI928" i="1"/>
  <c r="BJ927" i="1"/>
  <c r="BI927" i="1"/>
  <c r="BJ926" i="1"/>
  <c r="BI926" i="1"/>
  <c r="BJ925" i="1"/>
  <c r="BI925" i="1"/>
  <c r="BJ924" i="1"/>
  <c r="BI924" i="1"/>
  <c r="BJ923" i="1"/>
  <c r="BI923" i="1"/>
  <c r="BJ922" i="1"/>
  <c r="BI922" i="1"/>
  <c r="BJ921" i="1"/>
  <c r="BI921" i="1"/>
  <c r="BJ920" i="1"/>
  <c r="BI920" i="1"/>
  <c r="BJ919" i="1"/>
  <c r="BI919" i="1"/>
  <c r="BJ918" i="1"/>
  <c r="BI918" i="1"/>
  <c r="BJ917" i="1"/>
  <c r="BI917" i="1"/>
  <c r="BJ916" i="1"/>
  <c r="BI916" i="1"/>
  <c r="BJ915" i="1"/>
  <c r="BI915" i="1"/>
  <c r="BJ914" i="1"/>
  <c r="BI914" i="1"/>
  <c r="BJ913" i="1"/>
  <c r="BI913" i="1"/>
  <c r="BJ912" i="1"/>
  <c r="BI912" i="1"/>
  <c r="BJ911" i="1"/>
  <c r="BI911" i="1"/>
  <c r="BJ910" i="1"/>
  <c r="BI910" i="1"/>
  <c r="BJ909" i="1"/>
  <c r="BI909" i="1"/>
  <c r="BJ908" i="1"/>
  <c r="BI908" i="1"/>
  <c r="BJ907" i="1"/>
  <c r="BI907" i="1"/>
  <c r="BJ906" i="1"/>
  <c r="BI906" i="1"/>
  <c r="BJ905" i="1"/>
  <c r="BI905" i="1"/>
  <c r="BJ904" i="1"/>
  <c r="BI904" i="1"/>
  <c r="BJ903" i="1"/>
  <c r="BI903" i="1"/>
  <c r="BJ902" i="1"/>
  <c r="BI902" i="1"/>
  <c r="BJ901" i="1"/>
  <c r="BI901" i="1"/>
  <c r="BJ900" i="1"/>
  <c r="BI900" i="1"/>
  <c r="BJ899" i="1"/>
  <c r="BI899" i="1"/>
  <c r="BJ898" i="1"/>
  <c r="BI898" i="1"/>
  <c r="BJ897" i="1"/>
  <c r="BI897" i="1"/>
  <c r="BJ896" i="1"/>
  <c r="BI896" i="1"/>
  <c r="BJ895" i="1"/>
  <c r="BI895" i="1"/>
  <c r="BJ894" i="1"/>
  <c r="BI894" i="1"/>
  <c r="BJ893" i="1"/>
  <c r="BI893" i="1"/>
  <c r="BJ892" i="1"/>
  <c r="BI892" i="1"/>
  <c r="BJ891" i="1"/>
  <c r="BI891" i="1"/>
  <c r="BJ890" i="1"/>
  <c r="BI890" i="1"/>
  <c r="BJ889" i="1"/>
  <c r="BI889" i="1"/>
  <c r="BJ888" i="1"/>
  <c r="BI888" i="1"/>
  <c r="BJ887" i="1"/>
  <c r="BI887" i="1"/>
  <c r="BJ886" i="1"/>
  <c r="BI886" i="1"/>
  <c r="BJ885" i="1"/>
  <c r="BI885" i="1"/>
  <c r="BJ884" i="1"/>
  <c r="BI884" i="1"/>
  <c r="BJ883" i="1"/>
  <c r="BI883" i="1"/>
  <c r="BJ882" i="1"/>
  <c r="BI882" i="1"/>
  <c r="BJ881" i="1"/>
  <c r="BI881" i="1"/>
  <c r="BJ880" i="1"/>
  <c r="BI880" i="1"/>
  <c r="BJ879" i="1"/>
  <c r="BI879" i="1"/>
  <c r="BJ878" i="1"/>
  <c r="BI878" i="1"/>
  <c r="BJ877" i="1"/>
  <c r="BI877" i="1"/>
  <c r="BJ876" i="1"/>
  <c r="BI876" i="1"/>
  <c r="BJ875" i="1"/>
  <c r="BI875" i="1"/>
  <c r="BJ874" i="1"/>
  <c r="BI874" i="1"/>
  <c r="BJ873" i="1"/>
  <c r="BI873" i="1"/>
  <c r="BJ872" i="1"/>
  <c r="BI872" i="1"/>
  <c r="BJ871" i="1"/>
  <c r="BI871" i="1"/>
  <c r="BJ870" i="1"/>
  <c r="BI870" i="1"/>
  <c r="BJ869" i="1"/>
  <c r="BI869" i="1"/>
  <c r="BJ868" i="1"/>
  <c r="BI868" i="1"/>
  <c r="BJ867" i="1"/>
  <c r="BI867" i="1"/>
  <c r="BJ866" i="1"/>
  <c r="BI866" i="1"/>
  <c r="BJ865" i="1"/>
  <c r="BI865" i="1"/>
  <c r="BJ864" i="1"/>
  <c r="BI864" i="1"/>
  <c r="BJ863" i="1"/>
  <c r="BI863" i="1"/>
  <c r="BJ862" i="1"/>
  <c r="BI862" i="1"/>
  <c r="BJ861" i="1"/>
  <c r="BI861" i="1"/>
  <c r="BJ860" i="1"/>
  <c r="BI860" i="1"/>
  <c r="BJ859" i="1"/>
  <c r="BI859" i="1"/>
  <c r="BJ858" i="1"/>
  <c r="BI858" i="1"/>
  <c r="BJ857" i="1"/>
  <c r="BI857" i="1"/>
  <c r="BJ856" i="1"/>
  <c r="BI856" i="1"/>
  <c r="BJ855" i="1"/>
  <c r="BI855" i="1"/>
  <c r="BJ854" i="1"/>
  <c r="BI854" i="1"/>
  <c r="BJ853" i="1"/>
  <c r="BI853" i="1"/>
  <c r="BJ852" i="1"/>
  <c r="BI852" i="1"/>
  <c r="BJ851" i="1"/>
  <c r="BI851" i="1"/>
  <c r="BJ850" i="1"/>
  <c r="BI850" i="1"/>
  <c r="BJ849" i="1"/>
  <c r="BI849" i="1"/>
  <c r="BJ848" i="1"/>
  <c r="BI848" i="1"/>
  <c r="BJ847" i="1"/>
  <c r="BI847" i="1"/>
  <c r="BJ846" i="1"/>
  <c r="BI846" i="1"/>
  <c r="BJ845" i="1"/>
  <c r="BI845" i="1"/>
  <c r="BJ844" i="1"/>
  <c r="BI844" i="1"/>
  <c r="BJ843" i="1"/>
  <c r="BI843" i="1"/>
  <c r="BJ842" i="1"/>
  <c r="BI842" i="1"/>
  <c r="BJ841" i="1"/>
  <c r="BI841" i="1"/>
  <c r="BJ840" i="1"/>
  <c r="BI840" i="1"/>
  <c r="BJ839" i="1"/>
  <c r="BI839" i="1"/>
  <c r="BJ838" i="1"/>
  <c r="BI838" i="1"/>
  <c r="BJ837" i="1"/>
  <c r="BI837" i="1"/>
  <c r="BJ836" i="1"/>
  <c r="BI836" i="1"/>
  <c r="BJ835" i="1"/>
  <c r="BI835" i="1"/>
  <c r="BJ834" i="1"/>
  <c r="BI834" i="1"/>
  <c r="BJ833" i="1"/>
  <c r="BI833" i="1"/>
  <c r="BJ832" i="1"/>
  <c r="BI832" i="1"/>
  <c r="BJ831" i="1"/>
  <c r="BI831" i="1"/>
  <c r="BJ830" i="1"/>
  <c r="BI830" i="1"/>
  <c r="BJ829" i="1"/>
  <c r="BI829" i="1"/>
  <c r="BJ828" i="1"/>
  <c r="BI828" i="1"/>
  <c r="BJ827" i="1"/>
  <c r="BI827" i="1"/>
  <c r="BJ826" i="1"/>
  <c r="BI826" i="1"/>
  <c r="BJ825" i="1"/>
  <c r="BI825" i="1"/>
  <c r="BJ824" i="1"/>
  <c r="BI824" i="1"/>
  <c r="BJ823" i="1"/>
  <c r="BI823" i="1"/>
  <c r="BJ822" i="1"/>
  <c r="BI822" i="1"/>
  <c r="BJ821" i="1"/>
  <c r="BI821" i="1"/>
  <c r="BJ820" i="1"/>
  <c r="BI820" i="1"/>
  <c r="BJ819" i="1"/>
  <c r="BI819" i="1"/>
  <c r="BJ818" i="1"/>
  <c r="BI818" i="1"/>
  <c r="BJ817" i="1"/>
  <c r="BI817" i="1"/>
  <c r="BJ816" i="1"/>
  <c r="BI816" i="1"/>
  <c r="BJ815" i="1"/>
  <c r="BI815" i="1"/>
  <c r="BJ814" i="1"/>
  <c r="BI814" i="1"/>
  <c r="BJ813" i="1"/>
  <c r="BI813" i="1"/>
  <c r="BJ812" i="1"/>
  <c r="BI812" i="1"/>
  <c r="BJ811" i="1"/>
  <c r="BI811" i="1"/>
  <c r="BJ810" i="1"/>
  <c r="BI810" i="1"/>
  <c r="BJ809" i="1"/>
  <c r="BI809" i="1"/>
  <c r="BJ808" i="1"/>
  <c r="BI808" i="1"/>
  <c r="BJ807" i="1"/>
  <c r="BI807" i="1"/>
  <c r="BJ806" i="1"/>
  <c r="BI806" i="1"/>
  <c r="BJ805" i="1"/>
  <c r="BI805" i="1"/>
  <c r="BJ804" i="1"/>
  <c r="BI804" i="1"/>
  <c r="BJ803" i="1"/>
  <c r="BI803" i="1"/>
  <c r="BJ802" i="1"/>
  <c r="BI802" i="1"/>
  <c r="BJ801" i="1"/>
  <c r="BI801" i="1"/>
  <c r="BJ800" i="1"/>
  <c r="BI800" i="1"/>
  <c r="BJ799" i="1"/>
  <c r="BI799" i="1"/>
  <c r="BJ798" i="1"/>
  <c r="BI798" i="1"/>
  <c r="BJ797" i="1"/>
  <c r="BI797" i="1"/>
  <c r="BJ796" i="1"/>
  <c r="BI796" i="1"/>
  <c r="BJ795" i="1"/>
  <c r="BI795" i="1"/>
  <c r="BJ794" i="1"/>
  <c r="BI794" i="1"/>
  <c r="BJ793" i="1"/>
  <c r="BI793" i="1"/>
  <c r="BJ792" i="1"/>
  <c r="BI792" i="1"/>
  <c r="BJ791" i="1"/>
  <c r="BI791" i="1"/>
  <c r="BJ790" i="1"/>
  <c r="BI790" i="1"/>
  <c r="BJ789" i="1"/>
  <c r="BI789" i="1"/>
  <c r="BJ788" i="1"/>
  <c r="BI788" i="1"/>
  <c r="BJ787" i="1"/>
  <c r="BI787" i="1"/>
  <c r="BJ786" i="1"/>
  <c r="BI786" i="1"/>
  <c r="BJ785" i="1"/>
  <c r="BI785" i="1"/>
  <c r="BJ784" i="1"/>
  <c r="BI784" i="1"/>
  <c r="BJ783" i="1"/>
  <c r="BI783" i="1"/>
  <c r="BJ782" i="1"/>
  <c r="BI782" i="1"/>
  <c r="BJ781" i="1"/>
  <c r="BI781" i="1"/>
  <c r="BJ780" i="1"/>
  <c r="BI780" i="1"/>
  <c r="BJ779" i="1"/>
  <c r="BI779" i="1"/>
  <c r="BJ778" i="1"/>
  <c r="BI778" i="1"/>
  <c r="BJ777" i="1"/>
  <c r="BI777" i="1"/>
  <c r="BJ776" i="1"/>
  <c r="BI776" i="1"/>
  <c r="BJ775" i="1"/>
  <c r="BI775" i="1"/>
  <c r="BJ774" i="1"/>
  <c r="BI774" i="1"/>
  <c r="BJ773" i="1"/>
  <c r="BI773" i="1"/>
  <c r="BJ772" i="1"/>
  <c r="BI772" i="1"/>
  <c r="BJ771" i="1"/>
  <c r="BI771" i="1"/>
  <c r="BJ770" i="1"/>
  <c r="BI770" i="1"/>
  <c r="BJ769" i="1"/>
  <c r="BI769" i="1"/>
  <c r="BJ768" i="1"/>
  <c r="BI768" i="1"/>
  <c r="BJ767" i="1"/>
  <c r="BI767" i="1"/>
  <c r="BJ766" i="1"/>
  <c r="BI766" i="1"/>
  <c r="BJ765" i="1"/>
  <c r="BI765" i="1"/>
  <c r="BJ764" i="1"/>
  <c r="BI764" i="1"/>
  <c r="BJ763" i="1"/>
  <c r="BI763" i="1"/>
  <c r="BJ762" i="1"/>
  <c r="BI762" i="1"/>
  <c r="BJ761" i="1"/>
  <c r="BI761" i="1"/>
  <c r="BJ760" i="1"/>
  <c r="BI760" i="1"/>
  <c r="BJ759" i="1"/>
  <c r="BI759" i="1"/>
  <c r="BJ758" i="1"/>
  <c r="BI758" i="1"/>
  <c r="BJ757" i="1"/>
  <c r="BI757" i="1"/>
  <c r="BJ756" i="1"/>
  <c r="BI756" i="1"/>
  <c r="BJ755" i="1"/>
  <c r="BI755" i="1"/>
  <c r="BJ754" i="1"/>
  <c r="BI754" i="1"/>
  <c r="BJ753" i="1"/>
  <c r="BI753" i="1"/>
  <c r="BJ752" i="1"/>
  <c r="BI752" i="1"/>
  <c r="BJ751" i="1"/>
  <c r="BI751" i="1"/>
  <c r="BJ750" i="1"/>
  <c r="BI750" i="1"/>
  <c r="BJ749" i="1"/>
  <c r="BI749" i="1"/>
  <c r="BJ748" i="1"/>
  <c r="BI748" i="1"/>
  <c r="BJ747" i="1"/>
  <c r="BI747" i="1"/>
  <c r="BJ746" i="1"/>
  <c r="BI746" i="1"/>
  <c r="BJ745" i="1"/>
  <c r="BI745" i="1"/>
  <c r="BJ744" i="1"/>
  <c r="BI744" i="1"/>
  <c r="BJ743" i="1"/>
  <c r="BI743" i="1"/>
  <c r="BJ742" i="1"/>
  <c r="BI742" i="1"/>
  <c r="BJ741" i="1"/>
  <c r="BI741" i="1"/>
  <c r="BJ740" i="1"/>
  <c r="BI740" i="1"/>
  <c r="BJ739" i="1"/>
  <c r="BI739" i="1"/>
  <c r="BJ738" i="1"/>
  <c r="BI738" i="1"/>
  <c r="BJ737" i="1"/>
  <c r="BI737" i="1"/>
  <c r="BJ736" i="1"/>
  <c r="BI736" i="1"/>
  <c r="BJ735" i="1"/>
  <c r="BI735" i="1"/>
  <c r="BJ734" i="1"/>
  <c r="BI734" i="1"/>
  <c r="BJ733" i="1"/>
  <c r="BI733" i="1"/>
  <c r="BJ732" i="1"/>
  <c r="BI732" i="1"/>
  <c r="BJ731" i="1"/>
  <c r="BI731" i="1"/>
  <c r="BJ730" i="1"/>
  <c r="BI730" i="1"/>
  <c r="BJ729" i="1"/>
  <c r="BI729" i="1"/>
  <c r="BJ728" i="1"/>
  <c r="BI728" i="1"/>
  <c r="BJ727" i="1"/>
  <c r="BI727" i="1"/>
  <c r="BJ726" i="1"/>
  <c r="BI726" i="1"/>
  <c r="BJ725" i="1"/>
  <c r="BI725" i="1"/>
  <c r="BJ724" i="1"/>
  <c r="BI724" i="1"/>
  <c r="BJ723" i="1"/>
  <c r="BI723" i="1"/>
  <c r="BJ722" i="1"/>
  <c r="BI722" i="1"/>
  <c r="BJ721" i="1"/>
  <c r="BI721" i="1"/>
  <c r="BJ720" i="1"/>
  <c r="BI720" i="1"/>
  <c r="BJ719" i="1"/>
  <c r="BI719" i="1"/>
  <c r="BJ718" i="1"/>
  <c r="BI718" i="1"/>
  <c r="BJ717" i="1"/>
  <c r="BI717" i="1"/>
  <c r="BJ716" i="1"/>
  <c r="BI716" i="1"/>
  <c r="BJ715" i="1"/>
  <c r="BI715" i="1"/>
  <c r="BJ714" i="1"/>
  <c r="BI714" i="1"/>
  <c r="BJ713" i="1"/>
  <c r="BI713" i="1"/>
  <c r="BJ712" i="1"/>
  <c r="BI712" i="1"/>
  <c r="BJ711" i="1"/>
  <c r="BI711" i="1"/>
  <c r="BJ710" i="1"/>
  <c r="BI710" i="1"/>
  <c r="BJ709" i="1"/>
  <c r="BI709" i="1"/>
  <c r="BJ708" i="1"/>
  <c r="BI708" i="1"/>
  <c r="BJ707" i="1"/>
  <c r="BI707" i="1"/>
  <c r="BJ706" i="1"/>
  <c r="BI706" i="1"/>
  <c r="BJ705" i="1"/>
  <c r="BI705" i="1"/>
  <c r="BJ704" i="1"/>
  <c r="BI704" i="1"/>
  <c r="BJ703" i="1"/>
  <c r="BI703" i="1"/>
  <c r="BJ702" i="1"/>
  <c r="BI702" i="1"/>
  <c r="BJ701" i="1"/>
  <c r="BI701" i="1"/>
  <c r="BJ700" i="1"/>
  <c r="BI700" i="1"/>
  <c r="BJ699" i="1"/>
  <c r="BI699" i="1"/>
  <c r="BJ698" i="1"/>
  <c r="BI698" i="1"/>
  <c r="BJ697" i="1"/>
  <c r="BI697" i="1"/>
  <c r="BJ696" i="1"/>
  <c r="BI696" i="1"/>
  <c r="BJ695" i="1"/>
  <c r="BI695" i="1"/>
  <c r="BJ694" i="1"/>
  <c r="BI694" i="1"/>
  <c r="BJ693" i="1"/>
  <c r="BI693" i="1"/>
  <c r="BJ692" i="1"/>
  <c r="BI692" i="1"/>
  <c r="BJ691" i="1"/>
  <c r="BI691" i="1"/>
  <c r="BJ690" i="1"/>
  <c r="BI690" i="1"/>
  <c r="BJ689" i="1"/>
  <c r="BI689" i="1"/>
  <c r="BJ688" i="1"/>
  <c r="BI688" i="1"/>
  <c r="BJ687" i="1"/>
  <c r="BI687" i="1"/>
  <c r="BJ686" i="1"/>
  <c r="BI686" i="1"/>
  <c r="BJ685" i="1"/>
  <c r="BI685" i="1"/>
  <c r="BJ684" i="1"/>
  <c r="BI684" i="1"/>
  <c r="BJ683" i="1"/>
  <c r="BI683" i="1"/>
  <c r="BJ682" i="1"/>
  <c r="BI682" i="1"/>
  <c r="BJ681" i="1"/>
  <c r="BI681" i="1"/>
  <c r="BJ680" i="1"/>
  <c r="BI680" i="1"/>
  <c r="BJ679" i="1"/>
  <c r="BI679" i="1"/>
  <c r="BJ678" i="1"/>
  <c r="BI678" i="1"/>
  <c r="BJ677" i="1"/>
  <c r="BI677" i="1"/>
  <c r="BJ676" i="1"/>
  <c r="BI676" i="1"/>
  <c r="BJ675" i="1"/>
  <c r="BI675" i="1"/>
  <c r="BJ674" i="1"/>
  <c r="BI674" i="1"/>
  <c r="BJ673" i="1"/>
  <c r="BI673" i="1"/>
  <c r="BJ672" i="1"/>
  <c r="BI672" i="1"/>
  <c r="BJ671" i="1"/>
  <c r="BI671" i="1"/>
  <c r="BJ670" i="1"/>
  <c r="BI670" i="1"/>
  <c r="BJ669" i="1"/>
  <c r="BI669" i="1"/>
  <c r="BJ668" i="1"/>
  <c r="BI668" i="1"/>
  <c r="BJ667" i="1"/>
  <c r="BI667" i="1"/>
  <c r="BJ666" i="1"/>
  <c r="BI666" i="1"/>
  <c r="BJ665" i="1"/>
  <c r="BI665" i="1"/>
  <c r="BJ664" i="1"/>
  <c r="BI664" i="1"/>
  <c r="BJ663" i="1"/>
  <c r="BI663" i="1"/>
  <c r="BJ662" i="1"/>
  <c r="BI662" i="1"/>
  <c r="BJ661" i="1"/>
  <c r="BI661" i="1"/>
  <c r="BJ660" i="1"/>
  <c r="BI660" i="1"/>
  <c r="BJ659" i="1"/>
  <c r="BI659" i="1"/>
  <c r="BJ658" i="1"/>
  <c r="BI658" i="1"/>
  <c r="BJ657" i="1"/>
  <c r="BI657" i="1"/>
  <c r="BJ656" i="1"/>
  <c r="BI656" i="1"/>
  <c r="BJ655" i="1"/>
  <c r="BI655" i="1"/>
  <c r="BJ654" i="1"/>
  <c r="BI654" i="1"/>
  <c r="BJ653" i="1"/>
  <c r="BI653" i="1"/>
  <c r="BJ652" i="1"/>
  <c r="BI652" i="1"/>
  <c r="BJ651" i="1"/>
  <c r="BI651" i="1"/>
  <c r="BJ650" i="1"/>
  <c r="BI650" i="1"/>
  <c r="BJ649" i="1"/>
  <c r="BI649" i="1"/>
  <c r="BJ648" i="1"/>
  <c r="BI648" i="1"/>
  <c r="BJ647" i="1"/>
  <c r="BI647" i="1"/>
  <c r="BJ646" i="1"/>
  <c r="BI646" i="1"/>
  <c r="BJ645" i="1"/>
  <c r="BI645" i="1"/>
  <c r="BJ644" i="1"/>
  <c r="BI644" i="1"/>
  <c r="BJ643" i="1"/>
  <c r="BI643" i="1"/>
  <c r="BJ642" i="1"/>
  <c r="BI642" i="1"/>
  <c r="BJ641" i="1"/>
  <c r="BI641" i="1"/>
  <c r="BJ640" i="1"/>
  <c r="BI640" i="1"/>
  <c r="BJ639" i="1"/>
  <c r="BI639" i="1"/>
  <c r="BJ638" i="1"/>
  <c r="BI638" i="1"/>
  <c r="BJ637" i="1"/>
  <c r="BI637" i="1"/>
  <c r="BJ636" i="1"/>
  <c r="BI636" i="1"/>
  <c r="BJ635" i="1"/>
  <c r="BI635" i="1"/>
  <c r="BJ634" i="1"/>
  <c r="BI634" i="1"/>
  <c r="BJ633" i="1"/>
  <c r="BI633" i="1"/>
  <c r="BJ632" i="1"/>
  <c r="BI632" i="1"/>
  <c r="BJ631" i="1"/>
  <c r="BI631" i="1"/>
  <c r="BJ630" i="1"/>
  <c r="BI630" i="1"/>
  <c r="BJ629" i="1"/>
  <c r="BI629" i="1"/>
  <c r="BJ628" i="1"/>
  <c r="BI628" i="1"/>
  <c r="BJ627" i="1"/>
  <c r="BI627" i="1"/>
  <c r="BJ626" i="1"/>
  <c r="BI626" i="1"/>
  <c r="BJ625" i="1"/>
  <c r="BI625" i="1"/>
  <c r="BJ624" i="1"/>
  <c r="BI624" i="1"/>
  <c r="BJ623" i="1"/>
  <c r="BI623" i="1"/>
  <c r="BJ622" i="1"/>
  <c r="BI622" i="1"/>
  <c r="BJ621" i="1"/>
  <c r="BI621" i="1"/>
  <c r="BJ620" i="1"/>
  <c r="BI620" i="1"/>
  <c r="BJ619" i="1"/>
  <c r="BI619" i="1"/>
  <c r="BJ618" i="1"/>
  <c r="BI618" i="1"/>
  <c r="BJ617" i="1"/>
  <c r="BI617" i="1"/>
  <c r="BJ616" i="1"/>
  <c r="BI616" i="1"/>
  <c r="BJ615" i="1"/>
  <c r="BI615" i="1"/>
  <c r="BJ614" i="1"/>
  <c r="BI614" i="1"/>
  <c r="BJ613" i="1"/>
  <c r="BI613" i="1"/>
  <c r="BJ612" i="1"/>
  <c r="BI612" i="1"/>
  <c r="BJ611" i="1"/>
  <c r="BI611" i="1"/>
  <c r="BJ610" i="1"/>
  <c r="BI610" i="1"/>
  <c r="BJ609" i="1"/>
  <c r="BI609" i="1"/>
  <c r="BJ608" i="1"/>
  <c r="BI608" i="1"/>
  <c r="BJ607" i="1"/>
  <c r="BI607" i="1"/>
  <c r="BJ606" i="1"/>
  <c r="BI606" i="1"/>
  <c r="BJ605" i="1"/>
  <c r="BI605" i="1"/>
  <c r="BJ604" i="1"/>
  <c r="BI604" i="1"/>
  <c r="BJ603" i="1"/>
  <c r="BI603" i="1"/>
  <c r="BJ602" i="1"/>
  <c r="BI602" i="1"/>
  <c r="BJ601" i="1"/>
  <c r="BI601" i="1"/>
  <c r="BJ600" i="1"/>
  <c r="BI600" i="1"/>
  <c r="BJ599" i="1"/>
  <c r="BI599" i="1"/>
  <c r="BJ598" i="1"/>
  <c r="BI598" i="1"/>
  <c r="BJ597" i="1"/>
  <c r="BI597" i="1"/>
  <c r="BJ596" i="1"/>
  <c r="BI596" i="1"/>
  <c r="BJ595" i="1"/>
  <c r="BI595" i="1"/>
  <c r="BJ594" i="1"/>
  <c r="BI594" i="1"/>
  <c r="BJ593" i="1"/>
  <c r="BI593" i="1"/>
  <c r="BJ592" i="1"/>
  <c r="BI592" i="1"/>
  <c r="BJ591" i="1"/>
  <c r="BI591" i="1"/>
  <c r="BJ590" i="1"/>
  <c r="BI590" i="1"/>
  <c r="BJ589" i="1"/>
  <c r="BI589" i="1"/>
  <c r="BJ588" i="1"/>
  <c r="BI588" i="1"/>
  <c r="BJ587" i="1"/>
  <c r="BI587" i="1"/>
  <c r="BJ586" i="1"/>
  <c r="BI586" i="1"/>
  <c r="BJ585" i="1"/>
  <c r="BI585" i="1"/>
  <c r="BJ584" i="1"/>
  <c r="BI584" i="1"/>
  <c r="BJ583" i="1"/>
  <c r="BI583" i="1"/>
  <c r="BJ582" i="1"/>
  <c r="BI582" i="1"/>
  <c r="BJ581" i="1"/>
  <c r="BI581" i="1"/>
  <c r="BJ580" i="1"/>
  <c r="BI580" i="1"/>
  <c r="BJ579" i="1"/>
  <c r="BI579" i="1"/>
  <c r="BJ578" i="1"/>
  <c r="BI578" i="1"/>
  <c r="BJ577" i="1"/>
  <c r="BI577" i="1"/>
  <c r="BJ576" i="1"/>
  <c r="BI576" i="1"/>
  <c r="BJ575" i="1"/>
  <c r="BI575" i="1"/>
  <c r="BJ574" i="1"/>
  <c r="BI574" i="1"/>
  <c r="BJ573" i="1"/>
  <c r="BI573" i="1"/>
  <c r="BJ572" i="1"/>
  <c r="BI572" i="1"/>
  <c r="BJ571" i="1"/>
  <c r="BI571" i="1"/>
  <c r="BJ570" i="1"/>
  <c r="BI570" i="1"/>
  <c r="BJ569" i="1"/>
  <c r="BI569" i="1"/>
  <c r="BJ568" i="1"/>
  <c r="BI568" i="1"/>
  <c r="BJ567" i="1"/>
  <c r="BI567" i="1"/>
  <c r="BJ566" i="1"/>
  <c r="BI566" i="1"/>
  <c r="BJ565" i="1"/>
  <c r="BI565" i="1"/>
  <c r="BJ564" i="1"/>
  <c r="BI564" i="1"/>
  <c r="BJ563" i="1"/>
  <c r="BI563" i="1"/>
  <c r="BJ562" i="1"/>
  <c r="BI562" i="1"/>
  <c r="BJ561" i="1"/>
  <c r="BI561" i="1"/>
  <c r="BJ560" i="1"/>
  <c r="BI560" i="1"/>
  <c r="BJ559" i="1"/>
  <c r="BI559" i="1"/>
  <c r="BJ558" i="1"/>
  <c r="BI558" i="1"/>
  <c r="BJ557" i="1"/>
  <c r="BI557" i="1"/>
  <c r="BJ556" i="1"/>
  <c r="BI556" i="1"/>
  <c r="BJ555" i="1"/>
  <c r="BI555" i="1"/>
  <c r="BJ554" i="1"/>
  <c r="BI554" i="1"/>
  <c r="BJ553" i="1"/>
  <c r="BI553" i="1"/>
  <c r="BJ552" i="1"/>
  <c r="BI552" i="1"/>
  <c r="BJ551" i="1"/>
  <c r="BI551" i="1"/>
  <c r="BJ550" i="1"/>
  <c r="BI550" i="1"/>
  <c r="BJ549" i="1"/>
  <c r="BI549" i="1"/>
  <c r="BJ548" i="1"/>
  <c r="BI548" i="1"/>
  <c r="BJ547" i="1"/>
  <c r="BI547" i="1"/>
  <c r="BJ546" i="1"/>
  <c r="BI546" i="1"/>
  <c r="BJ545" i="1"/>
  <c r="BI545" i="1"/>
  <c r="BJ544" i="1"/>
  <c r="BI544" i="1"/>
  <c r="BJ543" i="1"/>
  <c r="BI543" i="1"/>
  <c r="BJ542" i="1"/>
  <c r="BI542" i="1"/>
  <c r="BJ541" i="1"/>
  <c r="BI541" i="1"/>
  <c r="BJ540" i="1"/>
  <c r="BI540" i="1"/>
  <c r="BJ539" i="1"/>
  <c r="BI539" i="1"/>
  <c r="BJ538" i="1"/>
  <c r="BI538" i="1"/>
  <c r="BJ537" i="1"/>
  <c r="BI537" i="1"/>
  <c r="BJ536" i="1"/>
  <c r="BI536" i="1"/>
  <c r="BJ535" i="1"/>
  <c r="BI535" i="1"/>
  <c r="BJ534" i="1"/>
  <c r="BI534" i="1"/>
  <c r="BJ533" i="1"/>
  <c r="BI533" i="1"/>
  <c r="BJ532" i="1"/>
  <c r="BI532" i="1"/>
  <c r="BJ531" i="1"/>
  <c r="BI531" i="1"/>
  <c r="BJ530" i="1"/>
  <c r="BI530" i="1"/>
  <c r="BJ529" i="1"/>
  <c r="BI529" i="1"/>
  <c r="BJ528" i="1"/>
  <c r="BI528" i="1"/>
  <c r="BJ527" i="1"/>
  <c r="BI527" i="1"/>
  <c r="BJ526" i="1"/>
  <c r="BI526" i="1"/>
  <c r="BJ525" i="1"/>
  <c r="BI525" i="1"/>
  <c r="BJ524" i="1"/>
  <c r="BI524" i="1"/>
  <c r="BJ523" i="1"/>
  <c r="BI523" i="1"/>
  <c r="BJ522" i="1"/>
  <c r="BI522" i="1"/>
  <c r="BJ521" i="1"/>
  <c r="BI521" i="1"/>
  <c r="BJ520" i="1"/>
  <c r="BI520" i="1"/>
  <c r="BJ519" i="1"/>
  <c r="BI519" i="1"/>
  <c r="BJ518" i="1"/>
  <c r="BI518" i="1"/>
  <c r="BJ517" i="1"/>
  <c r="BI517" i="1"/>
  <c r="BJ516" i="1"/>
  <c r="BI516" i="1"/>
  <c r="BJ515" i="1"/>
  <c r="BI515" i="1"/>
  <c r="BJ514" i="1"/>
  <c r="BI514" i="1"/>
  <c r="BJ513" i="1"/>
  <c r="BI513" i="1"/>
  <c r="BJ512" i="1"/>
  <c r="BI512" i="1"/>
  <c r="BJ511" i="1"/>
  <c r="BI511" i="1"/>
  <c r="BJ510" i="1"/>
  <c r="BI510" i="1"/>
  <c r="BJ509" i="1"/>
  <c r="BI509" i="1"/>
  <c r="BJ508" i="1"/>
  <c r="BI508" i="1"/>
  <c r="BJ507" i="1"/>
  <c r="BI507" i="1"/>
  <c r="BJ506" i="1"/>
  <c r="BI506" i="1"/>
  <c r="BJ505" i="1"/>
  <c r="BI505" i="1"/>
  <c r="BJ504" i="1"/>
  <c r="BI504" i="1"/>
  <c r="BJ503" i="1"/>
  <c r="BI503" i="1"/>
  <c r="BJ502" i="1"/>
  <c r="BI502" i="1"/>
  <c r="BJ501" i="1"/>
  <c r="BI501" i="1"/>
  <c r="BJ500" i="1"/>
  <c r="BI500" i="1"/>
  <c r="BJ499" i="1"/>
  <c r="BI499" i="1"/>
  <c r="BJ498" i="1"/>
  <c r="BI498" i="1"/>
  <c r="BJ497" i="1"/>
  <c r="BI497" i="1"/>
  <c r="BJ496" i="1"/>
  <c r="BI496" i="1"/>
  <c r="BJ495" i="1"/>
  <c r="BI495" i="1"/>
  <c r="BJ494" i="1"/>
  <c r="BI494" i="1"/>
  <c r="BJ493" i="1"/>
  <c r="BI493" i="1"/>
  <c r="BJ492" i="1"/>
  <c r="BI492" i="1"/>
  <c r="BJ491" i="1"/>
  <c r="BI491" i="1"/>
  <c r="BJ490" i="1"/>
  <c r="BI490" i="1"/>
  <c r="BJ489" i="1"/>
  <c r="BI489" i="1"/>
  <c r="BJ488" i="1"/>
  <c r="BI488" i="1"/>
  <c r="BJ487" i="1"/>
  <c r="BI487" i="1"/>
  <c r="BJ486" i="1"/>
  <c r="BI486" i="1"/>
  <c r="BJ485" i="1"/>
  <c r="BI485" i="1"/>
  <c r="BJ484" i="1"/>
  <c r="BI484" i="1"/>
  <c r="BJ483" i="1"/>
  <c r="BI483" i="1"/>
  <c r="BJ482" i="1"/>
  <c r="BI482" i="1"/>
  <c r="BJ481" i="1"/>
  <c r="BI481" i="1"/>
  <c r="BJ480" i="1"/>
  <c r="BI480" i="1"/>
  <c r="BJ479" i="1"/>
  <c r="BI479" i="1"/>
  <c r="BJ478" i="1"/>
  <c r="BI478" i="1"/>
  <c r="BJ477" i="1"/>
  <c r="BI477" i="1"/>
  <c r="BJ476" i="1"/>
  <c r="BI476" i="1"/>
  <c r="BJ475" i="1"/>
  <c r="BI475" i="1"/>
  <c r="BJ474" i="1"/>
  <c r="BI474" i="1"/>
  <c r="BJ473" i="1"/>
  <c r="BI473" i="1"/>
  <c r="BJ472" i="1"/>
  <c r="BI472" i="1"/>
  <c r="BJ471" i="1"/>
  <c r="BI471" i="1"/>
  <c r="BJ470" i="1"/>
  <c r="BI470" i="1"/>
  <c r="BJ469" i="1"/>
  <c r="BI469" i="1"/>
  <c r="BJ468" i="1"/>
  <c r="BI468" i="1"/>
  <c r="BJ467" i="1"/>
  <c r="BI467" i="1"/>
  <c r="BJ466" i="1"/>
  <c r="BI466" i="1"/>
  <c r="BJ465" i="1"/>
  <c r="BI465" i="1"/>
  <c r="BJ464" i="1"/>
  <c r="BI464" i="1"/>
  <c r="BJ463" i="1"/>
  <c r="BI463" i="1"/>
  <c r="BJ462" i="1"/>
  <c r="BI462" i="1"/>
  <c r="BJ461" i="1"/>
  <c r="BI461" i="1"/>
  <c r="BJ460" i="1"/>
  <c r="BI460" i="1"/>
  <c r="BJ459" i="1"/>
  <c r="BI459" i="1"/>
  <c r="BJ458" i="1"/>
  <c r="BI458" i="1"/>
  <c r="BJ457" i="1"/>
  <c r="BI457" i="1"/>
  <c r="BJ456" i="1"/>
  <c r="BI456" i="1"/>
  <c r="BJ455" i="1"/>
  <c r="BI455" i="1"/>
  <c r="BJ454" i="1"/>
  <c r="BI454" i="1"/>
  <c r="BJ453" i="1"/>
  <c r="BI453" i="1"/>
  <c r="BJ452" i="1"/>
  <c r="BI452" i="1"/>
  <c r="BJ451" i="1"/>
  <c r="BI451" i="1"/>
  <c r="BJ450" i="1"/>
  <c r="BI450" i="1"/>
  <c r="BJ449" i="1"/>
  <c r="BI449" i="1"/>
  <c r="BJ448" i="1"/>
  <c r="BI448" i="1"/>
  <c r="BJ447" i="1"/>
  <c r="BI447" i="1"/>
  <c r="BJ446" i="1"/>
  <c r="BI446" i="1"/>
  <c r="BJ445" i="1"/>
  <c r="BI445" i="1"/>
  <c r="BJ444" i="1"/>
  <c r="BI444" i="1"/>
  <c r="BJ443" i="1"/>
  <c r="BI443" i="1"/>
  <c r="BJ442" i="1"/>
  <c r="BI442" i="1"/>
  <c r="BJ441" i="1"/>
  <c r="BI441" i="1"/>
  <c r="BJ440" i="1"/>
  <c r="BI440" i="1"/>
  <c r="BJ439" i="1"/>
  <c r="BI439" i="1"/>
  <c r="BJ438" i="1"/>
  <c r="BI438" i="1"/>
  <c r="BJ437" i="1"/>
  <c r="BI437" i="1"/>
  <c r="BJ436" i="1"/>
  <c r="BI436" i="1"/>
  <c r="BJ435" i="1"/>
  <c r="BI435" i="1"/>
  <c r="BJ434" i="1"/>
  <c r="BI434" i="1"/>
  <c r="BJ433" i="1"/>
  <c r="BI433" i="1"/>
  <c r="BJ432" i="1"/>
  <c r="BI432" i="1"/>
  <c r="BJ431" i="1"/>
  <c r="BI431" i="1"/>
  <c r="BJ430" i="1"/>
  <c r="BI430" i="1"/>
  <c r="BJ429" i="1"/>
  <c r="BI429" i="1"/>
  <c r="BJ428" i="1"/>
  <c r="BI428" i="1"/>
  <c r="BJ427" i="1"/>
  <c r="BI427" i="1"/>
  <c r="BJ426" i="1"/>
  <c r="BI426" i="1"/>
  <c r="BJ425" i="1"/>
  <c r="BI425" i="1"/>
  <c r="BJ424" i="1"/>
  <c r="BI424" i="1"/>
  <c r="BJ423" i="1"/>
  <c r="BI423" i="1"/>
  <c r="BJ422" i="1"/>
  <c r="BI422" i="1"/>
  <c r="BJ421" i="1"/>
  <c r="BI421" i="1"/>
  <c r="BJ420" i="1"/>
  <c r="BI420" i="1"/>
  <c r="BJ419" i="1"/>
  <c r="BI419" i="1"/>
  <c r="BJ418" i="1"/>
  <c r="BI418" i="1"/>
  <c r="BJ417" i="1"/>
  <c r="BI417" i="1"/>
  <c r="BJ416" i="1"/>
  <c r="BI416" i="1"/>
  <c r="BJ415" i="1"/>
  <c r="BI415" i="1"/>
  <c r="BJ414" i="1"/>
  <c r="BI414" i="1"/>
  <c r="BJ413" i="1"/>
  <c r="BI413" i="1"/>
  <c r="BJ412" i="1"/>
  <c r="BI412" i="1"/>
  <c r="BJ411" i="1"/>
  <c r="BI411" i="1"/>
  <c r="BJ410" i="1"/>
  <c r="BI410" i="1"/>
  <c r="BJ409" i="1"/>
  <c r="BI409" i="1"/>
  <c r="BJ408" i="1"/>
  <c r="BI408" i="1"/>
  <c r="BJ407" i="1"/>
  <c r="BI407" i="1"/>
  <c r="BJ406" i="1"/>
  <c r="BI406" i="1"/>
  <c r="BJ405" i="1"/>
  <c r="BI405" i="1"/>
  <c r="BJ404" i="1"/>
  <c r="BI404" i="1"/>
  <c r="BJ403" i="1"/>
  <c r="BI403" i="1"/>
  <c r="BJ402" i="1"/>
  <c r="BI402" i="1"/>
  <c r="BJ401" i="1"/>
  <c r="BI401" i="1"/>
  <c r="BJ400" i="1"/>
  <c r="BI400" i="1"/>
  <c r="BJ399" i="1"/>
  <c r="BI399" i="1"/>
  <c r="BJ398" i="1"/>
  <c r="BI398" i="1"/>
  <c r="BJ397" i="1"/>
  <c r="BI397" i="1"/>
  <c r="BJ396" i="1"/>
  <c r="BI396" i="1"/>
  <c r="BJ395" i="1"/>
  <c r="BI395" i="1"/>
  <c r="BJ394" i="1"/>
  <c r="BI394" i="1"/>
  <c r="BJ393" i="1"/>
  <c r="BI393" i="1"/>
  <c r="BJ392" i="1"/>
  <c r="BI392" i="1"/>
  <c r="BJ391" i="1"/>
  <c r="BI391" i="1"/>
  <c r="BJ390" i="1"/>
  <c r="BI390" i="1"/>
  <c r="BJ389" i="1"/>
  <c r="BI389" i="1"/>
  <c r="BJ388" i="1"/>
  <c r="BI388" i="1"/>
  <c r="BJ387" i="1"/>
  <c r="BI387" i="1"/>
  <c r="BJ386" i="1"/>
  <c r="BI386" i="1"/>
  <c r="BJ385" i="1"/>
  <c r="BI385" i="1"/>
  <c r="BJ384" i="1"/>
  <c r="BI384" i="1"/>
  <c r="BJ383" i="1"/>
  <c r="BI383" i="1"/>
  <c r="BJ382" i="1"/>
  <c r="BI382" i="1"/>
  <c r="BJ381" i="1"/>
  <c r="BI381" i="1"/>
  <c r="BJ380" i="1"/>
  <c r="BI380" i="1"/>
  <c r="BJ379" i="1"/>
  <c r="BI379" i="1"/>
  <c r="BJ378" i="1"/>
  <c r="BI378" i="1"/>
  <c r="BJ377" i="1"/>
  <c r="BI377" i="1"/>
  <c r="BJ376" i="1"/>
  <c r="BI376" i="1"/>
  <c r="BJ375" i="1"/>
  <c r="BI375" i="1"/>
  <c r="BJ374" i="1"/>
  <c r="BI374" i="1"/>
  <c r="BJ373" i="1"/>
  <c r="BI373" i="1"/>
  <c r="BJ372" i="1"/>
  <c r="BI372" i="1"/>
  <c r="BJ371" i="1"/>
  <c r="BI371" i="1"/>
  <c r="BJ370" i="1"/>
  <c r="BI370" i="1"/>
  <c r="BJ369" i="1"/>
  <c r="BI369" i="1"/>
  <c r="BJ368" i="1"/>
  <c r="BI368" i="1"/>
  <c r="BJ367" i="1"/>
  <c r="BI367" i="1"/>
  <c r="BJ366" i="1"/>
  <c r="BI366" i="1"/>
  <c r="BJ365" i="1"/>
  <c r="BI365" i="1"/>
  <c r="BJ364" i="1"/>
  <c r="BI364" i="1"/>
  <c r="BJ363" i="1"/>
  <c r="BI363" i="1"/>
  <c r="BJ362" i="1"/>
  <c r="BI362" i="1"/>
  <c r="BJ361" i="1"/>
  <c r="BI361" i="1"/>
  <c r="BJ360" i="1"/>
  <c r="BI360" i="1"/>
  <c r="BJ359" i="1"/>
  <c r="BI359" i="1"/>
  <c r="BJ358" i="1"/>
  <c r="BI358" i="1"/>
  <c r="BJ357" i="1"/>
  <c r="BI357" i="1"/>
  <c r="BJ356" i="1"/>
  <c r="BI356" i="1"/>
  <c r="BJ355" i="1"/>
  <c r="BI355" i="1"/>
  <c r="BJ354" i="1"/>
  <c r="BI354" i="1"/>
  <c r="BJ353" i="1"/>
  <c r="BI353" i="1"/>
  <c r="BJ352" i="1"/>
  <c r="BI352" i="1"/>
  <c r="BJ351" i="1"/>
  <c r="BI351" i="1"/>
  <c r="BJ350" i="1"/>
  <c r="BI350" i="1"/>
  <c r="BJ349" i="1"/>
  <c r="BI349" i="1"/>
  <c r="BJ348" i="1"/>
  <c r="BI348" i="1"/>
  <c r="BJ347" i="1"/>
  <c r="BI347" i="1"/>
  <c r="BJ346" i="1"/>
  <c r="BI346" i="1"/>
  <c r="BJ345" i="1"/>
  <c r="BI345" i="1"/>
  <c r="BJ344" i="1"/>
  <c r="BI344" i="1"/>
  <c r="BJ343" i="1"/>
  <c r="BI343" i="1"/>
  <c r="BJ342" i="1"/>
  <c r="BI342" i="1"/>
  <c r="BJ341" i="1"/>
  <c r="BI341" i="1"/>
  <c r="BJ340" i="1"/>
  <c r="BI340" i="1"/>
  <c r="BJ339" i="1"/>
  <c r="BI339" i="1"/>
  <c r="BJ338" i="1"/>
  <c r="BI338" i="1"/>
  <c r="BJ337" i="1"/>
  <c r="BI337" i="1"/>
  <c r="BJ336" i="1"/>
  <c r="BI336" i="1"/>
  <c r="BJ335" i="1"/>
  <c r="BI335" i="1"/>
  <c r="BJ334" i="1"/>
  <c r="BI334" i="1"/>
  <c r="BJ333" i="1"/>
  <c r="BI333" i="1"/>
  <c r="BJ332" i="1"/>
  <c r="BI332" i="1"/>
  <c r="BJ331" i="1"/>
  <c r="BI331" i="1"/>
  <c r="BJ330" i="1"/>
  <c r="BI330" i="1"/>
  <c r="BJ329" i="1"/>
  <c r="BI329" i="1"/>
  <c r="BJ328" i="1"/>
  <c r="BI328" i="1"/>
  <c r="BJ327" i="1"/>
  <c r="BI327" i="1"/>
  <c r="BJ326" i="1"/>
  <c r="BI326" i="1"/>
  <c r="BJ325" i="1"/>
  <c r="BI325" i="1"/>
  <c r="BJ324" i="1"/>
  <c r="BI324" i="1"/>
  <c r="BJ323" i="1"/>
  <c r="BI323" i="1"/>
  <c r="BJ322" i="1"/>
  <c r="BI322" i="1"/>
  <c r="BJ321" i="1"/>
  <c r="BI321" i="1"/>
  <c r="BJ320" i="1"/>
  <c r="BI320" i="1"/>
  <c r="BJ319" i="1"/>
  <c r="BI319" i="1"/>
  <c r="BJ318" i="1"/>
  <c r="BI318" i="1"/>
  <c r="BJ317" i="1"/>
  <c r="BI317" i="1"/>
  <c r="BJ316" i="1"/>
  <c r="BI316" i="1"/>
  <c r="BJ315" i="1"/>
  <c r="BI315" i="1"/>
  <c r="BJ314" i="1"/>
  <c r="BI314" i="1"/>
  <c r="BJ313" i="1"/>
  <c r="BI313" i="1"/>
  <c r="BJ312" i="1"/>
  <c r="BI312" i="1"/>
  <c r="BJ311" i="1"/>
  <c r="BI311" i="1"/>
  <c r="BJ310" i="1"/>
  <c r="BI310" i="1"/>
  <c r="BJ309" i="1"/>
  <c r="BI309" i="1"/>
  <c r="BJ308" i="1"/>
  <c r="BI308" i="1"/>
  <c r="BJ307" i="1"/>
  <c r="BI307" i="1"/>
  <c r="BJ306" i="1"/>
  <c r="BI306" i="1"/>
  <c r="BJ305" i="1"/>
  <c r="BI305" i="1"/>
  <c r="BJ304" i="1"/>
  <c r="BI304" i="1"/>
  <c r="BJ303" i="1"/>
  <c r="BI303" i="1"/>
  <c r="BJ302" i="1"/>
  <c r="BI302" i="1"/>
  <c r="BJ301" i="1"/>
  <c r="BI301" i="1"/>
  <c r="BJ300" i="1"/>
  <c r="BI300" i="1"/>
  <c r="BJ299" i="1"/>
  <c r="BI299" i="1"/>
  <c r="BJ298" i="1"/>
  <c r="BI298" i="1"/>
  <c r="BJ297" i="1"/>
  <c r="BI297" i="1"/>
  <c r="BJ296" i="1"/>
  <c r="BI296" i="1"/>
  <c r="BJ295" i="1"/>
  <c r="BI295" i="1"/>
  <c r="BJ294" i="1"/>
  <c r="BI294" i="1"/>
  <c r="BJ293" i="1"/>
  <c r="BI293" i="1"/>
  <c r="BJ292" i="1"/>
  <c r="BI292" i="1"/>
  <c r="BJ291" i="1"/>
  <c r="BI291" i="1"/>
  <c r="BJ290" i="1"/>
  <c r="BI290" i="1"/>
  <c r="BJ289" i="1"/>
  <c r="BI289" i="1"/>
  <c r="BJ288" i="1"/>
  <c r="BI288" i="1"/>
  <c r="BJ287" i="1"/>
  <c r="BI287" i="1"/>
  <c r="BJ286" i="1"/>
  <c r="BI286" i="1"/>
  <c r="BJ285" i="1"/>
  <c r="BI285" i="1"/>
  <c r="BJ284" i="1"/>
  <c r="BI284" i="1"/>
  <c r="BJ283" i="1"/>
  <c r="BI283" i="1"/>
  <c r="BJ282" i="1"/>
  <c r="BI282" i="1"/>
  <c r="BJ281" i="1"/>
  <c r="BI281" i="1"/>
  <c r="BJ280" i="1"/>
  <c r="BI280" i="1"/>
  <c r="BJ279" i="1"/>
  <c r="BI279" i="1"/>
  <c r="BJ278" i="1"/>
  <c r="BI278" i="1"/>
  <c r="BJ277" i="1"/>
  <c r="BI277" i="1"/>
  <c r="BJ276" i="1"/>
  <c r="BI276" i="1"/>
  <c r="BJ275" i="1"/>
  <c r="BI275" i="1"/>
  <c r="BJ274" i="1"/>
  <c r="BI274" i="1"/>
  <c r="BJ273" i="1"/>
  <c r="BI273" i="1"/>
  <c r="BJ272" i="1"/>
  <c r="BI272" i="1"/>
  <c r="BJ271" i="1"/>
  <c r="BI271" i="1"/>
  <c r="BJ270" i="1"/>
  <c r="BI270" i="1"/>
  <c r="BJ269" i="1"/>
  <c r="BI269" i="1"/>
  <c r="BJ268" i="1"/>
  <c r="BI268" i="1"/>
  <c r="BJ267" i="1"/>
  <c r="BI267" i="1"/>
  <c r="BJ266" i="1"/>
  <c r="BI266" i="1"/>
  <c r="BJ265" i="1"/>
  <c r="BI265" i="1"/>
  <c r="BJ264" i="1"/>
  <c r="BI264" i="1"/>
  <c r="BJ263" i="1"/>
  <c r="BI263" i="1"/>
  <c r="BJ262" i="1"/>
  <c r="BI262" i="1"/>
  <c r="BJ261" i="1"/>
  <c r="BI261" i="1"/>
  <c r="BJ260" i="1"/>
  <c r="BI260" i="1"/>
  <c r="BJ259" i="1"/>
  <c r="BI259" i="1"/>
  <c r="BJ258" i="1"/>
  <c r="BI258" i="1"/>
  <c r="BJ257" i="1"/>
  <c r="BI257" i="1"/>
  <c r="BJ256" i="1"/>
  <c r="BI256" i="1"/>
  <c r="BJ255" i="1"/>
  <c r="BI255" i="1"/>
  <c r="BJ254" i="1"/>
  <c r="BI254" i="1"/>
  <c r="BJ253" i="1"/>
  <c r="BI253" i="1"/>
  <c r="BJ252" i="1"/>
  <c r="BI252" i="1"/>
  <c r="BJ251" i="1"/>
  <c r="BI251" i="1"/>
  <c r="BJ250" i="1"/>
  <c r="BI250" i="1"/>
  <c r="BJ249" i="1"/>
  <c r="BI249" i="1"/>
  <c r="BJ248" i="1"/>
  <c r="BI248" i="1"/>
  <c r="BJ247" i="1"/>
  <c r="BI247" i="1"/>
  <c r="BJ246" i="1"/>
  <c r="BI246" i="1"/>
  <c r="BJ245" i="1"/>
  <c r="BI245" i="1"/>
  <c r="BJ244" i="1"/>
  <c r="BI244" i="1"/>
  <c r="BJ243" i="1"/>
  <c r="BI243" i="1"/>
  <c r="BJ242" i="1"/>
  <c r="BI242" i="1"/>
  <c r="BJ241" i="1"/>
  <c r="BI241" i="1"/>
  <c r="BJ240" i="1"/>
  <c r="BI240" i="1"/>
  <c r="BJ239" i="1"/>
  <c r="BI239" i="1"/>
  <c r="BJ238" i="1"/>
  <c r="BI238" i="1"/>
  <c r="BJ237" i="1"/>
  <c r="BI237" i="1"/>
  <c r="BJ236" i="1"/>
  <c r="BI236" i="1"/>
  <c r="BJ235" i="1"/>
  <c r="BI235" i="1"/>
  <c r="BJ234" i="1"/>
  <c r="BI234" i="1"/>
  <c r="BJ233" i="1"/>
  <c r="BI233" i="1"/>
  <c r="BJ232" i="1"/>
  <c r="BI232" i="1"/>
  <c r="BJ231" i="1"/>
  <c r="BI231" i="1"/>
  <c r="BJ230" i="1"/>
  <c r="BI230" i="1"/>
  <c r="BJ229" i="1"/>
  <c r="BI229" i="1"/>
  <c r="BJ228" i="1"/>
  <c r="BI228" i="1"/>
  <c r="BJ227" i="1"/>
  <c r="BI227" i="1"/>
  <c r="BJ226" i="1"/>
  <c r="BI226" i="1"/>
  <c r="BJ225" i="1"/>
  <c r="BI225" i="1"/>
  <c r="BJ224" i="1"/>
  <c r="BI224" i="1"/>
  <c r="BJ223" i="1"/>
  <c r="BI223" i="1"/>
  <c r="BJ222" i="1"/>
  <c r="BI222" i="1"/>
  <c r="BJ221" i="1"/>
  <c r="BI221" i="1"/>
  <c r="BJ220" i="1"/>
  <c r="BI220" i="1"/>
  <c r="BJ219" i="1"/>
  <c r="BI219" i="1"/>
  <c r="BJ218" i="1"/>
  <c r="BI218" i="1"/>
  <c r="BJ217" i="1"/>
  <c r="BI217" i="1"/>
  <c r="BJ216" i="1"/>
  <c r="BI216" i="1"/>
  <c r="BJ215" i="1"/>
  <c r="BI215" i="1"/>
  <c r="BJ214" i="1"/>
  <c r="BI214" i="1"/>
  <c r="BJ213" i="1"/>
  <c r="BI213" i="1"/>
  <c r="BJ212" i="1"/>
  <c r="BI212" i="1"/>
  <c r="BJ211" i="1"/>
  <c r="BI211" i="1"/>
  <c r="BJ210" i="1"/>
  <c r="BI210" i="1"/>
  <c r="BJ209" i="1"/>
  <c r="BI209" i="1"/>
  <c r="BJ208" i="1"/>
  <c r="BI208" i="1"/>
  <c r="BJ207" i="1"/>
  <c r="BI207" i="1"/>
  <c r="BJ206" i="1"/>
  <c r="BI206" i="1"/>
  <c r="BJ205" i="1"/>
  <c r="BI205" i="1"/>
  <c r="BJ204" i="1"/>
  <c r="BI204" i="1"/>
  <c r="BJ203" i="1"/>
  <c r="BI203" i="1"/>
  <c r="BJ202" i="1"/>
  <c r="BI202" i="1"/>
  <c r="BJ201" i="1"/>
  <c r="BI201" i="1"/>
  <c r="BJ200" i="1"/>
  <c r="BI200" i="1"/>
  <c r="BJ199" i="1"/>
  <c r="BI199" i="1"/>
  <c r="BJ198" i="1"/>
  <c r="BI198" i="1"/>
  <c r="BJ197" i="1"/>
  <c r="BI197" i="1"/>
  <c r="BJ196" i="1"/>
  <c r="BI196" i="1"/>
  <c r="BJ195" i="1"/>
  <c r="BI195" i="1"/>
  <c r="BJ194" i="1"/>
  <c r="BI194" i="1"/>
  <c r="BJ193" i="1"/>
  <c r="BI193" i="1"/>
  <c r="BJ192" i="1"/>
  <c r="BI192" i="1"/>
  <c r="BJ191" i="1"/>
  <c r="BI191" i="1"/>
  <c r="BJ190" i="1"/>
  <c r="BI190" i="1"/>
  <c r="BJ189" i="1"/>
  <c r="BI189" i="1"/>
  <c r="BJ188" i="1"/>
  <c r="BI188" i="1"/>
  <c r="BJ187" i="1"/>
  <c r="BI187" i="1"/>
  <c r="BJ186" i="1"/>
  <c r="BI186" i="1"/>
  <c r="BJ185" i="1"/>
  <c r="BI185" i="1"/>
  <c r="BJ184" i="1"/>
  <c r="BI184" i="1"/>
  <c r="BJ183" i="1"/>
  <c r="BI183" i="1"/>
  <c r="BJ182" i="1"/>
  <c r="BI182" i="1"/>
  <c r="BJ181" i="1"/>
  <c r="BI181" i="1"/>
  <c r="BJ180" i="1"/>
  <c r="BI180" i="1"/>
  <c r="BJ179" i="1"/>
  <c r="BI179" i="1"/>
  <c r="BJ178" i="1"/>
  <c r="BI178" i="1"/>
  <c r="BJ177" i="1"/>
  <c r="BI177" i="1"/>
  <c r="BJ176" i="1"/>
  <c r="BI176" i="1"/>
  <c r="BJ175" i="1"/>
  <c r="BI175" i="1"/>
  <c r="BJ174" i="1"/>
  <c r="BI174" i="1"/>
  <c r="BJ173" i="1"/>
  <c r="BI173" i="1"/>
  <c r="BJ172" i="1"/>
  <c r="BI172" i="1"/>
  <c r="BJ171" i="1"/>
  <c r="BI171" i="1"/>
  <c r="BJ170" i="1"/>
  <c r="BI170" i="1"/>
  <c r="BJ169" i="1"/>
  <c r="BI169" i="1"/>
  <c r="BJ168" i="1"/>
  <c r="BI168" i="1"/>
  <c r="BJ167" i="1"/>
  <c r="BI167" i="1"/>
  <c r="BJ166" i="1"/>
  <c r="BI166" i="1"/>
  <c r="BJ165" i="1"/>
  <c r="BI165" i="1"/>
  <c r="BJ164" i="1"/>
  <c r="BI164" i="1"/>
  <c r="BJ163" i="1"/>
  <c r="BI163" i="1"/>
  <c r="BJ162" i="1"/>
  <c r="BI162" i="1"/>
  <c r="BJ161" i="1"/>
  <c r="BI161" i="1"/>
  <c r="BJ160" i="1"/>
  <c r="BI160" i="1"/>
  <c r="BJ159" i="1"/>
  <c r="BI159" i="1"/>
  <c r="BJ158" i="1"/>
  <c r="BI158" i="1"/>
  <c r="BJ157" i="1"/>
  <c r="BI157" i="1"/>
  <c r="BJ156" i="1"/>
  <c r="BI156" i="1"/>
  <c r="BJ155" i="1"/>
  <c r="BI155" i="1"/>
  <c r="BJ154" i="1"/>
  <c r="BI154" i="1"/>
  <c r="BJ153" i="1"/>
  <c r="BI153" i="1"/>
  <c r="BJ152" i="1"/>
  <c r="BI152" i="1"/>
  <c r="BJ151" i="1"/>
  <c r="BI151" i="1"/>
  <c r="BJ150" i="1"/>
  <c r="BI150" i="1"/>
  <c r="BJ149" i="1"/>
  <c r="BI149" i="1"/>
  <c r="BJ148" i="1"/>
  <c r="BI148" i="1"/>
  <c r="BJ147" i="1"/>
  <c r="BI147" i="1"/>
  <c r="BJ146" i="1"/>
  <c r="BI146" i="1"/>
  <c r="BJ145" i="1"/>
  <c r="BI145" i="1"/>
  <c r="BJ144" i="1"/>
  <c r="BI144" i="1"/>
  <c r="BJ143" i="1"/>
  <c r="BI143" i="1"/>
  <c r="BJ142" i="1"/>
  <c r="BI142" i="1"/>
  <c r="BJ141" i="1"/>
  <c r="BI141" i="1"/>
  <c r="BJ140" i="1"/>
  <c r="BI140" i="1"/>
  <c r="BJ139" i="1"/>
  <c r="BI139" i="1"/>
  <c r="BJ138" i="1"/>
  <c r="BI138" i="1"/>
  <c r="BJ137" i="1"/>
  <c r="BI137" i="1"/>
  <c r="BJ136" i="1"/>
  <c r="BI136" i="1"/>
  <c r="BJ135" i="1"/>
  <c r="BI135" i="1"/>
  <c r="BJ134" i="1"/>
  <c r="BI134" i="1"/>
  <c r="BJ133" i="1"/>
  <c r="BI133" i="1"/>
  <c r="BJ132" i="1"/>
  <c r="BI132" i="1"/>
  <c r="BJ131" i="1"/>
  <c r="BI131" i="1"/>
  <c r="BJ130" i="1"/>
  <c r="BI130" i="1"/>
  <c r="BJ129" i="1"/>
  <c r="BI129" i="1"/>
  <c r="BJ128" i="1"/>
  <c r="BI128" i="1"/>
  <c r="BJ127" i="1"/>
  <c r="BI127" i="1"/>
  <c r="BJ126" i="1"/>
  <c r="BI126" i="1"/>
  <c r="BJ125" i="1"/>
  <c r="BI125" i="1"/>
  <c r="BJ124" i="1"/>
  <c r="BI124" i="1"/>
  <c r="BJ123" i="1"/>
  <c r="BI123" i="1"/>
  <c r="BJ122" i="1"/>
  <c r="BI122" i="1"/>
  <c r="BJ121" i="1"/>
  <c r="BI121" i="1"/>
  <c r="BJ120" i="1"/>
  <c r="BI120" i="1"/>
  <c r="BJ119" i="1"/>
  <c r="BI119" i="1"/>
  <c r="BJ118" i="1"/>
  <c r="BI118" i="1"/>
  <c r="BJ117" i="1"/>
  <c r="BI117" i="1"/>
  <c r="BJ116" i="1"/>
  <c r="BI116" i="1"/>
  <c r="BJ115" i="1"/>
  <c r="BI115" i="1"/>
  <c r="BJ114" i="1"/>
  <c r="BI114" i="1"/>
  <c r="BJ113" i="1"/>
  <c r="BI113" i="1"/>
  <c r="BJ112" i="1"/>
  <c r="BI112" i="1"/>
  <c r="BJ111" i="1"/>
  <c r="BI111" i="1"/>
  <c r="BJ110" i="1"/>
  <c r="BI110" i="1"/>
  <c r="BJ109" i="1"/>
  <c r="BI109" i="1"/>
  <c r="BJ108" i="1"/>
  <c r="BI108" i="1"/>
  <c r="BJ107" i="1"/>
  <c r="BI107" i="1"/>
  <c r="BJ106" i="1"/>
  <c r="BI106" i="1"/>
  <c r="BJ105" i="1"/>
  <c r="BI105" i="1"/>
  <c r="BJ104" i="1"/>
  <c r="BI104" i="1"/>
  <c r="BJ103" i="1"/>
  <c r="BI103" i="1"/>
  <c r="BJ102" i="1"/>
  <c r="BI102" i="1"/>
  <c r="BJ101" i="1"/>
  <c r="BI101" i="1"/>
  <c r="BJ100" i="1"/>
  <c r="BI100" i="1"/>
  <c r="BJ99" i="1"/>
  <c r="BI99" i="1"/>
  <c r="BJ98" i="1"/>
  <c r="BI98" i="1"/>
  <c r="BJ97" i="1"/>
  <c r="BI97" i="1"/>
  <c r="BJ96" i="1"/>
  <c r="BI96" i="1"/>
  <c r="BJ95" i="1"/>
  <c r="BI95" i="1"/>
  <c r="BJ94" i="1"/>
  <c r="BI94" i="1"/>
  <c r="BJ93" i="1"/>
  <c r="BI93" i="1"/>
  <c r="BJ92" i="1"/>
  <c r="BI92" i="1"/>
  <c r="BJ91" i="1"/>
  <c r="BI91" i="1"/>
  <c r="BJ90" i="1"/>
  <c r="BI90" i="1"/>
  <c r="BJ89" i="1"/>
  <c r="BI89" i="1"/>
  <c r="BJ88" i="1"/>
  <c r="BI88" i="1"/>
  <c r="BJ87" i="1"/>
  <c r="BI87" i="1"/>
  <c r="BJ86" i="1"/>
  <c r="BI86" i="1"/>
  <c r="BJ85" i="1"/>
  <c r="BI85" i="1"/>
  <c r="BJ84" i="1"/>
  <c r="BI84" i="1"/>
  <c r="BJ83" i="1"/>
  <c r="BI83" i="1"/>
  <c r="BJ82" i="1"/>
  <c r="BI82" i="1"/>
  <c r="BJ81" i="1"/>
  <c r="BI81" i="1"/>
  <c r="BJ80" i="1"/>
  <c r="BI80" i="1"/>
  <c r="BJ79" i="1"/>
  <c r="BI79" i="1"/>
  <c r="BJ78" i="1"/>
  <c r="BI78" i="1"/>
  <c r="BJ77" i="1"/>
  <c r="BI77" i="1"/>
  <c r="BJ76" i="1"/>
  <c r="BI76" i="1"/>
  <c r="BJ75" i="1"/>
  <c r="BI75" i="1"/>
  <c r="BJ74" i="1"/>
  <c r="BI74" i="1"/>
  <c r="BJ73" i="1"/>
  <c r="BI73" i="1"/>
  <c r="BJ72" i="1"/>
  <c r="BI72" i="1"/>
  <c r="BJ71" i="1"/>
  <c r="BI71" i="1"/>
  <c r="BJ70" i="1"/>
  <c r="BI70" i="1"/>
  <c r="BJ69" i="1"/>
  <c r="BI69" i="1"/>
  <c r="BJ68" i="1"/>
  <c r="BI68" i="1"/>
  <c r="BJ67" i="1"/>
  <c r="BI67" i="1"/>
  <c r="BJ66" i="1"/>
  <c r="BI66" i="1"/>
  <c r="BJ65" i="1"/>
  <c r="BI65" i="1"/>
  <c r="BJ64" i="1"/>
  <c r="BI64" i="1"/>
  <c r="BJ63" i="1"/>
  <c r="BI63" i="1"/>
  <c r="BJ62" i="1"/>
  <c r="BI62" i="1"/>
  <c r="BJ61" i="1"/>
  <c r="BI61" i="1"/>
  <c r="BJ60" i="1"/>
  <c r="BI60" i="1"/>
  <c r="BJ59" i="1"/>
  <c r="BI59" i="1"/>
  <c r="BJ58" i="1"/>
  <c r="BI58" i="1"/>
  <c r="BJ57" i="1"/>
  <c r="BI57" i="1"/>
  <c r="BJ56" i="1"/>
  <c r="BI56" i="1"/>
  <c r="BJ55" i="1"/>
  <c r="BI55" i="1"/>
  <c r="BJ54" i="1"/>
  <c r="BI54" i="1"/>
  <c r="BJ53" i="1"/>
  <c r="BI53" i="1"/>
  <c r="BJ52" i="1"/>
  <c r="BI52" i="1"/>
  <c r="BJ51" i="1"/>
  <c r="BI51" i="1"/>
  <c r="BJ50" i="1"/>
  <c r="BI50" i="1"/>
  <c r="BJ49" i="1"/>
  <c r="BI49" i="1"/>
  <c r="BJ48" i="1"/>
  <c r="BI48" i="1"/>
  <c r="BJ47" i="1"/>
  <c r="BI47" i="1"/>
  <c r="BJ46" i="1"/>
  <c r="BI46" i="1"/>
  <c r="BJ45" i="1"/>
  <c r="BI45" i="1"/>
  <c r="BJ44" i="1"/>
  <c r="BI44" i="1"/>
  <c r="BJ43" i="1"/>
  <c r="BI43" i="1"/>
  <c r="BJ42" i="1"/>
  <c r="BI42" i="1"/>
  <c r="BJ41" i="1"/>
  <c r="BI41" i="1"/>
  <c r="BJ40" i="1"/>
  <c r="BI40" i="1"/>
  <c r="BJ39" i="1"/>
  <c r="BI39" i="1"/>
  <c r="BJ38" i="1"/>
  <c r="BI38" i="1"/>
  <c r="BJ37" i="1"/>
  <c r="BI37" i="1"/>
  <c r="BJ36" i="1"/>
  <c r="BI36" i="1"/>
  <c r="BJ35" i="1"/>
  <c r="BI35" i="1"/>
  <c r="BJ34" i="1"/>
  <c r="BI34" i="1"/>
  <c r="BJ33" i="1"/>
  <c r="BI33" i="1"/>
  <c r="BJ32" i="1"/>
  <c r="BI32" i="1"/>
  <c r="BJ31" i="1"/>
  <c r="BI31" i="1"/>
  <c r="BJ30" i="1"/>
  <c r="BI30" i="1"/>
  <c r="BJ29" i="1"/>
  <c r="BI29" i="1"/>
  <c r="BJ28" i="1"/>
  <c r="BI28" i="1"/>
  <c r="BJ27" i="1"/>
  <c r="BI27" i="1"/>
  <c r="BJ26" i="1"/>
  <c r="BI26" i="1"/>
  <c r="BJ25" i="1"/>
  <c r="BI25" i="1"/>
  <c r="BJ24" i="1"/>
  <c r="BI24" i="1"/>
  <c r="BJ23" i="1"/>
  <c r="BI23" i="1"/>
  <c r="BC14" i="1"/>
  <c r="BC13" i="1"/>
  <c r="BC12" i="1"/>
  <c r="BE12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C306" i="1"/>
  <c r="BC307" i="1"/>
  <c r="BC308" i="1"/>
  <c r="BC309" i="1"/>
  <c r="BC310" i="1"/>
  <c r="BC311" i="1"/>
  <c r="BC312" i="1"/>
  <c r="BC313" i="1"/>
  <c r="BC314" i="1"/>
  <c r="BC315" i="1"/>
  <c r="BC316" i="1"/>
  <c r="BC317" i="1"/>
  <c r="BC318" i="1"/>
  <c r="BC319" i="1"/>
  <c r="BC320" i="1"/>
  <c r="BC321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1" i="1"/>
  <c r="BC342" i="1"/>
  <c r="BC343" i="1"/>
  <c r="BC344" i="1"/>
  <c r="BC345" i="1"/>
  <c r="BC346" i="1"/>
  <c r="BC347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3" i="1"/>
  <c r="BC384" i="1"/>
  <c r="BC385" i="1"/>
  <c r="BC386" i="1"/>
  <c r="BC387" i="1"/>
  <c r="BC388" i="1"/>
  <c r="BC389" i="1"/>
  <c r="BC390" i="1"/>
  <c r="BC391" i="1"/>
  <c r="BC392" i="1"/>
  <c r="BC393" i="1"/>
  <c r="BC394" i="1"/>
  <c r="BC395" i="1"/>
  <c r="BC396" i="1"/>
  <c r="BC397" i="1"/>
  <c r="BC398" i="1"/>
  <c r="BC399" i="1"/>
  <c r="BC400" i="1"/>
  <c r="BC401" i="1"/>
  <c r="BC402" i="1"/>
  <c r="BC403" i="1"/>
  <c r="BC404" i="1"/>
  <c r="BC405" i="1"/>
  <c r="BC406" i="1"/>
  <c r="BC407" i="1"/>
  <c r="BC408" i="1"/>
  <c r="BC409" i="1"/>
  <c r="BC410" i="1"/>
  <c r="BC411" i="1"/>
  <c r="BC412" i="1"/>
  <c r="BC413" i="1"/>
  <c r="BC414" i="1"/>
  <c r="BC415" i="1"/>
  <c r="BC416" i="1"/>
  <c r="BC417" i="1"/>
  <c r="BC418" i="1"/>
  <c r="BC419" i="1"/>
  <c r="BC420" i="1"/>
  <c r="BC421" i="1"/>
  <c r="BC422" i="1"/>
  <c r="BC423" i="1"/>
  <c r="BC424" i="1"/>
  <c r="BC425" i="1"/>
  <c r="BC426" i="1"/>
  <c r="BC427" i="1"/>
  <c r="BC428" i="1"/>
  <c r="BC429" i="1"/>
  <c r="BC430" i="1"/>
  <c r="BC431" i="1"/>
  <c r="BC432" i="1"/>
  <c r="BC433" i="1"/>
  <c r="BC434" i="1"/>
  <c r="BC435" i="1"/>
  <c r="BC436" i="1"/>
  <c r="BC437" i="1"/>
  <c r="BC438" i="1"/>
  <c r="BC439" i="1"/>
  <c r="BC440" i="1"/>
  <c r="BC441" i="1"/>
  <c r="BC442" i="1"/>
  <c r="BC443" i="1"/>
  <c r="BC444" i="1"/>
  <c r="BC445" i="1"/>
  <c r="BC446" i="1"/>
  <c r="BC447" i="1"/>
  <c r="BC448" i="1"/>
  <c r="BC449" i="1"/>
  <c r="BC450" i="1"/>
  <c r="BC451" i="1"/>
  <c r="BC452" i="1"/>
  <c r="BC453" i="1"/>
  <c r="BC454" i="1"/>
  <c r="BC455" i="1"/>
  <c r="BC456" i="1"/>
  <c r="BC457" i="1"/>
  <c r="BC458" i="1"/>
  <c r="BC459" i="1"/>
  <c r="BC460" i="1"/>
  <c r="BC461" i="1"/>
  <c r="BC462" i="1"/>
  <c r="BC463" i="1"/>
  <c r="BC464" i="1"/>
  <c r="BC465" i="1"/>
  <c r="BC466" i="1"/>
  <c r="BC467" i="1"/>
  <c r="BC468" i="1"/>
  <c r="BC469" i="1"/>
  <c r="BC470" i="1"/>
  <c r="BC471" i="1"/>
  <c r="BC472" i="1"/>
  <c r="BC473" i="1"/>
  <c r="BC474" i="1"/>
  <c r="BC475" i="1"/>
  <c r="BC476" i="1"/>
  <c r="BC477" i="1"/>
  <c r="BC478" i="1"/>
  <c r="BC479" i="1"/>
  <c r="BC480" i="1"/>
  <c r="BC481" i="1"/>
  <c r="BC482" i="1"/>
  <c r="BC483" i="1"/>
  <c r="BC484" i="1"/>
  <c r="BC485" i="1"/>
  <c r="BC486" i="1"/>
  <c r="BC487" i="1"/>
  <c r="BC488" i="1"/>
  <c r="BC489" i="1"/>
  <c r="BC490" i="1"/>
  <c r="BC491" i="1"/>
  <c r="BC492" i="1"/>
  <c r="BC493" i="1"/>
  <c r="BC494" i="1"/>
  <c r="BC495" i="1"/>
  <c r="BC496" i="1"/>
  <c r="BC497" i="1"/>
  <c r="BC498" i="1"/>
  <c r="BC499" i="1"/>
  <c r="BC500" i="1"/>
  <c r="BC501" i="1"/>
  <c r="BC502" i="1"/>
  <c r="BC503" i="1"/>
  <c r="BC504" i="1"/>
  <c r="BC505" i="1"/>
  <c r="BC506" i="1"/>
  <c r="BC507" i="1"/>
  <c r="BC508" i="1"/>
  <c r="BC509" i="1"/>
  <c r="BC510" i="1"/>
  <c r="BC511" i="1"/>
  <c r="BC512" i="1"/>
  <c r="BC513" i="1"/>
  <c r="BC514" i="1"/>
  <c r="BC515" i="1"/>
  <c r="BC516" i="1"/>
  <c r="BC517" i="1"/>
  <c r="BC518" i="1"/>
  <c r="BC519" i="1"/>
  <c r="BC520" i="1"/>
  <c r="BC521" i="1"/>
  <c r="BC522" i="1"/>
  <c r="BC523" i="1"/>
  <c r="BC524" i="1"/>
  <c r="BC525" i="1"/>
  <c r="BC526" i="1"/>
  <c r="BC527" i="1"/>
  <c r="BC528" i="1"/>
  <c r="BC529" i="1"/>
  <c r="BC530" i="1"/>
  <c r="BC531" i="1"/>
  <c r="BC532" i="1"/>
  <c r="BC533" i="1"/>
  <c r="BC534" i="1"/>
  <c r="BC535" i="1"/>
  <c r="BC536" i="1"/>
  <c r="BC537" i="1"/>
  <c r="BC538" i="1"/>
  <c r="BC539" i="1"/>
  <c r="BC540" i="1"/>
  <c r="BC541" i="1"/>
  <c r="BC542" i="1"/>
  <c r="BC543" i="1"/>
  <c r="BC544" i="1"/>
  <c r="BC545" i="1"/>
  <c r="BC546" i="1"/>
  <c r="BC547" i="1"/>
  <c r="BC548" i="1"/>
  <c r="BC549" i="1"/>
  <c r="BC550" i="1"/>
  <c r="BC551" i="1"/>
  <c r="BC552" i="1"/>
  <c r="BC553" i="1"/>
  <c r="BC554" i="1"/>
  <c r="BC555" i="1"/>
  <c r="BC556" i="1"/>
  <c r="BC557" i="1"/>
  <c r="BC558" i="1"/>
  <c r="BC559" i="1"/>
  <c r="BC560" i="1"/>
  <c r="BC561" i="1"/>
  <c r="BC562" i="1"/>
  <c r="BC563" i="1"/>
  <c r="BC564" i="1"/>
  <c r="BC565" i="1"/>
  <c r="BC566" i="1"/>
  <c r="BC567" i="1"/>
  <c r="BC568" i="1"/>
  <c r="BC569" i="1"/>
  <c r="BC570" i="1"/>
  <c r="BC571" i="1"/>
  <c r="BC572" i="1"/>
  <c r="BC573" i="1"/>
  <c r="BC574" i="1"/>
  <c r="BC575" i="1"/>
  <c r="BC576" i="1"/>
  <c r="BC577" i="1"/>
  <c r="BC578" i="1"/>
  <c r="BC579" i="1"/>
  <c r="BC580" i="1"/>
  <c r="BC581" i="1"/>
  <c r="BC582" i="1"/>
  <c r="BC583" i="1"/>
  <c r="BC584" i="1"/>
  <c r="BC585" i="1"/>
  <c r="BC586" i="1"/>
  <c r="BC587" i="1"/>
  <c r="BC588" i="1"/>
  <c r="BC589" i="1"/>
  <c r="BC590" i="1"/>
  <c r="BC591" i="1"/>
  <c r="BC592" i="1"/>
  <c r="BC593" i="1"/>
  <c r="BC594" i="1"/>
  <c r="BC595" i="1"/>
  <c r="BC596" i="1"/>
  <c r="BC597" i="1"/>
  <c r="BC598" i="1"/>
  <c r="BC599" i="1"/>
  <c r="BC600" i="1"/>
  <c r="BC601" i="1"/>
  <c r="BC602" i="1"/>
  <c r="BC603" i="1"/>
  <c r="BC604" i="1"/>
  <c r="BC605" i="1"/>
  <c r="BC606" i="1"/>
  <c r="BC607" i="1"/>
  <c r="BC608" i="1"/>
  <c r="BC609" i="1"/>
  <c r="BC610" i="1"/>
  <c r="BC611" i="1"/>
  <c r="BC612" i="1"/>
  <c r="BC613" i="1"/>
  <c r="BC614" i="1"/>
  <c r="BC615" i="1"/>
  <c r="BC616" i="1"/>
  <c r="BC617" i="1"/>
  <c r="BC618" i="1"/>
  <c r="BC619" i="1"/>
  <c r="BC620" i="1"/>
  <c r="BC621" i="1"/>
  <c r="BC622" i="1"/>
  <c r="BC623" i="1"/>
  <c r="BC624" i="1"/>
  <c r="BC625" i="1"/>
  <c r="BC626" i="1"/>
  <c r="BC627" i="1"/>
  <c r="BC628" i="1"/>
  <c r="BC629" i="1"/>
  <c r="BC630" i="1"/>
  <c r="BC631" i="1"/>
  <c r="BC632" i="1"/>
  <c r="BC633" i="1"/>
  <c r="BC634" i="1"/>
  <c r="BC635" i="1"/>
  <c r="BC636" i="1"/>
  <c r="BC637" i="1"/>
  <c r="BC638" i="1"/>
  <c r="BC639" i="1"/>
  <c r="BC640" i="1"/>
  <c r="BC641" i="1"/>
  <c r="BC642" i="1"/>
  <c r="BC643" i="1"/>
  <c r="BC644" i="1"/>
  <c r="BC645" i="1"/>
  <c r="BC646" i="1"/>
  <c r="BC647" i="1"/>
  <c r="BC648" i="1"/>
  <c r="BC649" i="1"/>
  <c r="BC650" i="1"/>
  <c r="BC651" i="1"/>
  <c r="BC652" i="1"/>
  <c r="BC653" i="1"/>
  <c r="BC654" i="1"/>
  <c r="BC655" i="1"/>
  <c r="BC656" i="1"/>
  <c r="BC657" i="1"/>
  <c r="BC658" i="1"/>
  <c r="BC659" i="1"/>
  <c r="BC660" i="1"/>
  <c r="BC661" i="1"/>
  <c r="BC662" i="1"/>
  <c r="BC663" i="1"/>
  <c r="BC664" i="1"/>
  <c r="BC665" i="1"/>
  <c r="BC666" i="1"/>
  <c r="BC667" i="1"/>
  <c r="BC668" i="1"/>
  <c r="BC669" i="1"/>
  <c r="BC670" i="1"/>
  <c r="BC671" i="1"/>
  <c r="BC672" i="1"/>
  <c r="BC673" i="1"/>
  <c r="BC674" i="1"/>
  <c r="BC675" i="1"/>
  <c r="BC676" i="1"/>
  <c r="BC677" i="1"/>
  <c r="BC678" i="1"/>
  <c r="BC679" i="1"/>
  <c r="BC680" i="1"/>
  <c r="BC681" i="1"/>
  <c r="BC682" i="1"/>
  <c r="BC683" i="1"/>
  <c r="BC684" i="1"/>
  <c r="BC685" i="1"/>
  <c r="BC686" i="1"/>
  <c r="BC687" i="1"/>
  <c r="BC688" i="1"/>
  <c r="BC689" i="1"/>
  <c r="BC690" i="1"/>
  <c r="BC691" i="1"/>
  <c r="BC692" i="1"/>
  <c r="BC693" i="1"/>
  <c r="BC694" i="1"/>
  <c r="BC695" i="1"/>
  <c r="BC696" i="1"/>
  <c r="BC697" i="1"/>
  <c r="BC698" i="1"/>
  <c r="BC699" i="1"/>
  <c r="BC700" i="1"/>
  <c r="BC701" i="1"/>
  <c r="BC702" i="1"/>
  <c r="BC703" i="1"/>
  <c r="BC704" i="1"/>
  <c r="BC705" i="1"/>
  <c r="BC706" i="1"/>
  <c r="BC707" i="1"/>
  <c r="BC708" i="1"/>
  <c r="BC709" i="1"/>
  <c r="BC710" i="1"/>
  <c r="BC711" i="1"/>
  <c r="BC712" i="1"/>
  <c r="BC713" i="1"/>
  <c r="BC714" i="1"/>
  <c r="BC715" i="1"/>
  <c r="BC716" i="1"/>
  <c r="BC717" i="1"/>
  <c r="BC718" i="1"/>
  <c r="BC719" i="1"/>
  <c r="BC720" i="1"/>
  <c r="BC721" i="1"/>
  <c r="BC722" i="1"/>
  <c r="BC723" i="1"/>
  <c r="BC724" i="1"/>
  <c r="BC725" i="1"/>
  <c r="BC726" i="1"/>
  <c r="BC727" i="1"/>
  <c r="BC728" i="1"/>
  <c r="BC729" i="1"/>
  <c r="BC730" i="1"/>
  <c r="BC731" i="1"/>
  <c r="BC732" i="1"/>
  <c r="BC733" i="1"/>
  <c r="BC734" i="1"/>
  <c r="BC735" i="1"/>
  <c r="BC736" i="1"/>
  <c r="BC737" i="1"/>
  <c r="BC738" i="1"/>
  <c r="BC739" i="1"/>
  <c r="BC740" i="1"/>
  <c r="BC741" i="1"/>
  <c r="BC742" i="1"/>
  <c r="BC743" i="1"/>
  <c r="BC744" i="1"/>
  <c r="BC745" i="1"/>
  <c r="BC746" i="1"/>
  <c r="BC747" i="1"/>
  <c r="BC748" i="1"/>
  <c r="BC749" i="1"/>
  <c r="BC750" i="1"/>
  <c r="BC751" i="1"/>
  <c r="BC752" i="1"/>
  <c r="BC753" i="1"/>
  <c r="BC754" i="1"/>
  <c r="BC755" i="1"/>
  <c r="BC756" i="1"/>
  <c r="BC757" i="1"/>
  <c r="BC758" i="1"/>
  <c r="BC759" i="1"/>
  <c r="BC760" i="1"/>
  <c r="BC761" i="1"/>
  <c r="BC762" i="1"/>
  <c r="BC763" i="1"/>
  <c r="BC764" i="1"/>
  <c r="BC765" i="1"/>
  <c r="BC766" i="1"/>
  <c r="BC767" i="1"/>
  <c r="BC768" i="1"/>
  <c r="BC769" i="1"/>
  <c r="BC770" i="1"/>
  <c r="BC771" i="1"/>
  <c r="BC772" i="1"/>
  <c r="BC773" i="1"/>
  <c r="BC774" i="1"/>
  <c r="BC775" i="1"/>
  <c r="BC776" i="1"/>
  <c r="BC777" i="1"/>
  <c r="BC778" i="1"/>
  <c r="BC779" i="1"/>
  <c r="BC780" i="1"/>
  <c r="BC781" i="1"/>
  <c r="BC782" i="1"/>
  <c r="BC783" i="1"/>
  <c r="BC784" i="1"/>
  <c r="BC785" i="1"/>
  <c r="BC786" i="1"/>
  <c r="BC787" i="1"/>
  <c r="BC788" i="1"/>
  <c r="BC789" i="1"/>
  <c r="BC790" i="1"/>
  <c r="BC791" i="1"/>
  <c r="BC792" i="1"/>
  <c r="BC793" i="1"/>
  <c r="BC794" i="1"/>
  <c r="BC795" i="1"/>
  <c r="BC796" i="1"/>
  <c r="BC797" i="1"/>
  <c r="BC798" i="1"/>
  <c r="BC799" i="1"/>
  <c r="BC800" i="1"/>
  <c r="BC801" i="1"/>
  <c r="BC802" i="1"/>
  <c r="BC803" i="1"/>
  <c r="BC804" i="1"/>
  <c r="BC805" i="1"/>
  <c r="BC806" i="1"/>
  <c r="BC807" i="1"/>
  <c r="BC808" i="1"/>
  <c r="BC809" i="1"/>
  <c r="BG809" i="1" s="1"/>
  <c r="BC810" i="1"/>
  <c r="BC811" i="1"/>
  <c r="BC812" i="1"/>
  <c r="BC813" i="1"/>
  <c r="BC814" i="1"/>
  <c r="BC815" i="1"/>
  <c r="BC816" i="1"/>
  <c r="BC817" i="1"/>
  <c r="BC818" i="1"/>
  <c r="BC819" i="1"/>
  <c r="BC820" i="1"/>
  <c r="BC821" i="1"/>
  <c r="BC822" i="1"/>
  <c r="BC823" i="1"/>
  <c r="BC824" i="1"/>
  <c r="BC825" i="1"/>
  <c r="BC826" i="1"/>
  <c r="BC827" i="1"/>
  <c r="BC828" i="1"/>
  <c r="BC829" i="1"/>
  <c r="BC830" i="1"/>
  <c r="BC831" i="1"/>
  <c r="BC832" i="1"/>
  <c r="BC833" i="1"/>
  <c r="BC834" i="1"/>
  <c r="BC835" i="1"/>
  <c r="BC836" i="1"/>
  <c r="BC837" i="1"/>
  <c r="BC838" i="1"/>
  <c r="BC839" i="1"/>
  <c r="BC840" i="1"/>
  <c r="BC841" i="1"/>
  <c r="BC842" i="1"/>
  <c r="BC843" i="1"/>
  <c r="BC844" i="1"/>
  <c r="BC845" i="1"/>
  <c r="BC846" i="1"/>
  <c r="BC847" i="1"/>
  <c r="BC848" i="1"/>
  <c r="BC849" i="1"/>
  <c r="BC850" i="1"/>
  <c r="BC851" i="1"/>
  <c r="BC852" i="1"/>
  <c r="BC853" i="1"/>
  <c r="BC854" i="1"/>
  <c r="BC855" i="1"/>
  <c r="BC856" i="1"/>
  <c r="BC857" i="1"/>
  <c r="BC858" i="1"/>
  <c r="BC859" i="1"/>
  <c r="BC860" i="1"/>
  <c r="BC861" i="1"/>
  <c r="BC862" i="1"/>
  <c r="BC863" i="1"/>
  <c r="BC864" i="1"/>
  <c r="BC865" i="1"/>
  <c r="BC866" i="1"/>
  <c r="BC867" i="1"/>
  <c r="BC868" i="1"/>
  <c r="BC869" i="1"/>
  <c r="BC870" i="1"/>
  <c r="BC871" i="1"/>
  <c r="BC872" i="1"/>
  <c r="BC873" i="1"/>
  <c r="BC874" i="1"/>
  <c r="BC875" i="1"/>
  <c r="BC876" i="1"/>
  <c r="BC877" i="1"/>
  <c r="BC878" i="1"/>
  <c r="BC879" i="1"/>
  <c r="BC880" i="1"/>
  <c r="BC881" i="1"/>
  <c r="BC882" i="1"/>
  <c r="BC883" i="1"/>
  <c r="BC884" i="1"/>
  <c r="BC885" i="1"/>
  <c r="BC886" i="1"/>
  <c r="BC887" i="1"/>
  <c r="BC888" i="1"/>
  <c r="BC889" i="1"/>
  <c r="BC890" i="1"/>
  <c r="BC891" i="1"/>
  <c r="BC892" i="1"/>
  <c r="BC893" i="1"/>
  <c r="BC894" i="1"/>
  <c r="BC895" i="1"/>
  <c r="BC896" i="1"/>
  <c r="BC897" i="1"/>
  <c r="BC898" i="1"/>
  <c r="BC899" i="1"/>
  <c r="BC900" i="1"/>
  <c r="BC901" i="1"/>
  <c r="BC902" i="1"/>
  <c r="BC903" i="1"/>
  <c r="BC904" i="1"/>
  <c r="BC905" i="1"/>
  <c r="BC906" i="1"/>
  <c r="BC907" i="1"/>
  <c r="BC908" i="1"/>
  <c r="BC909" i="1"/>
  <c r="BC910" i="1"/>
  <c r="BC911" i="1"/>
  <c r="BC912" i="1"/>
  <c r="BC913" i="1"/>
  <c r="BC914" i="1"/>
  <c r="BC915" i="1"/>
  <c r="BC916" i="1"/>
  <c r="BC917" i="1"/>
  <c r="BC918" i="1"/>
  <c r="BC919" i="1"/>
  <c r="BC920" i="1"/>
  <c r="BC921" i="1"/>
  <c r="BC922" i="1"/>
  <c r="BC923" i="1"/>
  <c r="BC924" i="1"/>
  <c r="BC925" i="1"/>
  <c r="BC926" i="1"/>
  <c r="BC927" i="1"/>
  <c r="BC928" i="1"/>
  <c r="BC929" i="1"/>
  <c r="BC930" i="1"/>
  <c r="BC931" i="1"/>
  <c r="BC932" i="1"/>
  <c r="BC933" i="1"/>
  <c r="BC934" i="1"/>
  <c r="BC935" i="1"/>
  <c r="BC936" i="1"/>
  <c r="BC937" i="1"/>
  <c r="BC938" i="1"/>
  <c r="BC939" i="1"/>
  <c r="BC940" i="1"/>
  <c r="BC941" i="1"/>
  <c r="BC942" i="1"/>
  <c r="BC943" i="1"/>
  <c r="BC944" i="1"/>
  <c r="BC945" i="1"/>
  <c r="BC946" i="1"/>
  <c r="BC947" i="1"/>
  <c r="BC948" i="1"/>
  <c r="BC949" i="1"/>
  <c r="BC950" i="1"/>
  <c r="BC951" i="1"/>
  <c r="BC952" i="1"/>
  <c r="BC953" i="1"/>
  <c r="BC954" i="1"/>
  <c r="BC955" i="1"/>
  <c r="BC956" i="1"/>
  <c r="BC957" i="1"/>
  <c r="BC958" i="1"/>
  <c r="BC959" i="1"/>
  <c r="BC960" i="1"/>
  <c r="BC961" i="1"/>
  <c r="BC962" i="1"/>
  <c r="BC963" i="1"/>
  <c r="BC964" i="1"/>
  <c r="BC965" i="1"/>
  <c r="BC966" i="1"/>
  <c r="BC967" i="1"/>
  <c r="BC968" i="1"/>
  <c r="BC969" i="1"/>
  <c r="BC970" i="1"/>
  <c r="BC971" i="1"/>
  <c r="BC972" i="1"/>
  <c r="BC973" i="1"/>
  <c r="BC974" i="1"/>
  <c r="BC975" i="1"/>
  <c r="BC976" i="1"/>
  <c r="BC977" i="1"/>
  <c r="BC978" i="1"/>
  <c r="BC979" i="1"/>
  <c r="BC980" i="1"/>
  <c r="BC981" i="1"/>
  <c r="BC982" i="1"/>
  <c r="BC983" i="1"/>
  <c r="BC984" i="1"/>
  <c r="BC985" i="1"/>
  <c r="BC986" i="1"/>
  <c r="BC987" i="1"/>
  <c r="BC988" i="1"/>
  <c r="BC989" i="1"/>
  <c r="BC990" i="1"/>
  <c r="BC991" i="1"/>
  <c r="BC992" i="1"/>
  <c r="BC993" i="1"/>
  <c r="BC994" i="1"/>
  <c r="BC995" i="1"/>
  <c r="BC996" i="1"/>
  <c r="BC997" i="1"/>
  <c r="BC998" i="1"/>
  <c r="BC999" i="1"/>
  <c r="BC1000" i="1"/>
  <c r="BC1001" i="1"/>
  <c r="BC1002" i="1"/>
  <c r="BC1003" i="1"/>
  <c r="BC1004" i="1"/>
  <c r="BC1005" i="1"/>
  <c r="BC1006" i="1"/>
  <c r="BC1007" i="1"/>
  <c r="BC1008" i="1"/>
  <c r="BC1009" i="1"/>
  <c r="BC1010" i="1"/>
  <c r="BC1011" i="1"/>
  <c r="BB14" i="1"/>
  <c r="BD14" i="1" s="1"/>
  <c r="BB13" i="1"/>
  <c r="BD13" i="1" s="1"/>
  <c r="BB12" i="1"/>
  <c r="BD12" i="1"/>
  <c r="BB15" i="1"/>
  <c r="BH15" i="1" s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H204" i="1" s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H328" i="1" s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H373" i="1" s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502" i="1"/>
  <c r="BB503" i="1"/>
  <c r="BB504" i="1"/>
  <c r="BB505" i="1"/>
  <c r="BB506" i="1"/>
  <c r="BB507" i="1"/>
  <c r="BB508" i="1"/>
  <c r="BB509" i="1"/>
  <c r="BB510" i="1"/>
  <c r="BB511" i="1"/>
  <c r="BB512" i="1"/>
  <c r="BB513" i="1"/>
  <c r="BB514" i="1"/>
  <c r="BB515" i="1"/>
  <c r="BB516" i="1"/>
  <c r="BB517" i="1"/>
  <c r="BB518" i="1"/>
  <c r="BB519" i="1"/>
  <c r="BB520" i="1"/>
  <c r="BB521" i="1"/>
  <c r="BB522" i="1"/>
  <c r="BB523" i="1"/>
  <c r="BB524" i="1"/>
  <c r="BB525" i="1"/>
  <c r="BB526" i="1"/>
  <c r="BB527" i="1"/>
  <c r="BB528" i="1"/>
  <c r="BB529" i="1"/>
  <c r="BB530" i="1"/>
  <c r="BB531" i="1"/>
  <c r="BB532" i="1"/>
  <c r="BB533" i="1"/>
  <c r="BB534" i="1"/>
  <c r="BB535" i="1"/>
  <c r="BB536" i="1"/>
  <c r="BB537" i="1"/>
  <c r="BB538" i="1"/>
  <c r="BB539" i="1"/>
  <c r="BB540" i="1"/>
  <c r="BB541" i="1"/>
  <c r="BB542" i="1"/>
  <c r="BB543" i="1"/>
  <c r="BB544" i="1"/>
  <c r="BB545" i="1"/>
  <c r="BB546" i="1"/>
  <c r="BB547" i="1"/>
  <c r="BB548" i="1"/>
  <c r="BB549" i="1"/>
  <c r="BB550" i="1"/>
  <c r="BB551" i="1"/>
  <c r="BB552" i="1"/>
  <c r="BB553" i="1"/>
  <c r="BB554" i="1"/>
  <c r="BB555" i="1"/>
  <c r="BB556" i="1"/>
  <c r="BB557" i="1"/>
  <c r="BB558" i="1"/>
  <c r="BB559" i="1"/>
  <c r="BB560" i="1"/>
  <c r="BB561" i="1"/>
  <c r="BB562" i="1"/>
  <c r="BB563" i="1"/>
  <c r="BB564" i="1"/>
  <c r="BB565" i="1"/>
  <c r="BB566" i="1"/>
  <c r="BB567" i="1"/>
  <c r="BB568" i="1"/>
  <c r="BB569" i="1"/>
  <c r="BB570" i="1"/>
  <c r="BB571" i="1"/>
  <c r="BB572" i="1"/>
  <c r="BB573" i="1"/>
  <c r="BB574" i="1"/>
  <c r="BG574" i="1" s="1"/>
  <c r="BB575" i="1"/>
  <c r="BB576" i="1"/>
  <c r="BB577" i="1"/>
  <c r="BB578" i="1"/>
  <c r="BB579" i="1"/>
  <c r="BB580" i="1"/>
  <c r="BB581" i="1"/>
  <c r="BB582" i="1"/>
  <c r="BB583" i="1"/>
  <c r="BB584" i="1"/>
  <c r="BB585" i="1"/>
  <c r="BB586" i="1"/>
  <c r="BB587" i="1"/>
  <c r="BB588" i="1"/>
  <c r="BB589" i="1"/>
  <c r="BB590" i="1"/>
  <c r="BB591" i="1"/>
  <c r="BB592" i="1"/>
  <c r="BB593" i="1"/>
  <c r="BB594" i="1"/>
  <c r="BB595" i="1"/>
  <c r="BB596" i="1"/>
  <c r="BB597" i="1"/>
  <c r="BB598" i="1"/>
  <c r="BB599" i="1"/>
  <c r="BB600" i="1"/>
  <c r="BB601" i="1"/>
  <c r="BB602" i="1"/>
  <c r="BB603" i="1"/>
  <c r="BB604" i="1"/>
  <c r="BB605" i="1"/>
  <c r="BB606" i="1"/>
  <c r="BB607" i="1"/>
  <c r="BB608" i="1"/>
  <c r="BB609" i="1"/>
  <c r="BB610" i="1"/>
  <c r="BB611" i="1"/>
  <c r="BB612" i="1"/>
  <c r="BB613" i="1"/>
  <c r="BB614" i="1"/>
  <c r="BB615" i="1"/>
  <c r="BB616" i="1"/>
  <c r="BB617" i="1"/>
  <c r="BB618" i="1"/>
  <c r="BB619" i="1"/>
  <c r="BB620" i="1"/>
  <c r="BB621" i="1"/>
  <c r="BB622" i="1"/>
  <c r="BB623" i="1"/>
  <c r="BB624" i="1"/>
  <c r="BB625" i="1"/>
  <c r="BB626" i="1"/>
  <c r="BB627" i="1"/>
  <c r="BB628" i="1"/>
  <c r="BB629" i="1"/>
  <c r="BB630" i="1"/>
  <c r="BB631" i="1"/>
  <c r="BB632" i="1"/>
  <c r="BB633" i="1"/>
  <c r="BB634" i="1"/>
  <c r="BB635" i="1"/>
  <c r="BB636" i="1"/>
  <c r="BB637" i="1"/>
  <c r="BB638" i="1"/>
  <c r="BB639" i="1"/>
  <c r="BB640" i="1"/>
  <c r="BB641" i="1"/>
  <c r="BB642" i="1"/>
  <c r="BB643" i="1"/>
  <c r="BB644" i="1"/>
  <c r="BB645" i="1"/>
  <c r="BB646" i="1"/>
  <c r="BB647" i="1"/>
  <c r="BB648" i="1"/>
  <c r="BB649" i="1"/>
  <c r="BH649" i="1" s="1"/>
  <c r="BB650" i="1"/>
  <c r="BB651" i="1"/>
  <c r="BB652" i="1"/>
  <c r="BB653" i="1"/>
  <c r="BB654" i="1"/>
  <c r="BB655" i="1"/>
  <c r="BB656" i="1"/>
  <c r="BB657" i="1"/>
  <c r="BB658" i="1"/>
  <c r="BB659" i="1"/>
  <c r="BB660" i="1"/>
  <c r="BB661" i="1"/>
  <c r="BB662" i="1"/>
  <c r="BB663" i="1"/>
  <c r="BB664" i="1"/>
  <c r="BB665" i="1"/>
  <c r="BB666" i="1"/>
  <c r="BB667" i="1"/>
  <c r="BB668" i="1"/>
  <c r="BB669" i="1"/>
  <c r="BB670" i="1"/>
  <c r="BB671" i="1"/>
  <c r="BB672" i="1"/>
  <c r="BB673" i="1"/>
  <c r="BB674" i="1"/>
  <c r="BB675" i="1"/>
  <c r="BB676" i="1"/>
  <c r="BB677" i="1"/>
  <c r="BB678" i="1"/>
  <c r="BB679" i="1"/>
  <c r="BB680" i="1"/>
  <c r="BB681" i="1"/>
  <c r="BB682" i="1"/>
  <c r="BB683" i="1"/>
  <c r="BB684" i="1"/>
  <c r="BB685" i="1"/>
  <c r="BB686" i="1"/>
  <c r="BB687" i="1"/>
  <c r="BB688" i="1"/>
  <c r="BB689" i="1"/>
  <c r="BB690" i="1"/>
  <c r="BB691" i="1"/>
  <c r="BB692" i="1"/>
  <c r="BB693" i="1"/>
  <c r="BB694" i="1"/>
  <c r="BH694" i="1" s="1"/>
  <c r="BB695" i="1"/>
  <c r="BB696" i="1"/>
  <c r="BB697" i="1"/>
  <c r="BB698" i="1"/>
  <c r="BB699" i="1"/>
  <c r="BB700" i="1"/>
  <c r="BB701" i="1"/>
  <c r="BB702" i="1"/>
  <c r="BB703" i="1"/>
  <c r="BB704" i="1"/>
  <c r="BB705" i="1"/>
  <c r="BB706" i="1"/>
  <c r="BB707" i="1"/>
  <c r="BB708" i="1"/>
  <c r="BB709" i="1"/>
  <c r="BB710" i="1"/>
  <c r="BB711" i="1"/>
  <c r="BB712" i="1"/>
  <c r="BB713" i="1"/>
  <c r="BB714" i="1"/>
  <c r="BB715" i="1"/>
  <c r="BB716" i="1"/>
  <c r="BB717" i="1"/>
  <c r="BB718" i="1"/>
  <c r="BB719" i="1"/>
  <c r="BB720" i="1"/>
  <c r="BB721" i="1"/>
  <c r="BB722" i="1"/>
  <c r="BB723" i="1"/>
  <c r="BB724" i="1"/>
  <c r="BB725" i="1"/>
  <c r="BB726" i="1"/>
  <c r="BB727" i="1"/>
  <c r="BB728" i="1"/>
  <c r="BB729" i="1"/>
  <c r="BB730" i="1"/>
  <c r="BB731" i="1"/>
  <c r="BB732" i="1"/>
  <c r="BB733" i="1"/>
  <c r="BB734" i="1"/>
  <c r="BB735" i="1"/>
  <c r="BB736" i="1"/>
  <c r="BB737" i="1"/>
  <c r="BB738" i="1"/>
  <c r="BB739" i="1"/>
  <c r="BB740" i="1"/>
  <c r="BB741" i="1"/>
  <c r="BB742" i="1"/>
  <c r="BB743" i="1"/>
  <c r="BB744" i="1"/>
  <c r="BB745" i="1"/>
  <c r="BB746" i="1"/>
  <c r="BB747" i="1"/>
  <c r="BB748" i="1"/>
  <c r="BB749" i="1"/>
  <c r="BB750" i="1"/>
  <c r="BB751" i="1"/>
  <c r="BB752" i="1"/>
  <c r="BB753" i="1"/>
  <c r="BB754" i="1"/>
  <c r="BB755" i="1"/>
  <c r="BB756" i="1"/>
  <c r="BB757" i="1"/>
  <c r="BB758" i="1"/>
  <c r="BB759" i="1"/>
  <c r="BB760" i="1"/>
  <c r="BB761" i="1"/>
  <c r="BB762" i="1"/>
  <c r="BB763" i="1"/>
  <c r="BB764" i="1"/>
  <c r="BB765" i="1"/>
  <c r="BB766" i="1"/>
  <c r="BB767" i="1"/>
  <c r="BB768" i="1"/>
  <c r="BB769" i="1"/>
  <c r="BB770" i="1"/>
  <c r="BB771" i="1"/>
  <c r="BB772" i="1"/>
  <c r="BB773" i="1"/>
  <c r="BB774" i="1"/>
  <c r="BB775" i="1"/>
  <c r="BB776" i="1"/>
  <c r="BB777" i="1"/>
  <c r="BB778" i="1"/>
  <c r="BB779" i="1"/>
  <c r="BB780" i="1"/>
  <c r="BB781" i="1"/>
  <c r="BB782" i="1"/>
  <c r="BB783" i="1"/>
  <c r="BB784" i="1"/>
  <c r="BB785" i="1"/>
  <c r="BB786" i="1"/>
  <c r="BB787" i="1"/>
  <c r="BB788" i="1"/>
  <c r="BB789" i="1"/>
  <c r="BB790" i="1"/>
  <c r="BB791" i="1"/>
  <c r="BB792" i="1"/>
  <c r="BB793" i="1"/>
  <c r="BB794" i="1"/>
  <c r="BB795" i="1"/>
  <c r="BB796" i="1"/>
  <c r="BB797" i="1"/>
  <c r="BB798" i="1"/>
  <c r="BB799" i="1"/>
  <c r="BB800" i="1"/>
  <c r="BB801" i="1"/>
  <c r="BB802" i="1"/>
  <c r="BB803" i="1"/>
  <c r="BB804" i="1"/>
  <c r="BB805" i="1"/>
  <c r="BB806" i="1"/>
  <c r="BB807" i="1"/>
  <c r="BB808" i="1"/>
  <c r="BB809" i="1"/>
  <c r="BB810" i="1"/>
  <c r="BB811" i="1"/>
  <c r="BB812" i="1"/>
  <c r="BB813" i="1"/>
  <c r="BB814" i="1"/>
  <c r="BB815" i="1"/>
  <c r="BB816" i="1"/>
  <c r="BB817" i="1"/>
  <c r="BB818" i="1"/>
  <c r="BB819" i="1"/>
  <c r="BB820" i="1"/>
  <c r="BB821" i="1"/>
  <c r="BB822" i="1"/>
  <c r="BB823" i="1"/>
  <c r="BB824" i="1"/>
  <c r="BB825" i="1"/>
  <c r="BB826" i="1"/>
  <c r="BB827" i="1"/>
  <c r="BB828" i="1"/>
  <c r="BB829" i="1"/>
  <c r="BB830" i="1"/>
  <c r="BB831" i="1"/>
  <c r="BB832" i="1"/>
  <c r="BB833" i="1"/>
  <c r="BB834" i="1"/>
  <c r="BB835" i="1"/>
  <c r="BB836" i="1"/>
  <c r="BB837" i="1"/>
  <c r="BB838" i="1"/>
  <c r="BB839" i="1"/>
  <c r="BB840" i="1"/>
  <c r="BB841" i="1"/>
  <c r="BH841" i="1" s="1"/>
  <c r="BB842" i="1"/>
  <c r="BB843" i="1"/>
  <c r="BB844" i="1"/>
  <c r="BB845" i="1"/>
  <c r="BB846" i="1"/>
  <c r="BB847" i="1"/>
  <c r="BB848" i="1"/>
  <c r="BB849" i="1"/>
  <c r="BB850" i="1"/>
  <c r="BB851" i="1"/>
  <c r="BB852" i="1"/>
  <c r="BB853" i="1"/>
  <c r="BB854" i="1"/>
  <c r="BB855" i="1"/>
  <c r="BB856" i="1"/>
  <c r="BB857" i="1"/>
  <c r="BB858" i="1"/>
  <c r="BB859" i="1"/>
  <c r="BB860" i="1"/>
  <c r="BB861" i="1"/>
  <c r="BB862" i="1"/>
  <c r="BB863" i="1"/>
  <c r="BB864" i="1"/>
  <c r="BB865" i="1"/>
  <c r="BB866" i="1"/>
  <c r="BB867" i="1"/>
  <c r="BB868" i="1"/>
  <c r="BB869" i="1"/>
  <c r="BB870" i="1"/>
  <c r="BB871" i="1"/>
  <c r="BB872" i="1"/>
  <c r="BB873" i="1"/>
  <c r="BB874" i="1"/>
  <c r="BB875" i="1"/>
  <c r="BB876" i="1"/>
  <c r="BB877" i="1"/>
  <c r="BB878" i="1"/>
  <c r="BB879" i="1"/>
  <c r="BB880" i="1"/>
  <c r="BB881" i="1"/>
  <c r="BB882" i="1"/>
  <c r="BB883" i="1"/>
  <c r="BB884" i="1"/>
  <c r="BB885" i="1"/>
  <c r="BB886" i="1"/>
  <c r="BH886" i="1" s="1"/>
  <c r="BB887" i="1"/>
  <c r="BB888" i="1"/>
  <c r="BB889" i="1"/>
  <c r="BB890" i="1"/>
  <c r="BB891" i="1"/>
  <c r="BB892" i="1"/>
  <c r="BB893" i="1"/>
  <c r="BB894" i="1"/>
  <c r="BB895" i="1"/>
  <c r="BB896" i="1"/>
  <c r="BB897" i="1"/>
  <c r="BB898" i="1"/>
  <c r="BB899" i="1"/>
  <c r="BB900" i="1"/>
  <c r="BB901" i="1"/>
  <c r="BB902" i="1"/>
  <c r="BB903" i="1"/>
  <c r="BB904" i="1"/>
  <c r="BB905" i="1"/>
  <c r="BB906" i="1"/>
  <c r="BB907" i="1"/>
  <c r="BB908" i="1"/>
  <c r="BB909" i="1"/>
  <c r="BB910" i="1"/>
  <c r="BB911" i="1"/>
  <c r="BB912" i="1"/>
  <c r="BB913" i="1"/>
  <c r="BB914" i="1"/>
  <c r="BB915" i="1"/>
  <c r="BB916" i="1"/>
  <c r="BB917" i="1"/>
  <c r="BB918" i="1"/>
  <c r="BB919" i="1"/>
  <c r="BB920" i="1"/>
  <c r="BB921" i="1"/>
  <c r="BB922" i="1"/>
  <c r="BB923" i="1"/>
  <c r="BB924" i="1"/>
  <c r="BB925" i="1"/>
  <c r="BB926" i="1"/>
  <c r="BB927" i="1"/>
  <c r="BB928" i="1"/>
  <c r="BB929" i="1"/>
  <c r="BB930" i="1"/>
  <c r="BB931" i="1"/>
  <c r="BB932" i="1"/>
  <c r="BB933" i="1"/>
  <c r="BB934" i="1"/>
  <c r="BB935" i="1"/>
  <c r="BB936" i="1"/>
  <c r="BB937" i="1"/>
  <c r="BB938" i="1"/>
  <c r="BB939" i="1"/>
  <c r="BB940" i="1"/>
  <c r="BB941" i="1"/>
  <c r="BB942" i="1"/>
  <c r="BB943" i="1"/>
  <c r="BB944" i="1"/>
  <c r="BB945" i="1"/>
  <c r="BB946" i="1"/>
  <c r="BB947" i="1"/>
  <c r="BB948" i="1"/>
  <c r="BB949" i="1"/>
  <c r="BB950" i="1"/>
  <c r="BB951" i="1"/>
  <c r="BB952" i="1"/>
  <c r="BB953" i="1"/>
  <c r="BB954" i="1"/>
  <c r="BB955" i="1"/>
  <c r="BB956" i="1"/>
  <c r="BB957" i="1"/>
  <c r="BB958" i="1"/>
  <c r="BB959" i="1"/>
  <c r="BB960" i="1"/>
  <c r="BB961" i="1"/>
  <c r="BB962" i="1"/>
  <c r="BB963" i="1"/>
  <c r="BB964" i="1"/>
  <c r="BB965" i="1"/>
  <c r="BB966" i="1"/>
  <c r="BB967" i="1"/>
  <c r="BB968" i="1"/>
  <c r="BB969" i="1"/>
  <c r="BB970" i="1"/>
  <c r="BB971" i="1"/>
  <c r="BB972" i="1"/>
  <c r="BB973" i="1"/>
  <c r="BB974" i="1"/>
  <c r="BB975" i="1"/>
  <c r="BB976" i="1"/>
  <c r="BB977" i="1"/>
  <c r="BB978" i="1"/>
  <c r="BB979" i="1"/>
  <c r="BB980" i="1"/>
  <c r="BB981" i="1"/>
  <c r="BB982" i="1"/>
  <c r="BB983" i="1"/>
  <c r="BB984" i="1"/>
  <c r="BB985" i="1"/>
  <c r="BB986" i="1"/>
  <c r="BB987" i="1"/>
  <c r="BB988" i="1"/>
  <c r="BB989" i="1"/>
  <c r="BB990" i="1"/>
  <c r="BB991" i="1"/>
  <c r="BB992" i="1"/>
  <c r="BB993" i="1"/>
  <c r="BB994" i="1"/>
  <c r="BB995" i="1"/>
  <c r="BB996" i="1"/>
  <c r="BB997" i="1"/>
  <c r="BB998" i="1"/>
  <c r="BB999" i="1"/>
  <c r="BB1000" i="1"/>
  <c r="BB1001" i="1"/>
  <c r="BB1002" i="1"/>
  <c r="BB1003" i="1"/>
  <c r="BB1004" i="1"/>
  <c r="BB1005" i="1"/>
  <c r="BB1006" i="1"/>
  <c r="BB1007" i="1"/>
  <c r="BB1008" i="1"/>
  <c r="BB1009" i="1"/>
  <c r="BB1010" i="1"/>
  <c r="BB1011" i="1"/>
  <c r="BF12" i="1"/>
  <c r="BA1011" i="1"/>
  <c r="AZ1011" i="1"/>
  <c r="BA1010" i="1"/>
  <c r="AZ1010" i="1"/>
  <c r="BA1009" i="1"/>
  <c r="AZ1009" i="1"/>
  <c r="BA1008" i="1"/>
  <c r="AZ1008" i="1"/>
  <c r="BA1007" i="1"/>
  <c r="AZ1007" i="1"/>
  <c r="BA1006" i="1"/>
  <c r="AZ1006" i="1"/>
  <c r="BA1005" i="1"/>
  <c r="AZ1005" i="1"/>
  <c r="BA1004" i="1"/>
  <c r="AZ1004" i="1"/>
  <c r="BA1003" i="1"/>
  <c r="AZ1003" i="1"/>
  <c r="BA1002" i="1"/>
  <c r="AZ1002" i="1"/>
  <c r="BA1001" i="1"/>
  <c r="AZ1001" i="1"/>
  <c r="BA1000" i="1"/>
  <c r="AZ1000" i="1"/>
  <c r="BA999" i="1"/>
  <c r="AZ999" i="1"/>
  <c r="BA998" i="1"/>
  <c r="AZ998" i="1"/>
  <c r="BA997" i="1"/>
  <c r="AZ997" i="1"/>
  <c r="BA996" i="1"/>
  <c r="AZ996" i="1"/>
  <c r="BA995" i="1"/>
  <c r="AZ995" i="1"/>
  <c r="BA994" i="1"/>
  <c r="AZ994" i="1"/>
  <c r="BA993" i="1"/>
  <c r="AZ993" i="1"/>
  <c r="BA992" i="1"/>
  <c r="AZ992" i="1"/>
  <c r="BA991" i="1"/>
  <c r="AZ991" i="1"/>
  <c r="BA990" i="1"/>
  <c r="AZ990" i="1"/>
  <c r="BA989" i="1"/>
  <c r="AZ989" i="1"/>
  <c r="BA988" i="1"/>
  <c r="AZ988" i="1"/>
  <c r="BA987" i="1"/>
  <c r="AZ987" i="1"/>
  <c r="BA986" i="1"/>
  <c r="AZ986" i="1"/>
  <c r="BA985" i="1"/>
  <c r="AZ985" i="1"/>
  <c r="BA984" i="1"/>
  <c r="AZ984" i="1"/>
  <c r="BA983" i="1"/>
  <c r="AZ983" i="1"/>
  <c r="BA982" i="1"/>
  <c r="AZ982" i="1"/>
  <c r="BA981" i="1"/>
  <c r="AZ981" i="1"/>
  <c r="BA980" i="1"/>
  <c r="AZ980" i="1"/>
  <c r="BA979" i="1"/>
  <c r="AZ979" i="1"/>
  <c r="BA978" i="1"/>
  <c r="AZ978" i="1"/>
  <c r="BA977" i="1"/>
  <c r="AZ977" i="1"/>
  <c r="BA976" i="1"/>
  <c r="AZ976" i="1"/>
  <c r="BA975" i="1"/>
  <c r="AZ975" i="1"/>
  <c r="BA974" i="1"/>
  <c r="AZ974" i="1"/>
  <c r="BA973" i="1"/>
  <c r="AZ973" i="1"/>
  <c r="BA972" i="1"/>
  <c r="AZ972" i="1"/>
  <c r="BA971" i="1"/>
  <c r="AZ971" i="1"/>
  <c r="BA970" i="1"/>
  <c r="AZ970" i="1"/>
  <c r="BA969" i="1"/>
  <c r="AZ969" i="1"/>
  <c r="BA968" i="1"/>
  <c r="AZ968" i="1"/>
  <c r="BA967" i="1"/>
  <c r="AZ967" i="1"/>
  <c r="BA966" i="1"/>
  <c r="AZ966" i="1"/>
  <c r="BA965" i="1"/>
  <c r="AZ965" i="1"/>
  <c r="BA964" i="1"/>
  <c r="AZ964" i="1"/>
  <c r="BA963" i="1"/>
  <c r="AZ963" i="1"/>
  <c r="BA962" i="1"/>
  <c r="AZ962" i="1"/>
  <c r="BA961" i="1"/>
  <c r="AZ961" i="1"/>
  <c r="BA960" i="1"/>
  <c r="AZ960" i="1"/>
  <c r="BA959" i="1"/>
  <c r="AZ959" i="1"/>
  <c r="BA958" i="1"/>
  <c r="AZ958" i="1"/>
  <c r="BA957" i="1"/>
  <c r="AZ957" i="1"/>
  <c r="BA956" i="1"/>
  <c r="AZ956" i="1"/>
  <c r="BA955" i="1"/>
  <c r="AZ955" i="1"/>
  <c r="BA954" i="1"/>
  <c r="AZ954" i="1"/>
  <c r="BA953" i="1"/>
  <c r="AZ953" i="1"/>
  <c r="BA952" i="1"/>
  <c r="AZ952" i="1"/>
  <c r="BA951" i="1"/>
  <c r="AZ951" i="1"/>
  <c r="BA950" i="1"/>
  <c r="AZ950" i="1"/>
  <c r="BA949" i="1"/>
  <c r="AZ949" i="1"/>
  <c r="BA948" i="1"/>
  <c r="AZ948" i="1"/>
  <c r="BA947" i="1"/>
  <c r="AZ947" i="1"/>
  <c r="BA946" i="1"/>
  <c r="AZ946" i="1"/>
  <c r="BA945" i="1"/>
  <c r="AZ945" i="1"/>
  <c r="BA944" i="1"/>
  <c r="AZ944" i="1"/>
  <c r="BA943" i="1"/>
  <c r="AZ943" i="1"/>
  <c r="BA942" i="1"/>
  <c r="AZ942" i="1"/>
  <c r="BA941" i="1"/>
  <c r="AZ941" i="1"/>
  <c r="BA940" i="1"/>
  <c r="AZ940" i="1"/>
  <c r="BA939" i="1"/>
  <c r="AZ939" i="1"/>
  <c r="BA938" i="1"/>
  <c r="AZ938" i="1"/>
  <c r="BA937" i="1"/>
  <c r="AZ937" i="1"/>
  <c r="BA936" i="1"/>
  <c r="AZ936" i="1"/>
  <c r="BA935" i="1"/>
  <c r="AZ935" i="1"/>
  <c r="BA934" i="1"/>
  <c r="AZ934" i="1"/>
  <c r="BA933" i="1"/>
  <c r="AZ933" i="1"/>
  <c r="BA932" i="1"/>
  <c r="AZ932" i="1"/>
  <c r="BA931" i="1"/>
  <c r="AZ931" i="1"/>
  <c r="BA930" i="1"/>
  <c r="AZ930" i="1"/>
  <c r="BA929" i="1"/>
  <c r="AZ929" i="1"/>
  <c r="BA928" i="1"/>
  <c r="AZ928" i="1"/>
  <c r="BA927" i="1"/>
  <c r="AZ927" i="1"/>
  <c r="BA926" i="1"/>
  <c r="AZ926" i="1"/>
  <c r="BA925" i="1"/>
  <c r="AZ925" i="1"/>
  <c r="BA924" i="1"/>
  <c r="AZ924" i="1"/>
  <c r="BA923" i="1"/>
  <c r="AZ923" i="1"/>
  <c r="BA922" i="1"/>
  <c r="AZ922" i="1"/>
  <c r="BA921" i="1"/>
  <c r="AZ921" i="1"/>
  <c r="BA920" i="1"/>
  <c r="AZ920" i="1"/>
  <c r="BA919" i="1"/>
  <c r="AZ919" i="1"/>
  <c r="BA918" i="1"/>
  <c r="AZ918" i="1"/>
  <c r="BA917" i="1"/>
  <c r="AZ917" i="1"/>
  <c r="BA916" i="1"/>
  <c r="AZ916" i="1"/>
  <c r="BA915" i="1"/>
  <c r="AZ915" i="1"/>
  <c r="BA914" i="1"/>
  <c r="AZ914" i="1"/>
  <c r="BA913" i="1"/>
  <c r="AZ913" i="1"/>
  <c r="BA912" i="1"/>
  <c r="AZ912" i="1"/>
  <c r="BA911" i="1"/>
  <c r="AZ911" i="1"/>
  <c r="BA910" i="1"/>
  <c r="AZ910" i="1"/>
  <c r="BA909" i="1"/>
  <c r="AZ909" i="1"/>
  <c r="BA908" i="1"/>
  <c r="AZ908" i="1"/>
  <c r="BA907" i="1"/>
  <c r="AZ907" i="1"/>
  <c r="BA906" i="1"/>
  <c r="AZ906" i="1"/>
  <c r="BA905" i="1"/>
  <c r="AZ905" i="1"/>
  <c r="BA904" i="1"/>
  <c r="AZ904" i="1"/>
  <c r="BA903" i="1"/>
  <c r="AZ903" i="1"/>
  <c r="BA902" i="1"/>
  <c r="AZ902" i="1"/>
  <c r="BA901" i="1"/>
  <c r="AZ901" i="1"/>
  <c r="BA900" i="1"/>
  <c r="AZ900" i="1"/>
  <c r="BA899" i="1"/>
  <c r="AZ899" i="1"/>
  <c r="BA898" i="1"/>
  <c r="AZ898" i="1"/>
  <c r="BA897" i="1"/>
  <c r="AZ897" i="1"/>
  <c r="BA896" i="1"/>
  <c r="AZ896" i="1"/>
  <c r="BA895" i="1"/>
  <c r="AZ895" i="1"/>
  <c r="BA894" i="1"/>
  <c r="AZ894" i="1"/>
  <c r="BA893" i="1"/>
  <c r="AZ893" i="1"/>
  <c r="BA892" i="1"/>
  <c r="AZ892" i="1"/>
  <c r="BA891" i="1"/>
  <c r="AZ891" i="1"/>
  <c r="BA890" i="1"/>
  <c r="AZ890" i="1"/>
  <c r="BA889" i="1"/>
  <c r="AZ889" i="1"/>
  <c r="BA888" i="1"/>
  <c r="AZ888" i="1"/>
  <c r="BA887" i="1"/>
  <c r="AZ887" i="1"/>
  <c r="BA886" i="1"/>
  <c r="AZ886" i="1"/>
  <c r="BA885" i="1"/>
  <c r="AZ885" i="1"/>
  <c r="BA884" i="1"/>
  <c r="AZ884" i="1"/>
  <c r="BA883" i="1"/>
  <c r="AZ883" i="1"/>
  <c r="BA882" i="1"/>
  <c r="AZ882" i="1"/>
  <c r="BA881" i="1"/>
  <c r="AZ881" i="1"/>
  <c r="BA880" i="1"/>
  <c r="AZ880" i="1"/>
  <c r="BA879" i="1"/>
  <c r="AZ879" i="1"/>
  <c r="BA878" i="1"/>
  <c r="AZ878" i="1"/>
  <c r="BA877" i="1"/>
  <c r="AZ877" i="1"/>
  <c r="BA876" i="1"/>
  <c r="AZ876" i="1"/>
  <c r="BA875" i="1"/>
  <c r="AZ875" i="1"/>
  <c r="BA874" i="1"/>
  <c r="AZ874" i="1"/>
  <c r="BA873" i="1"/>
  <c r="AZ873" i="1"/>
  <c r="BA872" i="1"/>
  <c r="AZ872" i="1"/>
  <c r="BA871" i="1"/>
  <c r="AZ871" i="1"/>
  <c r="BA870" i="1"/>
  <c r="AZ870" i="1"/>
  <c r="BA869" i="1"/>
  <c r="AZ869" i="1"/>
  <c r="BA868" i="1"/>
  <c r="AZ868" i="1"/>
  <c r="BA867" i="1"/>
  <c r="AZ867" i="1"/>
  <c r="BA866" i="1"/>
  <c r="AZ866" i="1"/>
  <c r="BA865" i="1"/>
  <c r="AZ865" i="1"/>
  <c r="BA864" i="1"/>
  <c r="AZ864" i="1"/>
  <c r="BA863" i="1"/>
  <c r="AZ863" i="1"/>
  <c r="BA862" i="1"/>
  <c r="AZ862" i="1"/>
  <c r="BA861" i="1"/>
  <c r="AZ861" i="1"/>
  <c r="BA860" i="1"/>
  <c r="AZ860" i="1"/>
  <c r="BA859" i="1"/>
  <c r="AZ859" i="1"/>
  <c r="BA858" i="1"/>
  <c r="AZ858" i="1"/>
  <c r="BA857" i="1"/>
  <c r="AZ857" i="1"/>
  <c r="BA856" i="1"/>
  <c r="AZ856" i="1"/>
  <c r="BA855" i="1"/>
  <c r="AZ855" i="1"/>
  <c r="BA854" i="1"/>
  <c r="AZ854" i="1"/>
  <c r="BA853" i="1"/>
  <c r="AZ853" i="1"/>
  <c r="BA852" i="1"/>
  <c r="AZ852" i="1"/>
  <c r="BA851" i="1"/>
  <c r="AZ851" i="1"/>
  <c r="BA850" i="1"/>
  <c r="AZ850" i="1"/>
  <c r="BA849" i="1"/>
  <c r="AZ849" i="1"/>
  <c r="BA848" i="1"/>
  <c r="AZ848" i="1"/>
  <c r="BA847" i="1"/>
  <c r="AZ847" i="1"/>
  <c r="BA846" i="1"/>
  <c r="AZ846" i="1"/>
  <c r="BA845" i="1"/>
  <c r="AZ845" i="1"/>
  <c r="BA844" i="1"/>
  <c r="AZ844" i="1"/>
  <c r="BA843" i="1"/>
  <c r="AZ843" i="1"/>
  <c r="BA842" i="1"/>
  <c r="AZ842" i="1"/>
  <c r="BA841" i="1"/>
  <c r="AZ841" i="1"/>
  <c r="BA840" i="1"/>
  <c r="AZ840" i="1"/>
  <c r="BA839" i="1"/>
  <c r="AZ839" i="1"/>
  <c r="BA838" i="1"/>
  <c r="AZ838" i="1"/>
  <c r="BA837" i="1"/>
  <c r="AZ837" i="1"/>
  <c r="BA836" i="1"/>
  <c r="AZ836" i="1"/>
  <c r="BA835" i="1"/>
  <c r="AZ835" i="1"/>
  <c r="BA834" i="1"/>
  <c r="AZ834" i="1"/>
  <c r="BA833" i="1"/>
  <c r="AZ833" i="1"/>
  <c r="BA832" i="1"/>
  <c r="AZ832" i="1"/>
  <c r="BA831" i="1"/>
  <c r="AZ831" i="1"/>
  <c r="BA830" i="1"/>
  <c r="AZ830" i="1"/>
  <c r="BA829" i="1"/>
  <c r="AZ829" i="1"/>
  <c r="BA828" i="1"/>
  <c r="AZ828" i="1"/>
  <c r="BA827" i="1"/>
  <c r="AZ827" i="1"/>
  <c r="BA826" i="1"/>
  <c r="AZ826" i="1"/>
  <c r="BA825" i="1"/>
  <c r="AZ825" i="1"/>
  <c r="BA824" i="1"/>
  <c r="AZ824" i="1"/>
  <c r="BA823" i="1"/>
  <c r="AZ823" i="1"/>
  <c r="BA822" i="1"/>
  <c r="AZ822" i="1"/>
  <c r="BA821" i="1"/>
  <c r="AZ821" i="1"/>
  <c r="BA820" i="1"/>
  <c r="AZ820" i="1"/>
  <c r="BA819" i="1"/>
  <c r="AZ819" i="1"/>
  <c r="BA818" i="1"/>
  <c r="AZ818" i="1"/>
  <c r="BA817" i="1"/>
  <c r="AZ817" i="1"/>
  <c r="BA816" i="1"/>
  <c r="AZ816" i="1"/>
  <c r="BA815" i="1"/>
  <c r="AZ815" i="1"/>
  <c r="BA814" i="1"/>
  <c r="AZ814" i="1"/>
  <c r="BA813" i="1"/>
  <c r="AZ813" i="1"/>
  <c r="BA812" i="1"/>
  <c r="AZ812" i="1"/>
  <c r="BA811" i="1"/>
  <c r="AZ811" i="1"/>
  <c r="BA810" i="1"/>
  <c r="AZ810" i="1"/>
  <c r="BA809" i="1"/>
  <c r="AZ809" i="1"/>
  <c r="BA808" i="1"/>
  <c r="AZ808" i="1"/>
  <c r="BA807" i="1"/>
  <c r="AZ807" i="1"/>
  <c r="BA806" i="1"/>
  <c r="AZ806" i="1"/>
  <c r="BA805" i="1"/>
  <c r="AZ805" i="1"/>
  <c r="BA804" i="1"/>
  <c r="AZ804" i="1"/>
  <c r="BA803" i="1"/>
  <c r="AZ803" i="1"/>
  <c r="BA802" i="1"/>
  <c r="AZ802" i="1"/>
  <c r="BA801" i="1"/>
  <c r="AZ801" i="1"/>
  <c r="BA800" i="1"/>
  <c r="AZ800" i="1"/>
  <c r="BA799" i="1"/>
  <c r="AZ799" i="1"/>
  <c r="BA798" i="1"/>
  <c r="AZ798" i="1"/>
  <c r="BA797" i="1"/>
  <c r="AZ797" i="1"/>
  <c r="BA796" i="1"/>
  <c r="AZ796" i="1"/>
  <c r="BA795" i="1"/>
  <c r="AZ795" i="1"/>
  <c r="BA794" i="1"/>
  <c r="AZ794" i="1"/>
  <c r="BA793" i="1"/>
  <c r="AZ793" i="1"/>
  <c r="BA792" i="1"/>
  <c r="AZ792" i="1"/>
  <c r="BA791" i="1"/>
  <c r="AZ791" i="1"/>
  <c r="BA790" i="1"/>
  <c r="AZ790" i="1"/>
  <c r="BA789" i="1"/>
  <c r="AZ789" i="1"/>
  <c r="BA788" i="1"/>
  <c r="AZ788" i="1"/>
  <c r="BA787" i="1"/>
  <c r="AZ787" i="1"/>
  <c r="BA786" i="1"/>
  <c r="AZ786" i="1"/>
  <c r="BA785" i="1"/>
  <c r="AZ785" i="1"/>
  <c r="BA784" i="1"/>
  <c r="AZ784" i="1"/>
  <c r="BA783" i="1"/>
  <c r="AZ783" i="1"/>
  <c r="BA782" i="1"/>
  <c r="AZ782" i="1"/>
  <c r="BA781" i="1"/>
  <c r="AZ781" i="1"/>
  <c r="BA780" i="1"/>
  <c r="AZ780" i="1"/>
  <c r="BA779" i="1"/>
  <c r="AZ779" i="1"/>
  <c r="BA778" i="1"/>
  <c r="AZ778" i="1"/>
  <c r="BA777" i="1"/>
  <c r="AZ777" i="1"/>
  <c r="BA776" i="1"/>
  <c r="AZ776" i="1"/>
  <c r="BA775" i="1"/>
  <c r="AZ775" i="1"/>
  <c r="BA774" i="1"/>
  <c r="AZ774" i="1"/>
  <c r="BA773" i="1"/>
  <c r="AZ773" i="1"/>
  <c r="BA772" i="1"/>
  <c r="AZ772" i="1"/>
  <c r="BA771" i="1"/>
  <c r="AZ771" i="1"/>
  <c r="BA770" i="1"/>
  <c r="AZ770" i="1"/>
  <c r="BA769" i="1"/>
  <c r="AZ769" i="1"/>
  <c r="BA768" i="1"/>
  <c r="AZ768" i="1"/>
  <c r="BA767" i="1"/>
  <c r="AZ767" i="1"/>
  <c r="BA766" i="1"/>
  <c r="AZ766" i="1"/>
  <c r="BA765" i="1"/>
  <c r="AZ765" i="1"/>
  <c r="BA764" i="1"/>
  <c r="AZ764" i="1"/>
  <c r="BA763" i="1"/>
  <c r="AZ763" i="1"/>
  <c r="BA762" i="1"/>
  <c r="AZ762" i="1"/>
  <c r="BA761" i="1"/>
  <c r="AZ761" i="1"/>
  <c r="BA760" i="1"/>
  <c r="AZ760" i="1"/>
  <c r="BA759" i="1"/>
  <c r="AZ759" i="1"/>
  <c r="BA758" i="1"/>
  <c r="AZ758" i="1"/>
  <c r="BA757" i="1"/>
  <c r="AZ757" i="1"/>
  <c r="BA756" i="1"/>
  <c r="AZ756" i="1"/>
  <c r="BA755" i="1"/>
  <c r="AZ755" i="1"/>
  <c r="BA754" i="1"/>
  <c r="AZ754" i="1"/>
  <c r="BA753" i="1"/>
  <c r="AZ753" i="1"/>
  <c r="BA752" i="1"/>
  <c r="AZ752" i="1"/>
  <c r="BA751" i="1"/>
  <c r="AZ751" i="1"/>
  <c r="BA750" i="1"/>
  <c r="AZ750" i="1"/>
  <c r="BA749" i="1"/>
  <c r="AZ749" i="1"/>
  <c r="BA748" i="1"/>
  <c r="AZ748" i="1"/>
  <c r="BA747" i="1"/>
  <c r="AZ747" i="1"/>
  <c r="BA746" i="1"/>
  <c r="AZ746" i="1"/>
  <c r="BA745" i="1"/>
  <c r="AZ745" i="1"/>
  <c r="BA744" i="1"/>
  <c r="AZ744" i="1"/>
  <c r="BA743" i="1"/>
  <c r="AZ743" i="1"/>
  <c r="BA742" i="1"/>
  <c r="AZ742" i="1"/>
  <c r="BA741" i="1"/>
  <c r="AZ741" i="1"/>
  <c r="BA740" i="1"/>
  <c r="AZ740" i="1"/>
  <c r="BA739" i="1"/>
  <c r="AZ739" i="1"/>
  <c r="BA738" i="1"/>
  <c r="AZ738" i="1"/>
  <c r="BA737" i="1"/>
  <c r="AZ737" i="1"/>
  <c r="BA736" i="1"/>
  <c r="AZ736" i="1"/>
  <c r="BA735" i="1"/>
  <c r="AZ735" i="1"/>
  <c r="BA734" i="1"/>
  <c r="AZ734" i="1"/>
  <c r="BA733" i="1"/>
  <c r="AZ733" i="1"/>
  <c r="BA732" i="1"/>
  <c r="AZ732" i="1"/>
  <c r="BA731" i="1"/>
  <c r="AZ731" i="1"/>
  <c r="BA730" i="1"/>
  <c r="AZ730" i="1"/>
  <c r="BA729" i="1"/>
  <c r="AZ729" i="1"/>
  <c r="BA728" i="1"/>
  <c r="AZ728" i="1"/>
  <c r="BA727" i="1"/>
  <c r="AZ727" i="1"/>
  <c r="BA726" i="1"/>
  <c r="AZ726" i="1"/>
  <c r="BA725" i="1"/>
  <c r="AZ725" i="1"/>
  <c r="BA724" i="1"/>
  <c r="AZ724" i="1"/>
  <c r="BA723" i="1"/>
  <c r="AZ723" i="1"/>
  <c r="BA722" i="1"/>
  <c r="AZ722" i="1"/>
  <c r="BA721" i="1"/>
  <c r="AZ721" i="1"/>
  <c r="BA720" i="1"/>
  <c r="AZ720" i="1"/>
  <c r="BA719" i="1"/>
  <c r="AZ719" i="1"/>
  <c r="BA718" i="1"/>
  <c r="AZ718" i="1"/>
  <c r="BA717" i="1"/>
  <c r="AZ717" i="1"/>
  <c r="BA716" i="1"/>
  <c r="AZ716" i="1"/>
  <c r="BA715" i="1"/>
  <c r="AZ715" i="1"/>
  <c r="BA714" i="1"/>
  <c r="AZ714" i="1"/>
  <c r="BA713" i="1"/>
  <c r="AZ713" i="1"/>
  <c r="BA712" i="1"/>
  <c r="AZ712" i="1"/>
  <c r="BA711" i="1"/>
  <c r="AZ711" i="1"/>
  <c r="BA710" i="1"/>
  <c r="AZ710" i="1"/>
  <c r="BA709" i="1"/>
  <c r="AZ709" i="1"/>
  <c r="BA708" i="1"/>
  <c r="AZ708" i="1"/>
  <c r="BA707" i="1"/>
  <c r="AZ707" i="1"/>
  <c r="BA706" i="1"/>
  <c r="AZ706" i="1"/>
  <c r="BA705" i="1"/>
  <c r="AZ705" i="1"/>
  <c r="BA704" i="1"/>
  <c r="AZ704" i="1"/>
  <c r="BA703" i="1"/>
  <c r="AZ703" i="1"/>
  <c r="BA702" i="1"/>
  <c r="AZ702" i="1"/>
  <c r="BA701" i="1"/>
  <c r="AZ701" i="1"/>
  <c r="BA700" i="1"/>
  <c r="AZ700" i="1"/>
  <c r="BA699" i="1"/>
  <c r="AZ699" i="1"/>
  <c r="BA698" i="1"/>
  <c r="AZ698" i="1"/>
  <c r="BA697" i="1"/>
  <c r="AZ697" i="1"/>
  <c r="BA696" i="1"/>
  <c r="AZ696" i="1"/>
  <c r="BA695" i="1"/>
  <c r="AZ695" i="1"/>
  <c r="BA694" i="1"/>
  <c r="AZ694" i="1"/>
  <c r="BA693" i="1"/>
  <c r="AZ693" i="1"/>
  <c r="BA692" i="1"/>
  <c r="AZ692" i="1"/>
  <c r="BA691" i="1"/>
  <c r="AZ691" i="1"/>
  <c r="BA690" i="1"/>
  <c r="AZ690" i="1"/>
  <c r="BA689" i="1"/>
  <c r="AZ689" i="1"/>
  <c r="BA688" i="1"/>
  <c r="AZ688" i="1"/>
  <c r="BA687" i="1"/>
  <c r="AZ687" i="1"/>
  <c r="BA686" i="1"/>
  <c r="AZ686" i="1"/>
  <c r="BA685" i="1"/>
  <c r="AZ685" i="1"/>
  <c r="BA684" i="1"/>
  <c r="AZ684" i="1"/>
  <c r="BA683" i="1"/>
  <c r="AZ683" i="1"/>
  <c r="BA682" i="1"/>
  <c r="AZ682" i="1"/>
  <c r="BA681" i="1"/>
  <c r="AZ681" i="1"/>
  <c r="BA680" i="1"/>
  <c r="AZ680" i="1"/>
  <c r="BA679" i="1"/>
  <c r="AZ679" i="1"/>
  <c r="BA678" i="1"/>
  <c r="AZ678" i="1"/>
  <c r="BA677" i="1"/>
  <c r="AZ677" i="1"/>
  <c r="BA676" i="1"/>
  <c r="AZ676" i="1"/>
  <c r="BA675" i="1"/>
  <c r="AZ675" i="1"/>
  <c r="BA674" i="1"/>
  <c r="AZ674" i="1"/>
  <c r="BA673" i="1"/>
  <c r="AZ673" i="1"/>
  <c r="BA672" i="1"/>
  <c r="AZ672" i="1"/>
  <c r="BA671" i="1"/>
  <c r="AZ671" i="1"/>
  <c r="BA670" i="1"/>
  <c r="AZ670" i="1"/>
  <c r="BA669" i="1"/>
  <c r="AZ669" i="1"/>
  <c r="BA668" i="1"/>
  <c r="AZ668" i="1"/>
  <c r="BA667" i="1"/>
  <c r="AZ667" i="1"/>
  <c r="BA666" i="1"/>
  <c r="AZ666" i="1"/>
  <c r="BA665" i="1"/>
  <c r="AZ665" i="1"/>
  <c r="BA664" i="1"/>
  <c r="AZ664" i="1"/>
  <c r="BA663" i="1"/>
  <c r="AZ663" i="1"/>
  <c r="BA662" i="1"/>
  <c r="AZ662" i="1"/>
  <c r="BA661" i="1"/>
  <c r="AZ661" i="1"/>
  <c r="BA660" i="1"/>
  <c r="AZ660" i="1"/>
  <c r="BA659" i="1"/>
  <c r="AZ659" i="1"/>
  <c r="BA658" i="1"/>
  <c r="AZ658" i="1"/>
  <c r="BA657" i="1"/>
  <c r="AZ657" i="1"/>
  <c r="BA656" i="1"/>
  <c r="AZ656" i="1"/>
  <c r="BA655" i="1"/>
  <c r="AZ655" i="1"/>
  <c r="BA654" i="1"/>
  <c r="AZ654" i="1"/>
  <c r="BA653" i="1"/>
  <c r="AZ653" i="1"/>
  <c r="BA652" i="1"/>
  <c r="AZ652" i="1"/>
  <c r="BA651" i="1"/>
  <c r="AZ651" i="1"/>
  <c r="BA650" i="1"/>
  <c r="AZ650" i="1"/>
  <c r="BA649" i="1"/>
  <c r="AZ649" i="1"/>
  <c r="BA648" i="1"/>
  <c r="AZ648" i="1"/>
  <c r="BA647" i="1"/>
  <c r="AZ647" i="1"/>
  <c r="BA646" i="1"/>
  <c r="AZ646" i="1"/>
  <c r="BA645" i="1"/>
  <c r="AZ645" i="1"/>
  <c r="BA644" i="1"/>
  <c r="AZ644" i="1"/>
  <c r="BA643" i="1"/>
  <c r="AZ643" i="1"/>
  <c r="BA642" i="1"/>
  <c r="AZ642" i="1"/>
  <c r="BA641" i="1"/>
  <c r="AZ641" i="1"/>
  <c r="BA640" i="1"/>
  <c r="AZ640" i="1"/>
  <c r="BA639" i="1"/>
  <c r="AZ639" i="1"/>
  <c r="BA638" i="1"/>
  <c r="AZ638" i="1"/>
  <c r="BA637" i="1"/>
  <c r="AZ637" i="1"/>
  <c r="BA636" i="1"/>
  <c r="AZ636" i="1"/>
  <c r="BA635" i="1"/>
  <c r="AZ635" i="1"/>
  <c r="BA634" i="1"/>
  <c r="AZ634" i="1"/>
  <c r="BA633" i="1"/>
  <c r="AZ633" i="1"/>
  <c r="BA632" i="1"/>
  <c r="AZ632" i="1"/>
  <c r="BA631" i="1"/>
  <c r="AZ631" i="1"/>
  <c r="BA630" i="1"/>
  <c r="AZ630" i="1"/>
  <c r="BA629" i="1"/>
  <c r="AZ629" i="1"/>
  <c r="BA628" i="1"/>
  <c r="AZ628" i="1"/>
  <c r="BA627" i="1"/>
  <c r="AZ627" i="1"/>
  <c r="BA626" i="1"/>
  <c r="AZ626" i="1"/>
  <c r="BA625" i="1"/>
  <c r="AZ625" i="1"/>
  <c r="BA624" i="1"/>
  <c r="AZ624" i="1"/>
  <c r="BA623" i="1"/>
  <c r="AZ623" i="1"/>
  <c r="BA622" i="1"/>
  <c r="AZ622" i="1"/>
  <c r="BA621" i="1"/>
  <c r="AZ621" i="1"/>
  <c r="BA620" i="1"/>
  <c r="AZ620" i="1"/>
  <c r="BA619" i="1"/>
  <c r="AZ619" i="1"/>
  <c r="BA618" i="1"/>
  <c r="AZ618" i="1"/>
  <c r="BA617" i="1"/>
  <c r="AZ617" i="1"/>
  <c r="BA616" i="1"/>
  <c r="AZ616" i="1"/>
  <c r="BA615" i="1"/>
  <c r="AZ615" i="1"/>
  <c r="BA614" i="1"/>
  <c r="AZ614" i="1"/>
  <c r="BA613" i="1"/>
  <c r="AZ613" i="1"/>
  <c r="BA612" i="1"/>
  <c r="AZ612" i="1"/>
  <c r="BA611" i="1"/>
  <c r="AZ611" i="1"/>
  <c r="BA610" i="1"/>
  <c r="AZ610" i="1"/>
  <c r="BA609" i="1"/>
  <c r="AZ609" i="1"/>
  <c r="BA608" i="1"/>
  <c r="AZ608" i="1"/>
  <c r="BA607" i="1"/>
  <c r="AZ607" i="1"/>
  <c r="BA606" i="1"/>
  <c r="AZ606" i="1"/>
  <c r="BA605" i="1"/>
  <c r="AZ605" i="1"/>
  <c r="BA604" i="1"/>
  <c r="AZ604" i="1"/>
  <c r="BA603" i="1"/>
  <c r="AZ603" i="1"/>
  <c r="BA602" i="1"/>
  <c r="AZ602" i="1"/>
  <c r="BA601" i="1"/>
  <c r="AZ601" i="1"/>
  <c r="BA600" i="1"/>
  <c r="AZ600" i="1"/>
  <c r="BA599" i="1"/>
  <c r="AZ599" i="1"/>
  <c r="BA598" i="1"/>
  <c r="AZ598" i="1"/>
  <c r="BA597" i="1"/>
  <c r="AZ597" i="1"/>
  <c r="BA596" i="1"/>
  <c r="AZ596" i="1"/>
  <c r="BA595" i="1"/>
  <c r="AZ595" i="1"/>
  <c r="BA594" i="1"/>
  <c r="AZ594" i="1"/>
  <c r="BA593" i="1"/>
  <c r="AZ593" i="1"/>
  <c r="BA592" i="1"/>
  <c r="AZ592" i="1"/>
  <c r="BA591" i="1"/>
  <c r="AZ591" i="1"/>
  <c r="BA590" i="1"/>
  <c r="AZ590" i="1"/>
  <c r="BA589" i="1"/>
  <c r="AZ589" i="1"/>
  <c r="BA588" i="1"/>
  <c r="AZ588" i="1"/>
  <c r="BA587" i="1"/>
  <c r="AZ587" i="1"/>
  <c r="BA586" i="1"/>
  <c r="AZ586" i="1"/>
  <c r="BA585" i="1"/>
  <c r="AZ585" i="1"/>
  <c r="BA584" i="1"/>
  <c r="AZ584" i="1"/>
  <c r="BA583" i="1"/>
  <c r="AZ583" i="1"/>
  <c r="BA582" i="1"/>
  <c r="AZ582" i="1"/>
  <c r="BA581" i="1"/>
  <c r="AZ581" i="1"/>
  <c r="BA580" i="1"/>
  <c r="AZ580" i="1"/>
  <c r="BA579" i="1"/>
  <c r="AZ579" i="1"/>
  <c r="BA578" i="1"/>
  <c r="AZ578" i="1"/>
  <c r="BA577" i="1"/>
  <c r="AZ577" i="1"/>
  <c r="BA576" i="1"/>
  <c r="AZ576" i="1"/>
  <c r="BA575" i="1"/>
  <c r="AZ575" i="1"/>
  <c r="BA574" i="1"/>
  <c r="AZ574" i="1"/>
  <c r="BA573" i="1"/>
  <c r="AZ573" i="1"/>
  <c r="BA572" i="1"/>
  <c r="AZ572" i="1"/>
  <c r="BA571" i="1"/>
  <c r="AZ571" i="1"/>
  <c r="BA570" i="1"/>
  <c r="AZ570" i="1"/>
  <c r="BA569" i="1"/>
  <c r="AZ569" i="1"/>
  <c r="BA568" i="1"/>
  <c r="AZ568" i="1"/>
  <c r="BA567" i="1"/>
  <c r="AZ567" i="1"/>
  <c r="BA566" i="1"/>
  <c r="AZ566" i="1"/>
  <c r="BA565" i="1"/>
  <c r="AZ565" i="1"/>
  <c r="BA564" i="1"/>
  <c r="AZ564" i="1"/>
  <c r="BA563" i="1"/>
  <c r="AZ563" i="1"/>
  <c r="BA562" i="1"/>
  <c r="AZ562" i="1"/>
  <c r="BA561" i="1"/>
  <c r="AZ561" i="1"/>
  <c r="BA560" i="1"/>
  <c r="AZ560" i="1"/>
  <c r="BA559" i="1"/>
  <c r="AZ559" i="1"/>
  <c r="BA558" i="1"/>
  <c r="AZ558" i="1"/>
  <c r="BA557" i="1"/>
  <c r="AZ557" i="1"/>
  <c r="BA556" i="1"/>
  <c r="AZ556" i="1"/>
  <c r="BA555" i="1"/>
  <c r="AZ555" i="1"/>
  <c r="BA554" i="1"/>
  <c r="AZ554" i="1"/>
  <c r="BA553" i="1"/>
  <c r="AZ553" i="1"/>
  <c r="BA552" i="1"/>
  <c r="AZ552" i="1"/>
  <c r="BA551" i="1"/>
  <c r="AZ551" i="1"/>
  <c r="BA550" i="1"/>
  <c r="AZ550" i="1"/>
  <c r="BA549" i="1"/>
  <c r="AZ549" i="1"/>
  <c r="BA548" i="1"/>
  <c r="AZ548" i="1"/>
  <c r="BA547" i="1"/>
  <c r="AZ547" i="1"/>
  <c r="BA546" i="1"/>
  <c r="AZ546" i="1"/>
  <c r="BA545" i="1"/>
  <c r="AZ545" i="1"/>
  <c r="BA544" i="1"/>
  <c r="AZ544" i="1"/>
  <c r="BA543" i="1"/>
  <c r="AZ543" i="1"/>
  <c r="BA542" i="1"/>
  <c r="AZ542" i="1"/>
  <c r="BA541" i="1"/>
  <c r="AZ541" i="1"/>
  <c r="BA540" i="1"/>
  <c r="AZ540" i="1"/>
  <c r="BA539" i="1"/>
  <c r="AZ539" i="1"/>
  <c r="BA538" i="1"/>
  <c r="AZ538" i="1"/>
  <c r="BA537" i="1"/>
  <c r="AZ537" i="1"/>
  <c r="BA536" i="1"/>
  <c r="AZ536" i="1"/>
  <c r="BA535" i="1"/>
  <c r="AZ535" i="1"/>
  <c r="BA534" i="1"/>
  <c r="AZ534" i="1"/>
  <c r="BA533" i="1"/>
  <c r="AZ533" i="1"/>
  <c r="BA532" i="1"/>
  <c r="AZ532" i="1"/>
  <c r="BA531" i="1"/>
  <c r="AZ531" i="1"/>
  <c r="BA530" i="1"/>
  <c r="AZ530" i="1"/>
  <c r="BA529" i="1"/>
  <c r="AZ529" i="1"/>
  <c r="BA528" i="1"/>
  <c r="AZ528" i="1"/>
  <c r="BA527" i="1"/>
  <c r="AZ527" i="1"/>
  <c r="BA526" i="1"/>
  <c r="AZ526" i="1"/>
  <c r="BA525" i="1"/>
  <c r="AZ525" i="1"/>
  <c r="BA524" i="1"/>
  <c r="AZ524" i="1"/>
  <c r="BA523" i="1"/>
  <c r="AZ523" i="1"/>
  <c r="BA522" i="1"/>
  <c r="AZ522" i="1"/>
  <c r="BA521" i="1"/>
  <c r="AZ521" i="1"/>
  <c r="BA520" i="1"/>
  <c r="AZ520" i="1"/>
  <c r="BA519" i="1"/>
  <c r="AZ519" i="1"/>
  <c r="BA518" i="1"/>
  <c r="AZ518" i="1"/>
  <c r="BA517" i="1"/>
  <c r="AZ517" i="1"/>
  <c r="BA516" i="1"/>
  <c r="AZ516" i="1"/>
  <c r="BA515" i="1"/>
  <c r="AZ515" i="1"/>
  <c r="BA514" i="1"/>
  <c r="AZ514" i="1"/>
  <c r="BA513" i="1"/>
  <c r="AZ513" i="1"/>
  <c r="BA512" i="1"/>
  <c r="AZ512" i="1"/>
  <c r="BA511" i="1"/>
  <c r="AZ511" i="1"/>
  <c r="BA510" i="1"/>
  <c r="AZ510" i="1"/>
  <c r="BA509" i="1"/>
  <c r="AZ509" i="1"/>
  <c r="BA508" i="1"/>
  <c r="AZ508" i="1"/>
  <c r="BA507" i="1"/>
  <c r="AZ507" i="1"/>
  <c r="BA506" i="1"/>
  <c r="AZ506" i="1"/>
  <c r="BA505" i="1"/>
  <c r="AZ505" i="1"/>
  <c r="BA504" i="1"/>
  <c r="AZ504" i="1"/>
  <c r="BA503" i="1"/>
  <c r="AZ503" i="1"/>
  <c r="BA502" i="1"/>
  <c r="AZ502" i="1"/>
  <c r="BA501" i="1"/>
  <c r="AZ501" i="1"/>
  <c r="BA500" i="1"/>
  <c r="AZ500" i="1"/>
  <c r="BA499" i="1"/>
  <c r="AZ499" i="1"/>
  <c r="BA498" i="1"/>
  <c r="AZ498" i="1"/>
  <c r="BA497" i="1"/>
  <c r="AZ497" i="1"/>
  <c r="BA496" i="1"/>
  <c r="AZ496" i="1"/>
  <c r="BA495" i="1"/>
  <c r="AZ495" i="1"/>
  <c r="BA494" i="1"/>
  <c r="AZ494" i="1"/>
  <c r="BA493" i="1"/>
  <c r="AZ493" i="1"/>
  <c r="BA492" i="1"/>
  <c r="AZ492" i="1"/>
  <c r="BA491" i="1"/>
  <c r="AZ491" i="1"/>
  <c r="BA490" i="1"/>
  <c r="AZ490" i="1"/>
  <c r="BA489" i="1"/>
  <c r="AZ489" i="1"/>
  <c r="BA488" i="1"/>
  <c r="AZ488" i="1"/>
  <c r="BA487" i="1"/>
  <c r="AZ487" i="1"/>
  <c r="BA486" i="1"/>
  <c r="AZ486" i="1"/>
  <c r="BA485" i="1"/>
  <c r="AZ485" i="1"/>
  <c r="BA484" i="1"/>
  <c r="AZ484" i="1"/>
  <c r="BA483" i="1"/>
  <c r="AZ483" i="1"/>
  <c r="BA482" i="1"/>
  <c r="AZ482" i="1"/>
  <c r="BA481" i="1"/>
  <c r="AZ481" i="1"/>
  <c r="BA480" i="1"/>
  <c r="AZ480" i="1"/>
  <c r="BA479" i="1"/>
  <c r="AZ479" i="1"/>
  <c r="BA478" i="1"/>
  <c r="AZ478" i="1"/>
  <c r="BA477" i="1"/>
  <c r="AZ477" i="1"/>
  <c r="BA476" i="1"/>
  <c r="AZ476" i="1"/>
  <c r="BA475" i="1"/>
  <c r="AZ475" i="1"/>
  <c r="BA474" i="1"/>
  <c r="AZ474" i="1"/>
  <c r="BA473" i="1"/>
  <c r="AZ473" i="1"/>
  <c r="BA472" i="1"/>
  <c r="AZ472" i="1"/>
  <c r="BA471" i="1"/>
  <c r="AZ471" i="1"/>
  <c r="BA470" i="1"/>
  <c r="AZ470" i="1"/>
  <c r="BA469" i="1"/>
  <c r="AZ469" i="1"/>
  <c r="BA468" i="1"/>
  <c r="AZ468" i="1"/>
  <c r="BA467" i="1"/>
  <c r="AZ467" i="1"/>
  <c r="BA466" i="1"/>
  <c r="AZ466" i="1"/>
  <c r="BA465" i="1"/>
  <c r="AZ465" i="1"/>
  <c r="BA464" i="1"/>
  <c r="AZ464" i="1"/>
  <c r="BA463" i="1"/>
  <c r="AZ463" i="1"/>
  <c r="BA462" i="1"/>
  <c r="AZ462" i="1"/>
  <c r="BA461" i="1"/>
  <c r="AZ461" i="1"/>
  <c r="BA460" i="1"/>
  <c r="AZ460" i="1"/>
  <c r="BA459" i="1"/>
  <c r="AZ459" i="1"/>
  <c r="BA458" i="1"/>
  <c r="AZ458" i="1"/>
  <c r="BA457" i="1"/>
  <c r="AZ457" i="1"/>
  <c r="BA456" i="1"/>
  <c r="AZ456" i="1"/>
  <c r="BA455" i="1"/>
  <c r="AZ455" i="1"/>
  <c r="BA454" i="1"/>
  <c r="AZ454" i="1"/>
  <c r="BA453" i="1"/>
  <c r="AZ453" i="1"/>
  <c r="BA452" i="1"/>
  <c r="AZ452" i="1"/>
  <c r="BA451" i="1"/>
  <c r="AZ451" i="1"/>
  <c r="BA450" i="1"/>
  <c r="AZ450" i="1"/>
  <c r="BA449" i="1"/>
  <c r="AZ449" i="1"/>
  <c r="BA448" i="1"/>
  <c r="AZ448" i="1"/>
  <c r="BA447" i="1"/>
  <c r="AZ447" i="1"/>
  <c r="BA446" i="1"/>
  <c r="AZ446" i="1"/>
  <c r="BA445" i="1"/>
  <c r="AZ445" i="1"/>
  <c r="BA444" i="1"/>
  <c r="AZ444" i="1"/>
  <c r="BA443" i="1"/>
  <c r="AZ443" i="1"/>
  <c r="BA442" i="1"/>
  <c r="AZ442" i="1"/>
  <c r="BA441" i="1"/>
  <c r="AZ441" i="1"/>
  <c r="BA440" i="1"/>
  <c r="AZ440" i="1"/>
  <c r="BA439" i="1"/>
  <c r="AZ439" i="1"/>
  <c r="BA438" i="1"/>
  <c r="AZ438" i="1"/>
  <c r="BA437" i="1"/>
  <c r="AZ437" i="1"/>
  <c r="BA436" i="1"/>
  <c r="AZ436" i="1"/>
  <c r="BA435" i="1"/>
  <c r="AZ435" i="1"/>
  <c r="BA434" i="1"/>
  <c r="AZ434" i="1"/>
  <c r="BA433" i="1"/>
  <c r="AZ433" i="1"/>
  <c r="BA432" i="1"/>
  <c r="AZ432" i="1"/>
  <c r="BA431" i="1"/>
  <c r="AZ431" i="1"/>
  <c r="BA430" i="1"/>
  <c r="AZ430" i="1"/>
  <c r="BA429" i="1"/>
  <c r="AZ429" i="1"/>
  <c r="BA428" i="1"/>
  <c r="AZ428" i="1"/>
  <c r="BA427" i="1"/>
  <c r="AZ427" i="1"/>
  <c r="BA426" i="1"/>
  <c r="AZ426" i="1"/>
  <c r="BA425" i="1"/>
  <c r="AZ425" i="1"/>
  <c r="BA424" i="1"/>
  <c r="AZ424" i="1"/>
  <c r="BA423" i="1"/>
  <c r="AZ423" i="1"/>
  <c r="BA422" i="1"/>
  <c r="AZ422" i="1"/>
  <c r="BA421" i="1"/>
  <c r="AZ421" i="1"/>
  <c r="BA420" i="1"/>
  <c r="AZ420" i="1"/>
  <c r="BA419" i="1"/>
  <c r="AZ419" i="1"/>
  <c r="BA418" i="1"/>
  <c r="AZ418" i="1"/>
  <c r="BA417" i="1"/>
  <c r="AZ417" i="1"/>
  <c r="BA416" i="1"/>
  <c r="AZ416" i="1"/>
  <c r="BA415" i="1"/>
  <c r="AZ415" i="1"/>
  <c r="BA414" i="1"/>
  <c r="AZ414" i="1"/>
  <c r="BA413" i="1"/>
  <c r="AZ413" i="1"/>
  <c r="BA412" i="1"/>
  <c r="AZ412" i="1"/>
  <c r="BA411" i="1"/>
  <c r="AZ411" i="1"/>
  <c r="BA410" i="1"/>
  <c r="AZ410" i="1"/>
  <c r="BA409" i="1"/>
  <c r="AZ409" i="1"/>
  <c r="BA408" i="1"/>
  <c r="AZ408" i="1"/>
  <c r="BA407" i="1"/>
  <c r="AZ407" i="1"/>
  <c r="BA406" i="1"/>
  <c r="AZ406" i="1"/>
  <c r="BA405" i="1"/>
  <c r="AZ405" i="1"/>
  <c r="BA404" i="1"/>
  <c r="AZ404" i="1"/>
  <c r="BA403" i="1"/>
  <c r="AZ403" i="1"/>
  <c r="BA402" i="1"/>
  <c r="AZ402" i="1"/>
  <c r="BA401" i="1"/>
  <c r="AZ401" i="1"/>
  <c r="BA400" i="1"/>
  <c r="AZ400" i="1"/>
  <c r="BA399" i="1"/>
  <c r="AZ399" i="1"/>
  <c r="BA398" i="1"/>
  <c r="AZ398" i="1"/>
  <c r="BA397" i="1"/>
  <c r="AZ397" i="1"/>
  <c r="BA396" i="1"/>
  <c r="AZ396" i="1"/>
  <c r="BA395" i="1"/>
  <c r="AZ395" i="1"/>
  <c r="BA394" i="1"/>
  <c r="AZ394" i="1"/>
  <c r="BA393" i="1"/>
  <c r="AZ393" i="1"/>
  <c r="BA392" i="1"/>
  <c r="AZ392" i="1"/>
  <c r="BA391" i="1"/>
  <c r="AZ391" i="1"/>
  <c r="BA390" i="1"/>
  <c r="AZ390" i="1"/>
  <c r="BA389" i="1"/>
  <c r="AZ389" i="1"/>
  <c r="BA388" i="1"/>
  <c r="AZ388" i="1"/>
  <c r="BA387" i="1"/>
  <c r="AZ387" i="1"/>
  <c r="BA386" i="1"/>
  <c r="AZ386" i="1"/>
  <c r="BA385" i="1"/>
  <c r="AZ385" i="1"/>
  <c r="BA384" i="1"/>
  <c r="AZ384" i="1"/>
  <c r="BA383" i="1"/>
  <c r="AZ383" i="1"/>
  <c r="BA382" i="1"/>
  <c r="AZ382" i="1"/>
  <c r="BA381" i="1"/>
  <c r="AZ381" i="1"/>
  <c r="BA380" i="1"/>
  <c r="AZ380" i="1"/>
  <c r="BA379" i="1"/>
  <c r="AZ379" i="1"/>
  <c r="BA378" i="1"/>
  <c r="AZ378" i="1"/>
  <c r="BA377" i="1"/>
  <c r="AZ377" i="1"/>
  <c r="BA376" i="1"/>
  <c r="AZ376" i="1"/>
  <c r="BA375" i="1"/>
  <c r="AZ375" i="1"/>
  <c r="BA374" i="1"/>
  <c r="AZ374" i="1"/>
  <c r="BA373" i="1"/>
  <c r="AZ373" i="1"/>
  <c r="BA372" i="1"/>
  <c r="AZ372" i="1"/>
  <c r="BA371" i="1"/>
  <c r="AZ371" i="1"/>
  <c r="BA370" i="1"/>
  <c r="AZ370" i="1"/>
  <c r="BA369" i="1"/>
  <c r="AZ369" i="1"/>
  <c r="BA368" i="1"/>
  <c r="AZ368" i="1"/>
  <c r="BA367" i="1"/>
  <c r="AZ367" i="1"/>
  <c r="BA366" i="1"/>
  <c r="AZ366" i="1"/>
  <c r="BA365" i="1"/>
  <c r="AZ365" i="1"/>
  <c r="BA364" i="1"/>
  <c r="AZ364" i="1"/>
  <c r="BA363" i="1"/>
  <c r="AZ363" i="1"/>
  <c r="BA362" i="1"/>
  <c r="AZ362" i="1"/>
  <c r="BA361" i="1"/>
  <c r="AZ361" i="1"/>
  <c r="BA360" i="1"/>
  <c r="AZ360" i="1"/>
  <c r="BA359" i="1"/>
  <c r="AZ359" i="1"/>
  <c r="BA358" i="1"/>
  <c r="AZ358" i="1"/>
  <c r="BA357" i="1"/>
  <c r="AZ357" i="1"/>
  <c r="BA356" i="1"/>
  <c r="AZ356" i="1"/>
  <c r="BA355" i="1"/>
  <c r="AZ355" i="1"/>
  <c r="BA354" i="1"/>
  <c r="AZ354" i="1"/>
  <c r="BA353" i="1"/>
  <c r="AZ353" i="1"/>
  <c r="BA352" i="1"/>
  <c r="AZ352" i="1"/>
  <c r="BA351" i="1"/>
  <c r="AZ351" i="1"/>
  <c r="BA350" i="1"/>
  <c r="AZ350" i="1"/>
  <c r="BA349" i="1"/>
  <c r="AZ349" i="1"/>
  <c r="BA348" i="1"/>
  <c r="AZ348" i="1"/>
  <c r="BA347" i="1"/>
  <c r="AZ347" i="1"/>
  <c r="BA346" i="1"/>
  <c r="AZ346" i="1"/>
  <c r="BA345" i="1"/>
  <c r="AZ345" i="1"/>
  <c r="BA344" i="1"/>
  <c r="AZ344" i="1"/>
  <c r="BA343" i="1"/>
  <c r="AZ343" i="1"/>
  <c r="BA342" i="1"/>
  <c r="AZ342" i="1"/>
  <c r="BA341" i="1"/>
  <c r="AZ341" i="1"/>
  <c r="BA340" i="1"/>
  <c r="AZ340" i="1"/>
  <c r="BA339" i="1"/>
  <c r="AZ339" i="1"/>
  <c r="BA338" i="1"/>
  <c r="AZ338" i="1"/>
  <c r="BA337" i="1"/>
  <c r="AZ337" i="1"/>
  <c r="BA336" i="1"/>
  <c r="AZ336" i="1"/>
  <c r="BA335" i="1"/>
  <c r="AZ335" i="1"/>
  <c r="BA334" i="1"/>
  <c r="AZ334" i="1"/>
  <c r="BA333" i="1"/>
  <c r="AZ333" i="1"/>
  <c r="BA332" i="1"/>
  <c r="AZ332" i="1"/>
  <c r="BA331" i="1"/>
  <c r="AZ331" i="1"/>
  <c r="BA330" i="1"/>
  <c r="AZ330" i="1"/>
  <c r="BA329" i="1"/>
  <c r="AZ329" i="1"/>
  <c r="BA328" i="1"/>
  <c r="AZ328" i="1"/>
  <c r="BA327" i="1"/>
  <c r="AZ327" i="1"/>
  <c r="BA326" i="1"/>
  <c r="AZ326" i="1"/>
  <c r="BA325" i="1"/>
  <c r="AZ325" i="1"/>
  <c r="BA324" i="1"/>
  <c r="AZ324" i="1"/>
  <c r="BA323" i="1"/>
  <c r="AZ323" i="1"/>
  <c r="BA322" i="1"/>
  <c r="AZ322" i="1"/>
  <c r="BA321" i="1"/>
  <c r="AZ321" i="1"/>
  <c r="BA320" i="1"/>
  <c r="AZ320" i="1"/>
  <c r="BA319" i="1"/>
  <c r="AZ319" i="1"/>
  <c r="BA318" i="1"/>
  <c r="AZ318" i="1"/>
  <c r="BA317" i="1"/>
  <c r="AZ317" i="1"/>
  <c r="BA316" i="1"/>
  <c r="AZ316" i="1"/>
  <c r="BA315" i="1"/>
  <c r="AZ315" i="1"/>
  <c r="BA314" i="1"/>
  <c r="AZ314" i="1"/>
  <c r="BA313" i="1"/>
  <c r="AZ313" i="1"/>
  <c r="BA312" i="1"/>
  <c r="AZ312" i="1"/>
  <c r="BA311" i="1"/>
  <c r="AZ311" i="1"/>
  <c r="BA310" i="1"/>
  <c r="AZ310" i="1"/>
  <c r="BA309" i="1"/>
  <c r="AZ309" i="1"/>
  <c r="BA308" i="1"/>
  <c r="AZ308" i="1"/>
  <c r="BA307" i="1"/>
  <c r="AZ307" i="1"/>
  <c r="BA306" i="1"/>
  <c r="AZ306" i="1"/>
  <c r="BA305" i="1"/>
  <c r="AZ305" i="1"/>
  <c r="BA304" i="1"/>
  <c r="AZ304" i="1"/>
  <c r="BA303" i="1"/>
  <c r="AZ303" i="1"/>
  <c r="BA302" i="1"/>
  <c r="AZ302" i="1"/>
  <c r="BA301" i="1"/>
  <c r="AZ301" i="1"/>
  <c r="BA300" i="1"/>
  <c r="AZ300" i="1"/>
  <c r="BA299" i="1"/>
  <c r="AZ299" i="1"/>
  <c r="BA298" i="1"/>
  <c r="AZ298" i="1"/>
  <c r="BA297" i="1"/>
  <c r="AZ297" i="1"/>
  <c r="BA296" i="1"/>
  <c r="AZ296" i="1"/>
  <c r="BA295" i="1"/>
  <c r="AZ295" i="1"/>
  <c r="BA294" i="1"/>
  <c r="AZ294" i="1"/>
  <c r="BA293" i="1"/>
  <c r="AZ293" i="1"/>
  <c r="BA292" i="1"/>
  <c r="AZ292" i="1"/>
  <c r="BA291" i="1"/>
  <c r="AZ291" i="1"/>
  <c r="BA290" i="1"/>
  <c r="AZ290" i="1"/>
  <c r="BA289" i="1"/>
  <c r="AZ289" i="1"/>
  <c r="BA288" i="1"/>
  <c r="AZ288" i="1"/>
  <c r="BA287" i="1"/>
  <c r="AZ287" i="1"/>
  <c r="BA286" i="1"/>
  <c r="AZ286" i="1"/>
  <c r="BA285" i="1"/>
  <c r="AZ285" i="1"/>
  <c r="BA284" i="1"/>
  <c r="AZ284" i="1"/>
  <c r="BA283" i="1"/>
  <c r="AZ283" i="1"/>
  <c r="BA282" i="1"/>
  <c r="AZ282" i="1"/>
  <c r="BA281" i="1"/>
  <c r="AZ281" i="1"/>
  <c r="BA280" i="1"/>
  <c r="AZ280" i="1"/>
  <c r="BA279" i="1"/>
  <c r="AZ279" i="1"/>
  <c r="BA278" i="1"/>
  <c r="AZ278" i="1"/>
  <c r="BA277" i="1"/>
  <c r="AZ277" i="1"/>
  <c r="BA276" i="1"/>
  <c r="AZ276" i="1"/>
  <c r="BA275" i="1"/>
  <c r="AZ275" i="1"/>
  <c r="BA274" i="1"/>
  <c r="AZ274" i="1"/>
  <c r="BA273" i="1"/>
  <c r="AZ273" i="1"/>
  <c r="BA272" i="1"/>
  <c r="AZ272" i="1"/>
  <c r="BA271" i="1"/>
  <c r="AZ271" i="1"/>
  <c r="BA270" i="1"/>
  <c r="AZ270" i="1"/>
  <c r="BA269" i="1"/>
  <c r="AZ269" i="1"/>
  <c r="BA268" i="1"/>
  <c r="AZ268" i="1"/>
  <c r="BA267" i="1"/>
  <c r="AZ267" i="1"/>
  <c r="BA266" i="1"/>
  <c r="AZ266" i="1"/>
  <c r="BA265" i="1"/>
  <c r="AZ265" i="1"/>
  <c r="BA264" i="1"/>
  <c r="AZ264" i="1"/>
  <c r="BA263" i="1"/>
  <c r="AZ263" i="1"/>
  <c r="BA262" i="1"/>
  <c r="AZ262" i="1"/>
  <c r="BA261" i="1"/>
  <c r="AZ261" i="1"/>
  <c r="BA260" i="1"/>
  <c r="AZ260" i="1"/>
  <c r="BA259" i="1"/>
  <c r="AZ259" i="1"/>
  <c r="BA258" i="1"/>
  <c r="AZ258" i="1"/>
  <c r="BA257" i="1"/>
  <c r="AZ257" i="1"/>
  <c r="BA256" i="1"/>
  <c r="AZ256" i="1"/>
  <c r="BA255" i="1"/>
  <c r="AZ255" i="1"/>
  <c r="BA254" i="1"/>
  <c r="AZ254" i="1"/>
  <c r="BA253" i="1"/>
  <c r="AZ253" i="1"/>
  <c r="BA252" i="1"/>
  <c r="AZ252" i="1"/>
  <c r="BA251" i="1"/>
  <c r="AZ251" i="1"/>
  <c r="BA250" i="1"/>
  <c r="AZ250" i="1"/>
  <c r="BA249" i="1"/>
  <c r="AZ249" i="1"/>
  <c r="BA248" i="1"/>
  <c r="AZ248" i="1"/>
  <c r="BA247" i="1"/>
  <c r="AZ247" i="1"/>
  <c r="BA246" i="1"/>
  <c r="AZ246" i="1"/>
  <c r="BA245" i="1"/>
  <c r="AZ245" i="1"/>
  <c r="BA244" i="1"/>
  <c r="AZ244" i="1"/>
  <c r="BA243" i="1"/>
  <c r="AZ243" i="1"/>
  <c r="BA242" i="1"/>
  <c r="AZ242" i="1"/>
  <c r="BA241" i="1"/>
  <c r="AZ241" i="1"/>
  <c r="BA240" i="1"/>
  <c r="AZ240" i="1"/>
  <c r="BA239" i="1"/>
  <c r="AZ239" i="1"/>
  <c r="BA238" i="1"/>
  <c r="AZ238" i="1"/>
  <c r="BA237" i="1"/>
  <c r="AZ237" i="1"/>
  <c r="BA236" i="1"/>
  <c r="AZ236" i="1"/>
  <c r="BA235" i="1"/>
  <c r="AZ235" i="1"/>
  <c r="BA234" i="1"/>
  <c r="AZ234" i="1"/>
  <c r="BA233" i="1"/>
  <c r="AZ233" i="1"/>
  <c r="BA232" i="1"/>
  <c r="AZ232" i="1"/>
  <c r="BA231" i="1"/>
  <c r="AZ231" i="1"/>
  <c r="BA230" i="1"/>
  <c r="AZ230" i="1"/>
  <c r="BA229" i="1"/>
  <c r="AZ229" i="1"/>
  <c r="BA228" i="1"/>
  <c r="AZ228" i="1"/>
  <c r="BA227" i="1"/>
  <c r="AZ227" i="1"/>
  <c r="BA226" i="1"/>
  <c r="AZ226" i="1"/>
  <c r="BA225" i="1"/>
  <c r="AZ225" i="1"/>
  <c r="BA224" i="1"/>
  <c r="AZ224" i="1"/>
  <c r="BA223" i="1"/>
  <c r="AZ223" i="1"/>
  <c r="BA222" i="1"/>
  <c r="AZ222" i="1"/>
  <c r="BA221" i="1"/>
  <c r="AZ221" i="1"/>
  <c r="BA220" i="1"/>
  <c r="AZ220" i="1"/>
  <c r="BA219" i="1"/>
  <c r="AZ219" i="1"/>
  <c r="BA218" i="1"/>
  <c r="AZ218" i="1"/>
  <c r="BA217" i="1"/>
  <c r="AZ217" i="1"/>
  <c r="BA216" i="1"/>
  <c r="AZ216" i="1"/>
  <c r="BA215" i="1"/>
  <c r="AZ215" i="1"/>
  <c r="BA214" i="1"/>
  <c r="AZ214" i="1"/>
  <c r="BA213" i="1"/>
  <c r="AZ213" i="1"/>
  <c r="BA212" i="1"/>
  <c r="AZ212" i="1"/>
  <c r="BA211" i="1"/>
  <c r="AZ211" i="1"/>
  <c r="BA210" i="1"/>
  <c r="AZ210" i="1"/>
  <c r="BA209" i="1"/>
  <c r="AZ209" i="1"/>
  <c r="BA208" i="1"/>
  <c r="AZ208" i="1"/>
  <c r="BA207" i="1"/>
  <c r="AZ207" i="1"/>
  <c r="BA206" i="1"/>
  <c r="AZ206" i="1"/>
  <c r="BA205" i="1"/>
  <c r="AZ205" i="1"/>
  <c r="BA204" i="1"/>
  <c r="AZ204" i="1"/>
  <c r="BA203" i="1"/>
  <c r="AZ203" i="1"/>
  <c r="BA202" i="1"/>
  <c r="AZ202" i="1"/>
  <c r="BA201" i="1"/>
  <c r="AZ201" i="1"/>
  <c r="BA200" i="1"/>
  <c r="AZ200" i="1"/>
  <c r="BA199" i="1"/>
  <c r="AZ199" i="1"/>
  <c r="BA198" i="1"/>
  <c r="AZ198" i="1"/>
  <c r="BA197" i="1"/>
  <c r="AZ197" i="1"/>
  <c r="BA196" i="1"/>
  <c r="AZ196" i="1"/>
  <c r="BA195" i="1"/>
  <c r="AZ195" i="1"/>
  <c r="BA194" i="1"/>
  <c r="AZ194" i="1"/>
  <c r="BA193" i="1"/>
  <c r="AZ193" i="1"/>
  <c r="BA192" i="1"/>
  <c r="AZ192" i="1"/>
  <c r="BA191" i="1"/>
  <c r="AZ191" i="1"/>
  <c r="BA190" i="1"/>
  <c r="AZ190" i="1"/>
  <c r="BA189" i="1"/>
  <c r="AZ189" i="1"/>
  <c r="BA188" i="1"/>
  <c r="AZ188" i="1"/>
  <c r="BA187" i="1"/>
  <c r="AZ187" i="1"/>
  <c r="BA186" i="1"/>
  <c r="AZ186" i="1"/>
  <c r="BA185" i="1"/>
  <c r="AZ185" i="1"/>
  <c r="BA184" i="1"/>
  <c r="AZ184" i="1"/>
  <c r="BA183" i="1"/>
  <c r="AZ183" i="1"/>
  <c r="BA182" i="1"/>
  <c r="AZ182" i="1"/>
  <c r="BA181" i="1"/>
  <c r="AZ181" i="1"/>
  <c r="BA180" i="1"/>
  <c r="AZ180" i="1"/>
  <c r="BA179" i="1"/>
  <c r="AZ179" i="1"/>
  <c r="BA178" i="1"/>
  <c r="AZ178" i="1"/>
  <c r="BA177" i="1"/>
  <c r="AZ177" i="1"/>
  <c r="BA176" i="1"/>
  <c r="AZ176" i="1"/>
  <c r="BA175" i="1"/>
  <c r="AZ175" i="1"/>
  <c r="BA174" i="1"/>
  <c r="AZ174" i="1"/>
  <c r="BA173" i="1"/>
  <c r="AZ173" i="1"/>
  <c r="BA172" i="1"/>
  <c r="AZ172" i="1"/>
  <c r="BA171" i="1"/>
  <c r="AZ171" i="1"/>
  <c r="BA170" i="1"/>
  <c r="AZ170" i="1"/>
  <c r="BA169" i="1"/>
  <c r="AZ169" i="1"/>
  <c r="BA168" i="1"/>
  <c r="AZ168" i="1"/>
  <c r="BA167" i="1"/>
  <c r="AZ167" i="1"/>
  <c r="BA166" i="1"/>
  <c r="AZ166" i="1"/>
  <c r="BA165" i="1"/>
  <c r="AZ165" i="1"/>
  <c r="BA164" i="1"/>
  <c r="AZ164" i="1"/>
  <c r="BA163" i="1"/>
  <c r="AZ163" i="1"/>
  <c r="BA162" i="1"/>
  <c r="AZ162" i="1"/>
  <c r="BA161" i="1"/>
  <c r="AZ161" i="1"/>
  <c r="BA160" i="1"/>
  <c r="AZ160" i="1"/>
  <c r="BA159" i="1"/>
  <c r="AZ159" i="1"/>
  <c r="BA158" i="1"/>
  <c r="AZ158" i="1"/>
  <c r="BA157" i="1"/>
  <c r="AZ157" i="1"/>
  <c r="BA156" i="1"/>
  <c r="AZ156" i="1"/>
  <c r="BA155" i="1"/>
  <c r="AZ155" i="1"/>
  <c r="BA154" i="1"/>
  <c r="AZ154" i="1"/>
  <c r="BA153" i="1"/>
  <c r="AZ153" i="1"/>
  <c r="BA152" i="1"/>
  <c r="AZ152" i="1"/>
  <c r="BA151" i="1"/>
  <c r="AZ151" i="1"/>
  <c r="BA150" i="1"/>
  <c r="AZ150" i="1"/>
  <c r="BA149" i="1"/>
  <c r="AZ149" i="1"/>
  <c r="BA148" i="1"/>
  <c r="AZ148" i="1"/>
  <c r="BA147" i="1"/>
  <c r="AZ147" i="1"/>
  <c r="BA146" i="1"/>
  <c r="AZ146" i="1"/>
  <c r="BA145" i="1"/>
  <c r="AZ145" i="1"/>
  <c r="BA144" i="1"/>
  <c r="AZ144" i="1"/>
  <c r="BA143" i="1"/>
  <c r="AZ143" i="1"/>
  <c r="BA142" i="1"/>
  <c r="AZ142" i="1"/>
  <c r="BA141" i="1"/>
  <c r="AZ141" i="1"/>
  <c r="BA140" i="1"/>
  <c r="AZ140" i="1"/>
  <c r="BA139" i="1"/>
  <c r="AZ139" i="1"/>
  <c r="BA138" i="1"/>
  <c r="AZ138" i="1"/>
  <c r="BA137" i="1"/>
  <c r="AZ137" i="1"/>
  <c r="BA136" i="1"/>
  <c r="AZ136" i="1"/>
  <c r="BA135" i="1"/>
  <c r="AZ135" i="1"/>
  <c r="BA134" i="1"/>
  <c r="AZ134" i="1"/>
  <c r="BA133" i="1"/>
  <c r="AZ133" i="1"/>
  <c r="BA132" i="1"/>
  <c r="AZ132" i="1"/>
  <c r="BA131" i="1"/>
  <c r="AZ131" i="1"/>
  <c r="BA130" i="1"/>
  <c r="AZ130" i="1"/>
  <c r="BA129" i="1"/>
  <c r="AZ129" i="1"/>
  <c r="BA128" i="1"/>
  <c r="AZ128" i="1"/>
  <c r="BA127" i="1"/>
  <c r="AZ127" i="1"/>
  <c r="BA126" i="1"/>
  <c r="AZ126" i="1"/>
  <c r="BA125" i="1"/>
  <c r="AZ125" i="1"/>
  <c r="BA124" i="1"/>
  <c r="AZ124" i="1"/>
  <c r="BA123" i="1"/>
  <c r="AZ123" i="1"/>
  <c r="BA122" i="1"/>
  <c r="AZ122" i="1"/>
  <c r="BA121" i="1"/>
  <c r="AZ121" i="1"/>
  <c r="BA120" i="1"/>
  <c r="AZ120" i="1"/>
  <c r="BA119" i="1"/>
  <c r="AZ119" i="1"/>
  <c r="BA118" i="1"/>
  <c r="AZ118" i="1"/>
  <c r="BA117" i="1"/>
  <c r="AZ117" i="1"/>
  <c r="BA116" i="1"/>
  <c r="AZ116" i="1"/>
  <c r="BA115" i="1"/>
  <c r="AZ115" i="1"/>
  <c r="BA114" i="1"/>
  <c r="AZ114" i="1"/>
  <c r="BA113" i="1"/>
  <c r="AZ113" i="1"/>
  <c r="BA112" i="1"/>
  <c r="AZ112" i="1"/>
  <c r="BA111" i="1"/>
  <c r="AZ111" i="1"/>
  <c r="BA110" i="1"/>
  <c r="AZ110" i="1"/>
  <c r="BA109" i="1"/>
  <c r="AZ109" i="1"/>
  <c r="BA108" i="1"/>
  <c r="AZ108" i="1"/>
  <c r="BA107" i="1"/>
  <c r="AZ107" i="1"/>
  <c r="BA106" i="1"/>
  <c r="AZ106" i="1"/>
  <c r="BA105" i="1"/>
  <c r="AZ105" i="1"/>
  <c r="BA104" i="1"/>
  <c r="AZ104" i="1"/>
  <c r="BA103" i="1"/>
  <c r="AZ103" i="1"/>
  <c r="BA102" i="1"/>
  <c r="AZ102" i="1"/>
  <c r="BA101" i="1"/>
  <c r="AZ101" i="1"/>
  <c r="BA100" i="1"/>
  <c r="AZ100" i="1"/>
  <c r="BA99" i="1"/>
  <c r="AZ99" i="1"/>
  <c r="BA98" i="1"/>
  <c r="AZ98" i="1"/>
  <c r="BA97" i="1"/>
  <c r="AZ97" i="1"/>
  <c r="BA96" i="1"/>
  <c r="AZ96" i="1"/>
  <c r="BA95" i="1"/>
  <c r="AZ95" i="1"/>
  <c r="BA94" i="1"/>
  <c r="AZ94" i="1"/>
  <c r="BA93" i="1"/>
  <c r="AZ93" i="1"/>
  <c r="BA92" i="1"/>
  <c r="AZ92" i="1"/>
  <c r="BA91" i="1"/>
  <c r="AZ91" i="1"/>
  <c r="BA90" i="1"/>
  <c r="AZ90" i="1"/>
  <c r="BA89" i="1"/>
  <c r="AZ89" i="1"/>
  <c r="BA88" i="1"/>
  <c r="AZ88" i="1"/>
  <c r="BA87" i="1"/>
  <c r="AZ87" i="1"/>
  <c r="BA86" i="1"/>
  <c r="AZ86" i="1"/>
  <c r="BA85" i="1"/>
  <c r="AZ85" i="1"/>
  <c r="BA84" i="1"/>
  <c r="AZ84" i="1"/>
  <c r="BA83" i="1"/>
  <c r="AZ83" i="1"/>
  <c r="BA82" i="1"/>
  <c r="AZ82" i="1"/>
  <c r="BA81" i="1"/>
  <c r="AZ81" i="1"/>
  <c r="BA80" i="1"/>
  <c r="AZ80" i="1"/>
  <c r="BA79" i="1"/>
  <c r="AZ79" i="1"/>
  <c r="BA78" i="1"/>
  <c r="AZ78" i="1"/>
  <c r="BA77" i="1"/>
  <c r="AZ77" i="1"/>
  <c r="BA76" i="1"/>
  <c r="AZ76" i="1"/>
  <c r="BA75" i="1"/>
  <c r="AZ75" i="1"/>
  <c r="BA74" i="1"/>
  <c r="AZ74" i="1"/>
  <c r="BA73" i="1"/>
  <c r="AZ73" i="1"/>
  <c r="BA72" i="1"/>
  <c r="AZ72" i="1"/>
  <c r="BA71" i="1"/>
  <c r="AZ71" i="1"/>
  <c r="BA70" i="1"/>
  <c r="AZ70" i="1"/>
  <c r="BA69" i="1"/>
  <c r="AZ69" i="1"/>
  <c r="BA68" i="1"/>
  <c r="AZ68" i="1"/>
  <c r="BA67" i="1"/>
  <c r="AZ67" i="1"/>
  <c r="BA66" i="1"/>
  <c r="AZ66" i="1"/>
  <c r="BA65" i="1"/>
  <c r="AZ65" i="1"/>
  <c r="BA64" i="1"/>
  <c r="AZ64" i="1"/>
  <c r="BA63" i="1"/>
  <c r="AZ63" i="1"/>
  <c r="BA62" i="1"/>
  <c r="AZ62" i="1"/>
  <c r="BA61" i="1"/>
  <c r="AZ61" i="1"/>
  <c r="BA60" i="1"/>
  <c r="AZ60" i="1"/>
  <c r="BA59" i="1"/>
  <c r="AZ59" i="1"/>
  <c r="BA58" i="1"/>
  <c r="AZ58" i="1"/>
  <c r="BA57" i="1"/>
  <c r="AZ57" i="1"/>
  <c r="BA56" i="1"/>
  <c r="AZ56" i="1"/>
  <c r="BA55" i="1"/>
  <c r="AZ55" i="1"/>
  <c r="BA54" i="1"/>
  <c r="AZ54" i="1"/>
  <c r="BA53" i="1"/>
  <c r="AZ53" i="1"/>
  <c r="BA52" i="1"/>
  <c r="AZ52" i="1"/>
  <c r="BA51" i="1"/>
  <c r="AZ51" i="1"/>
  <c r="BA50" i="1"/>
  <c r="AZ50" i="1"/>
  <c r="BA49" i="1"/>
  <c r="AZ49" i="1"/>
  <c r="BA48" i="1"/>
  <c r="AZ48" i="1"/>
  <c r="BA47" i="1"/>
  <c r="AZ47" i="1"/>
  <c r="BA46" i="1"/>
  <c r="AZ46" i="1"/>
  <c r="BA45" i="1"/>
  <c r="AZ45" i="1"/>
  <c r="BA44" i="1"/>
  <c r="AZ44" i="1"/>
  <c r="BA43" i="1"/>
  <c r="AZ43" i="1"/>
  <c r="BA42" i="1"/>
  <c r="AZ42" i="1"/>
  <c r="BA41" i="1"/>
  <c r="AZ41" i="1"/>
  <c r="BA40" i="1"/>
  <c r="AZ40" i="1"/>
  <c r="BA39" i="1"/>
  <c r="AZ39" i="1"/>
  <c r="BA38" i="1"/>
  <c r="AZ38" i="1"/>
  <c r="BA37" i="1"/>
  <c r="AZ37" i="1"/>
  <c r="BA36" i="1"/>
  <c r="AZ36" i="1"/>
  <c r="BA35" i="1"/>
  <c r="AZ35" i="1"/>
  <c r="BA34" i="1"/>
  <c r="AZ34" i="1"/>
  <c r="BA33" i="1"/>
  <c r="AZ33" i="1"/>
  <c r="BA32" i="1"/>
  <c r="AZ32" i="1"/>
  <c r="BA31" i="1"/>
  <c r="AZ31" i="1"/>
  <c r="BA30" i="1"/>
  <c r="AZ30" i="1"/>
  <c r="BA29" i="1"/>
  <c r="AZ29" i="1"/>
  <c r="BA28" i="1"/>
  <c r="AZ28" i="1"/>
  <c r="BA27" i="1"/>
  <c r="AZ27" i="1"/>
  <c r="BA26" i="1"/>
  <c r="AZ26" i="1"/>
  <c r="BA25" i="1"/>
  <c r="AZ25" i="1"/>
  <c r="BA24" i="1"/>
  <c r="AZ24" i="1"/>
  <c r="BA23" i="1"/>
  <c r="AZ23" i="1"/>
  <c r="BL2" i="1"/>
  <c r="AT31" i="1"/>
  <c r="AU34" i="1"/>
  <c r="AU33" i="1"/>
  <c r="AU32" i="1"/>
  <c r="AU31" i="1"/>
  <c r="AT34" i="1"/>
  <c r="AT33" i="1"/>
  <c r="AT32" i="1"/>
  <c r="BH1011" i="1"/>
  <c r="BG1011" i="1"/>
  <c r="BH1010" i="1"/>
  <c r="BG1010" i="1"/>
  <c r="BG1009" i="1"/>
  <c r="BH1008" i="1"/>
  <c r="BG1008" i="1"/>
  <c r="BG1007" i="1"/>
  <c r="BH1006" i="1"/>
  <c r="BG1006" i="1"/>
  <c r="BH1005" i="1"/>
  <c r="BG1005" i="1"/>
  <c r="BH1004" i="1"/>
  <c r="BG1004" i="1"/>
  <c r="BH1003" i="1"/>
  <c r="BG1003" i="1"/>
  <c r="BH1002" i="1"/>
  <c r="BG1002" i="1"/>
  <c r="BH1001" i="1"/>
  <c r="BH1000" i="1"/>
  <c r="BG1000" i="1"/>
  <c r="BH999" i="1"/>
  <c r="BG999" i="1"/>
  <c r="BH998" i="1"/>
  <c r="BG998" i="1"/>
  <c r="BH997" i="1"/>
  <c r="BG997" i="1"/>
  <c r="BH996" i="1"/>
  <c r="BG996" i="1"/>
  <c r="BH995" i="1"/>
  <c r="BG995" i="1"/>
  <c r="BH994" i="1"/>
  <c r="BG994" i="1"/>
  <c r="BH993" i="1"/>
  <c r="BG993" i="1"/>
  <c r="BH992" i="1"/>
  <c r="BG992" i="1"/>
  <c r="BH991" i="1"/>
  <c r="BG991" i="1"/>
  <c r="BH990" i="1"/>
  <c r="BG990" i="1"/>
  <c r="BH989" i="1"/>
  <c r="BG989" i="1"/>
  <c r="BH988" i="1"/>
  <c r="BG988" i="1"/>
  <c r="BH987" i="1"/>
  <c r="BH986" i="1"/>
  <c r="BG986" i="1"/>
  <c r="BH984" i="1"/>
  <c r="BG984" i="1"/>
  <c r="BH982" i="1"/>
  <c r="BG982" i="1"/>
  <c r="BH981" i="1"/>
  <c r="BG981" i="1"/>
  <c r="BG980" i="1"/>
  <c r="BH979" i="1"/>
  <c r="BG979" i="1"/>
  <c r="BH978" i="1"/>
  <c r="BG978" i="1"/>
  <c r="BH977" i="1"/>
  <c r="BG977" i="1"/>
  <c r="BH976" i="1"/>
  <c r="BG976" i="1"/>
  <c r="BH975" i="1"/>
  <c r="BG975" i="1"/>
  <c r="BH974" i="1"/>
  <c r="BG974" i="1"/>
  <c r="BH973" i="1"/>
  <c r="BG973" i="1"/>
  <c r="BH972" i="1"/>
  <c r="BG972" i="1"/>
  <c r="BH971" i="1"/>
  <c r="BG971" i="1"/>
  <c r="BH970" i="1"/>
  <c r="BG970" i="1"/>
  <c r="BH969" i="1"/>
  <c r="BG969" i="1"/>
  <c r="BH968" i="1"/>
  <c r="BG968" i="1"/>
  <c r="BH967" i="1"/>
  <c r="BG967" i="1"/>
  <c r="BH966" i="1"/>
  <c r="BG966" i="1"/>
  <c r="BH965" i="1"/>
  <c r="BH964" i="1"/>
  <c r="BG964" i="1"/>
  <c r="BH963" i="1"/>
  <c r="BG963" i="1"/>
  <c r="BH962" i="1"/>
  <c r="BG962" i="1"/>
  <c r="BH961" i="1"/>
  <c r="BG961" i="1"/>
  <c r="BH960" i="1"/>
  <c r="BG960" i="1"/>
  <c r="BH958" i="1"/>
  <c r="BG958" i="1"/>
  <c r="BH957" i="1"/>
  <c r="BH956" i="1"/>
  <c r="BG956" i="1"/>
  <c r="BH955" i="1"/>
  <c r="BG955" i="1"/>
  <c r="BH954" i="1"/>
  <c r="BG954" i="1"/>
  <c r="BH953" i="1"/>
  <c r="BG953" i="1"/>
  <c r="BH952" i="1"/>
  <c r="BG952" i="1"/>
  <c r="BH951" i="1"/>
  <c r="BG951" i="1"/>
  <c r="BH950" i="1"/>
  <c r="BG950" i="1"/>
  <c r="BH949" i="1"/>
  <c r="BG949" i="1"/>
  <c r="BH948" i="1"/>
  <c r="BG948" i="1"/>
  <c r="BH947" i="1"/>
  <c r="BG947" i="1"/>
  <c r="BH946" i="1"/>
  <c r="BG946" i="1"/>
  <c r="BH945" i="1"/>
  <c r="BH944" i="1"/>
  <c r="BG944" i="1"/>
  <c r="BH943" i="1"/>
  <c r="BG943" i="1"/>
  <c r="BH942" i="1"/>
  <c r="BG942" i="1"/>
  <c r="BH941" i="1"/>
  <c r="BG941" i="1"/>
  <c r="BH940" i="1"/>
  <c r="BG940" i="1"/>
  <c r="BH939" i="1"/>
  <c r="BG939" i="1"/>
  <c r="BH938" i="1"/>
  <c r="BG938" i="1"/>
  <c r="BH937" i="1"/>
  <c r="BG937" i="1"/>
  <c r="BH936" i="1"/>
  <c r="BG936" i="1"/>
  <c r="BH935" i="1"/>
  <c r="BG935" i="1"/>
  <c r="BH933" i="1"/>
  <c r="BG933" i="1"/>
  <c r="BH932" i="1"/>
  <c r="BG932" i="1"/>
  <c r="BH931" i="1"/>
  <c r="BG931" i="1"/>
  <c r="BH930" i="1"/>
  <c r="BG930" i="1"/>
  <c r="BH929" i="1"/>
  <c r="BH928" i="1"/>
  <c r="BG928" i="1"/>
  <c r="BH927" i="1"/>
  <c r="BG927" i="1"/>
  <c r="BH926" i="1"/>
  <c r="BG926" i="1"/>
  <c r="BH925" i="1"/>
  <c r="BG925" i="1"/>
  <c r="BH923" i="1"/>
  <c r="BG923" i="1"/>
  <c r="BH922" i="1"/>
  <c r="BG921" i="1"/>
  <c r="BH920" i="1"/>
  <c r="BG920" i="1"/>
  <c r="BH918" i="1"/>
  <c r="BG918" i="1"/>
  <c r="BH916" i="1"/>
  <c r="BG916" i="1"/>
  <c r="BH915" i="1"/>
  <c r="BG915" i="1"/>
  <c r="BH914" i="1"/>
  <c r="BG914" i="1"/>
  <c r="BH913" i="1"/>
  <c r="BG913" i="1"/>
  <c r="BH912" i="1"/>
  <c r="BG912" i="1"/>
  <c r="BH911" i="1"/>
  <c r="BG911" i="1"/>
  <c r="BH910" i="1"/>
  <c r="BG910" i="1"/>
  <c r="BH909" i="1"/>
  <c r="BG909" i="1"/>
  <c r="BH908" i="1"/>
  <c r="BG908" i="1"/>
  <c r="BH907" i="1"/>
  <c r="BG907" i="1"/>
  <c r="BH905" i="1"/>
  <c r="BG905" i="1"/>
  <c r="BH904" i="1"/>
  <c r="BG904" i="1"/>
  <c r="BH903" i="1"/>
  <c r="BH902" i="1"/>
  <c r="BG902" i="1"/>
  <c r="BH901" i="1"/>
  <c r="BG901" i="1"/>
  <c r="BH899" i="1"/>
  <c r="BG899" i="1"/>
  <c r="BH898" i="1"/>
  <c r="BG898" i="1"/>
  <c r="BH897" i="1"/>
  <c r="BG897" i="1"/>
  <c r="BH896" i="1"/>
  <c r="BG896" i="1"/>
  <c r="BH895" i="1"/>
  <c r="BG895" i="1"/>
  <c r="BH894" i="1"/>
  <c r="BG894" i="1"/>
  <c r="BH893" i="1"/>
  <c r="BH892" i="1"/>
  <c r="BG892" i="1"/>
  <c r="BH891" i="1"/>
  <c r="BG891" i="1"/>
  <c r="BH890" i="1"/>
  <c r="BG890" i="1"/>
  <c r="BG889" i="1"/>
  <c r="BH888" i="1"/>
  <c r="BH887" i="1"/>
  <c r="BG887" i="1"/>
  <c r="BG886" i="1"/>
  <c r="BH885" i="1"/>
  <c r="BG885" i="1"/>
  <c r="BH884" i="1"/>
  <c r="BG884" i="1"/>
  <c r="BH883" i="1"/>
  <c r="BH882" i="1"/>
  <c r="BG882" i="1"/>
  <c r="BH881" i="1"/>
  <c r="BH880" i="1"/>
  <c r="BG880" i="1"/>
  <c r="BH879" i="1"/>
  <c r="BG879" i="1"/>
  <c r="BH878" i="1"/>
  <c r="BG878" i="1"/>
  <c r="BG877" i="1"/>
  <c r="BH876" i="1"/>
  <c r="BG876" i="1"/>
  <c r="BH875" i="1"/>
  <c r="BG875" i="1"/>
  <c r="BH874" i="1"/>
  <c r="BG874" i="1"/>
  <c r="BH873" i="1"/>
  <c r="BG873" i="1"/>
  <c r="BH872" i="1"/>
  <c r="BG872" i="1"/>
  <c r="BH871" i="1"/>
  <c r="BG871" i="1"/>
  <c r="BH870" i="1"/>
  <c r="BG868" i="1"/>
  <c r="BH867" i="1"/>
  <c r="BG867" i="1"/>
  <c r="BH866" i="1"/>
  <c r="BG866" i="1"/>
  <c r="BH864" i="1"/>
  <c r="BG864" i="1"/>
  <c r="BH863" i="1"/>
  <c r="BG863" i="1"/>
  <c r="BH862" i="1"/>
  <c r="BH861" i="1"/>
  <c r="BG861" i="1"/>
  <c r="BH859" i="1"/>
  <c r="BG859" i="1"/>
  <c r="BH858" i="1"/>
  <c r="BG858" i="1"/>
  <c r="BH857" i="1"/>
  <c r="BG857" i="1"/>
  <c r="BH856" i="1"/>
  <c r="BG856" i="1"/>
  <c r="BH855" i="1"/>
  <c r="BG855" i="1"/>
  <c r="BH854" i="1"/>
  <c r="BG854" i="1"/>
  <c r="BH853" i="1"/>
  <c r="BG853" i="1"/>
  <c r="BH852" i="1"/>
  <c r="BG852" i="1"/>
  <c r="BH851" i="1"/>
  <c r="BG851" i="1"/>
  <c r="BH850" i="1"/>
  <c r="BG850" i="1"/>
  <c r="BH849" i="1"/>
  <c r="BG849" i="1"/>
  <c r="BH848" i="1"/>
  <c r="BG848" i="1"/>
  <c r="BH847" i="1"/>
  <c r="BG847" i="1"/>
  <c r="BH846" i="1"/>
  <c r="BG846" i="1"/>
  <c r="BH845" i="1"/>
  <c r="BG845" i="1"/>
  <c r="BH844" i="1"/>
  <c r="BG844" i="1"/>
  <c r="BH843" i="1"/>
  <c r="BG843" i="1"/>
  <c r="BH842" i="1"/>
  <c r="BG841" i="1"/>
  <c r="BH840" i="1"/>
  <c r="BG840" i="1"/>
  <c r="BH838" i="1"/>
  <c r="BG838" i="1"/>
  <c r="BH837" i="1"/>
  <c r="BG837" i="1"/>
  <c r="BH836" i="1"/>
  <c r="BG836" i="1"/>
  <c r="BH835" i="1"/>
  <c r="BG835" i="1"/>
  <c r="BH834" i="1"/>
  <c r="BH833" i="1"/>
  <c r="BG833" i="1"/>
  <c r="BH832" i="1"/>
  <c r="BG832" i="1"/>
  <c r="BH831" i="1"/>
  <c r="BG831" i="1"/>
  <c r="BH830" i="1"/>
  <c r="BG830" i="1"/>
  <c r="BG829" i="1"/>
  <c r="BH828" i="1"/>
  <c r="BG828" i="1"/>
  <c r="BH827" i="1"/>
  <c r="BG827" i="1"/>
  <c r="BH825" i="1"/>
  <c r="BH824" i="1"/>
  <c r="BG824" i="1"/>
  <c r="BH823" i="1"/>
  <c r="BG823" i="1"/>
  <c r="BH822" i="1"/>
  <c r="BG822" i="1"/>
  <c r="BH820" i="1"/>
  <c r="BG820" i="1"/>
  <c r="BH819" i="1"/>
  <c r="BG819" i="1"/>
  <c r="BH818" i="1"/>
  <c r="BG818" i="1"/>
  <c r="BH816" i="1"/>
  <c r="BG816" i="1"/>
  <c r="BH815" i="1"/>
  <c r="BG815" i="1"/>
  <c r="BH814" i="1"/>
  <c r="BG814" i="1"/>
  <c r="BH813" i="1"/>
  <c r="BG813" i="1"/>
  <c r="BH812" i="1"/>
  <c r="BG812" i="1"/>
  <c r="BH811" i="1"/>
  <c r="BG811" i="1"/>
  <c r="BH810" i="1"/>
  <c r="BG810" i="1"/>
  <c r="BH809" i="1"/>
  <c r="BH808" i="1"/>
  <c r="BG808" i="1"/>
  <c r="BH807" i="1"/>
  <c r="BG807" i="1"/>
  <c r="BH805" i="1"/>
  <c r="BG805" i="1"/>
  <c r="BH804" i="1"/>
  <c r="BG804" i="1"/>
  <c r="BH803" i="1"/>
  <c r="BG803" i="1"/>
  <c r="BH802" i="1"/>
  <c r="BG802" i="1"/>
  <c r="BH801" i="1"/>
  <c r="BG801" i="1"/>
  <c r="BH800" i="1"/>
  <c r="BG800" i="1"/>
  <c r="BH799" i="1"/>
  <c r="BG799" i="1"/>
  <c r="BH798" i="1"/>
  <c r="BG798" i="1"/>
  <c r="BH797" i="1"/>
  <c r="BH796" i="1"/>
  <c r="BG796" i="1"/>
  <c r="BH794" i="1"/>
  <c r="BG794" i="1"/>
  <c r="BG793" i="1"/>
  <c r="BH792" i="1"/>
  <c r="BG792" i="1"/>
  <c r="BH791" i="1"/>
  <c r="BG791" i="1"/>
  <c r="BH790" i="1"/>
  <c r="BG790" i="1"/>
  <c r="BH789" i="1"/>
  <c r="BG789" i="1"/>
  <c r="BH788" i="1"/>
  <c r="BG788" i="1"/>
  <c r="BH787" i="1"/>
  <c r="BG787" i="1"/>
  <c r="BH786" i="1"/>
  <c r="BG786" i="1"/>
  <c r="BH785" i="1"/>
  <c r="BG785" i="1"/>
  <c r="BH784" i="1"/>
  <c r="BG784" i="1"/>
  <c r="BH783" i="1"/>
  <c r="BG783" i="1"/>
  <c r="BG782" i="1"/>
  <c r="BH781" i="1"/>
  <c r="BG781" i="1"/>
  <c r="BG780" i="1"/>
  <c r="BH779" i="1"/>
  <c r="BG779" i="1"/>
  <c r="BG778" i="1"/>
  <c r="BH777" i="1"/>
  <c r="BG777" i="1"/>
  <c r="BH776" i="1"/>
  <c r="BG776" i="1"/>
  <c r="BH775" i="1"/>
  <c r="BG775" i="1"/>
  <c r="BG774" i="1"/>
  <c r="BH773" i="1"/>
  <c r="BG773" i="1"/>
  <c r="BH772" i="1"/>
  <c r="BG772" i="1"/>
  <c r="BH771" i="1"/>
  <c r="BG771" i="1"/>
  <c r="BH770" i="1"/>
  <c r="BG770" i="1"/>
  <c r="BG769" i="1"/>
  <c r="BH768" i="1"/>
  <c r="BG768" i="1"/>
  <c r="BH767" i="1"/>
  <c r="BG767" i="1"/>
  <c r="BH766" i="1"/>
  <c r="BG766" i="1"/>
  <c r="BH765" i="1"/>
  <c r="BG765" i="1"/>
  <c r="BH764" i="1"/>
  <c r="BG764" i="1"/>
  <c r="BH763" i="1"/>
  <c r="BG763" i="1"/>
  <c r="BH762" i="1"/>
  <c r="BG762" i="1"/>
  <c r="BH761" i="1"/>
  <c r="BG759" i="1"/>
  <c r="BH758" i="1"/>
  <c r="BH757" i="1"/>
  <c r="BG757" i="1"/>
  <c r="BH756" i="1"/>
  <c r="BG756" i="1"/>
  <c r="BH755" i="1"/>
  <c r="BG755" i="1"/>
  <c r="BH754" i="1"/>
  <c r="BG754" i="1"/>
  <c r="BH753" i="1"/>
  <c r="BG753" i="1"/>
  <c r="BH752" i="1"/>
  <c r="BG752" i="1"/>
  <c r="BH751" i="1"/>
  <c r="BG751" i="1"/>
  <c r="BH750" i="1"/>
  <c r="BG750" i="1"/>
  <c r="BH748" i="1"/>
  <c r="BG748" i="1"/>
  <c r="BH747" i="1"/>
  <c r="BG747" i="1"/>
  <c r="BH746" i="1"/>
  <c r="BG746" i="1"/>
  <c r="BG745" i="1"/>
  <c r="BH744" i="1"/>
  <c r="BG744" i="1"/>
  <c r="BH742" i="1"/>
  <c r="BG742" i="1"/>
  <c r="BH741" i="1"/>
  <c r="BG741" i="1"/>
  <c r="BH740" i="1"/>
  <c r="BG740" i="1"/>
  <c r="BH739" i="1"/>
  <c r="BG739" i="1"/>
  <c r="BH738" i="1"/>
  <c r="BG738" i="1"/>
  <c r="BH737" i="1"/>
  <c r="BG737" i="1"/>
  <c r="BH736" i="1"/>
  <c r="BG736" i="1"/>
  <c r="BH735" i="1"/>
  <c r="BG735" i="1"/>
  <c r="BH734" i="1"/>
  <c r="BG734" i="1"/>
  <c r="BG733" i="1"/>
  <c r="BH732" i="1"/>
  <c r="BG732" i="1"/>
  <c r="BH731" i="1"/>
  <c r="BH729" i="1"/>
  <c r="BG729" i="1"/>
  <c r="BH728" i="1"/>
  <c r="BG728" i="1"/>
  <c r="BH727" i="1"/>
  <c r="BG727" i="1"/>
  <c r="BH726" i="1"/>
  <c r="BG726" i="1"/>
  <c r="BH725" i="1"/>
  <c r="BG725" i="1"/>
  <c r="BH724" i="1"/>
  <c r="BH723" i="1"/>
  <c r="BG723" i="1"/>
  <c r="BH722" i="1"/>
  <c r="BG722" i="1"/>
  <c r="BG721" i="1"/>
  <c r="BH720" i="1"/>
  <c r="BG720" i="1"/>
  <c r="BG719" i="1"/>
  <c r="BH718" i="1"/>
  <c r="BG718" i="1"/>
  <c r="BH717" i="1"/>
  <c r="BG717" i="1"/>
  <c r="BH716" i="1"/>
  <c r="BG716" i="1"/>
  <c r="BH714" i="1"/>
  <c r="BG714" i="1"/>
  <c r="BH713" i="1"/>
  <c r="BH712" i="1"/>
  <c r="BG712" i="1"/>
  <c r="BH711" i="1"/>
  <c r="BG711" i="1"/>
  <c r="BH710" i="1"/>
  <c r="BG710" i="1"/>
  <c r="BH709" i="1"/>
  <c r="BG709" i="1"/>
  <c r="BH708" i="1"/>
  <c r="BG708" i="1"/>
  <c r="BH707" i="1"/>
  <c r="BG707" i="1"/>
  <c r="BH706" i="1"/>
  <c r="BG706" i="1"/>
  <c r="BH705" i="1"/>
  <c r="BG705" i="1"/>
  <c r="BH704" i="1"/>
  <c r="BG704" i="1"/>
  <c r="BH703" i="1"/>
  <c r="BG703" i="1"/>
  <c r="BH702" i="1"/>
  <c r="BG702" i="1"/>
  <c r="BH701" i="1"/>
  <c r="BG701" i="1"/>
  <c r="BH700" i="1"/>
  <c r="BG700" i="1"/>
  <c r="BH699" i="1"/>
  <c r="BH698" i="1"/>
  <c r="BG698" i="1"/>
  <c r="BH696" i="1"/>
  <c r="BG696" i="1"/>
  <c r="BH695" i="1"/>
  <c r="BG695" i="1"/>
  <c r="BG694" i="1"/>
  <c r="BH693" i="1"/>
  <c r="BG693" i="1"/>
  <c r="BH692" i="1"/>
  <c r="BG692" i="1"/>
  <c r="BH691" i="1"/>
  <c r="BG691" i="1"/>
  <c r="BH690" i="1"/>
  <c r="BG690" i="1"/>
  <c r="BH689" i="1"/>
  <c r="BG689" i="1"/>
  <c r="BH688" i="1"/>
  <c r="BG688" i="1"/>
  <c r="BH687" i="1"/>
  <c r="BG687" i="1"/>
  <c r="BH686" i="1"/>
  <c r="BG686" i="1"/>
  <c r="BH684" i="1"/>
  <c r="BG684" i="1"/>
  <c r="BH683" i="1"/>
  <c r="BG683" i="1"/>
  <c r="BH681" i="1"/>
  <c r="BH680" i="1"/>
  <c r="BG680" i="1"/>
  <c r="BH679" i="1"/>
  <c r="BG679" i="1"/>
  <c r="BH678" i="1"/>
  <c r="BG678" i="1"/>
  <c r="BH677" i="1"/>
  <c r="BG677" i="1"/>
  <c r="BH676" i="1"/>
  <c r="BG676" i="1"/>
  <c r="BH675" i="1"/>
  <c r="BG675" i="1"/>
  <c r="BH674" i="1"/>
  <c r="BG674" i="1"/>
  <c r="BG673" i="1"/>
  <c r="BH672" i="1"/>
  <c r="BG672" i="1"/>
  <c r="BH671" i="1"/>
  <c r="BG671" i="1"/>
  <c r="BH670" i="1"/>
  <c r="BG670" i="1"/>
  <c r="BH669" i="1"/>
  <c r="BG669" i="1"/>
  <c r="BH668" i="1"/>
  <c r="BG668" i="1"/>
  <c r="BH667" i="1"/>
  <c r="BG667" i="1"/>
  <c r="BH666" i="1"/>
  <c r="BG666" i="1"/>
  <c r="BH665" i="1"/>
  <c r="BG665" i="1"/>
  <c r="BH664" i="1"/>
  <c r="BG664" i="1"/>
  <c r="BH663" i="1"/>
  <c r="BG663" i="1"/>
  <c r="BH662" i="1"/>
  <c r="BG662" i="1"/>
  <c r="BH660" i="1"/>
  <c r="BG660" i="1"/>
  <c r="BH659" i="1"/>
  <c r="BG659" i="1"/>
  <c r="BH658" i="1"/>
  <c r="BG658" i="1"/>
  <c r="BH657" i="1"/>
  <c r="BG657" i="1"/>
  <c r="BH656" i="1"/>
  <c r="BG656" i="1"/>
  <c r="BH654" i="1"/>
  <c r="BG654" i="1"/>
  <c r="BH653" i="1"/>
  <c r="BG653" i="1"/>
  <c r="BH652" i="1"/>
  <c r="BG652" i="1"/>
  <c r="BH651" i="1"/>
  <c r="BG651" i="1"/>
  <c r="BH650" i="1"/>
  <c r="BG650" i="1"/>
  <c r="BG649" i="1"/>
  <c r="BH648" i="1"/>
  <c r="BG648" i="1"/>
  <c r="BH647" i="1"/>
  <c r="BG647" i="1"/>
  <c r="BH646" i="1"/>
  <c r="BG646" i="1"/>
  <c r="BH644" i="1"/>
  <c r="BG644" i="1"/>
  <c r="BH642" i="1"/>
  <c r="BG642" i="1"/>
  <c r="BH641" i="1"/>
  <c r="BH640" i="1"/>
  <c r="BG640" i="1"/>
  <c r="BH639" i="1"/>
  <c r="BG639" i="1"/>
  <c r="BH638" i="1"/>
  <c r="BG638" i="1"/>
  <c r="BH636" i="1"/>
  <c r="BG636" i="1"/>
  <c r="BH635" i="1"/>
  <c r="BG635" i="1"/>
  <c r="BH634" i="1"/>
  <c r="BG634" i="1"/>
  <c r="BH633" i="1"/>
  <c r="BG633" i="1"/>
  <c r="BH632" i="1"/>
  <c r="BG632" i="1"/>
  <c r="BH631" i="1"/>
  <c r="BG631" i="1"/>
  <c r="BH630" i="1"/>
  <c r="BG630" i="1"/>
  <c r="BH629" i="1"/>
  <c r="BH628" i="1"/>
  <c r="BG628" i="1"/>
  <c r="BH627" i="1"/>
  <c r="BG627" i="1"/>
  <c r="BH626" i="1"/>
  <c r="BG626" i="1"/>
  <c r="BH625" i="1"/>
  <c r="BG625" i="1"/>
  <c r="BH624" i="1"/>
  <c r="BG624" i="1"/>
  <c r="BH623" i="1"/>
  <c r="BG623" i="1"/>
  <c r="BH622" i="1"/>
  <c r="BG622" i="1"/>
  <c r="BH621" i="1"/>
  <c r="BG621" i="1"/>
  <c r="BH620" i="1"/>
  <c r="BG620" i="1"/>
  <c r="BH618" i="1"/>
  <c r="BG618" i="1"/>
  <c r="BH617" i="1"/>
  <c r="BG617" i="1"/>
  <c r="BH616" i="1"/>
  <c r="BG616" i="1"/>
  <c r="BH615" i="1"/>
  <c r="BG615" i="1"/>
  <c r="BH614" i="1"/>
  <c r="BG614" i="1"/>
  <c r="BG613" i="1"/>
  <c r="BH612" i="1"/>
  <c r="BG612" i="1"/>
  <c r="BH611" i="1"/>
  <c r="BG611" i="1"/>
  <c r="BH610" i="1"/>
  <c r="BG610" i="1"/>
  <c r="BH609" i="1"/>
  <c r="BG609" i="1"/>
  <c r="BH608" i="1"/>
  <c r="BG608" i="1"/>
  <c r="BH607" i="1"/>
  <c r="BG607" i="1"/>
  <c r="BG606" i="1"/>
  <c r="BH603" i="1"/>
  <c r="BG603" i="1"/>
  <c r="BH602" i="1"/>
  <c r="BG602" i="1"/>
  <c r="BH601" i="1"/>
  <c r="BG601" i="1"/>
  <c r="BH600" i="1"/>
  <c r="BG600" i="1"/>
  <c r="BH599" i="1"/>
  <c r="BG599" i="1"/>
  <c r="BH598" i="1"/>
  <c r="BG598" i="1"/>
  <c r="BH597" i="1"/>
  <c r="BG597" i="1"/>
  <c r="BH596" i="1"/>
  <c r="BG596" i="1"/>
  <c r="BH595" i="1"/>
  <c r="BG595" i="1"/>
  <c r="BH594" i="1"/>
  <c r="BG594" i="1"/>
  <c r="BH593" i="1"/>
  <c r="BG593" i="1"/>
  <c r="BH592" i="1"/>
  <c r="BG592" i="1"/>
  <c r="BH591" i="1"/>
  <c r="BG591" i="1"/>
  <c r="BH590" i="1"/>
  <c r="BG590" i="1"/>
  <c r="BH589" i="1"/>
  <c r="BG589" i="1"/>
  <c r="BH588" i="1"/>
  <c r="BG588" i="1"/>
  <c r="BH587" i="1"/>
  <c r="BG587" i="1"/>
  <c r="BH586" i="1"/>
  <c r="BG586" i="1"/>
  <c r="BH585" i="1"/>
  <c r="BG585" i="1"/>
  <c r="BH584" i="1"/>
  <c r="BG584" i="1"/>
  <c r="BH583" i="1"/>
  <c r="BG583" i="1"/>
  <c r="BH582" i="1"/>
  <c r="BG582" i="1"/>
  <c r="BH581" i="1"/>
  <c r="BG581" i="1"/>
  <c r="BH579" i="1"/>
  <c r="BG579" i="1"/>
  <c r="BH578" i="1"/>
  <c r="BG578" i="1"/>
  <c r="BG577" i="1"/>
  <c r="BH576" i="1"/>
  <c r="BG576" i="1"/>
  <c r="BH575" i="1"/>
  <c r="BG575" i="1"/>
  <c r="BH574" i="1"/>
  <c r="BH573" i="1"/>
  <c r="BG573" i="1"/>
  <c r="BH572" i="1"/>
  <c r="BG572" i="1"/>
  <c r="BH571" i="1"/>
  <c r="BG571" i="1"/>
  <c r="BH570" i="1"/>
  <c r="BG570" i="1"/>
  <c r="BH569" i="1"/>
  <c r="BG569" i="1"/>
  <c r="BH568" i="1"/>
  <c r="BG568" i="1"/>
  <c r="BH567" i="1"/>
  <c r="BG567" i="1"/>
  <c r="BH566" i="1"/>
  <c r="BG566" i="1"/>
  <c r="BH565" i="1"/>
  <c r="BG565" i="1"/>
  <c r="BH563" i="1"/>
  <c r="BG563" i="1"/>
  <c r="BH562" i="1"/>
  <c r="BG562" i="1"/>
  <c r="BG561" i="1"/>
  <c r="BH560" i="1"/>
  <c r="BG560" i="1"/>
  <c r="BH559" i="1"/>
  <c r="BG559" i="1"/>
  <c r="BH558" i="1"/>
  <c r="BG558" i="1"/>
  <c r="BH557" i="1"/>
  <c r="BG557" i="1"/>
  <c r="BH556" i="1"/>
  <c r="BG556" i="1"/>
  <c r="BH555" i="1"/>
  <c r="BG555" i="1"/>
  <c r="BH554" i="1"/>
  <c r="BG554" i="1"/>
  <c r="BG553" i="1"/>
  <c r="BH552" i="1"/>
  <c r="BG552" i="1"/>
  <c r="BH551" i="1"/>
  <c r="BG551" i="1"/>
  <c r="BH550" i="1"/>
  <c r="BG550" i="1"/>
  <c r="BH549" i="1"/>
  <c r="BG549" i="1"/>
  <c r="BH548" i="1"/>
  <c r="BG548" i="1"/>
  <c r="BH547" i="1"/>
  <c r="BG547" i="1"/>
  <c r="BH546" i="1"/>
  <c r="BG546" i="1"/>
  <c r="BH544" i="1"/>
  <c r="BG544" i="1"/>
  <c r="BH543" i="1"/>
  <c r="BG543" i="1"/>
  <c r="BG542" i="1"/>
  <c r="BG541" i="1"/>
  <c r="BH540" i="1"/>
  <c r="BG540" i="1"/>
  <c r="BH539" i="1"/>
  <c r="BG539" i="1"/>
  <c r="BH538" i="1"/>
  <c r="BG538" i="1"/>
  <c r="BH537" i="1"/>
  <c r="BG537" i="1"/>
  <c r="BH536" i="1"/>
  <c r="BG536" i="1"/>
  <c r="BH535" i="1"/>
  <c r="BG535" i="1"/>
  <c r="BH534" i="1"/>
  <c r="BH533" i="1"/>
  <c r="BG533" i="1"/>
  <c r="BH532" i="1"/>
  <c r="BG532" i="1"/>
  <c r="BH531" i="1"/>
  <c r="BH530" i="1"/>
  <c r="BG530" i="1"/>
  <c r="BH529" i="1"/>
  <c r="BG529" i="1"/>
  <c r="BH528" i="1"/>
  <c r="BG528" i="1"/>
  <c r="BH527" i="1"/>
  <c r="BG527" i="1"/>
  <c r="BH526" i="1"/>
  <c r="BG526" i="1"/>
  <c r="BH525" i="1"/>
  <c r="BG525" i="1"/>
  <c r="BH524" i="1"/>
  <c r="BG524" i="1"/>
  <c r="BH523" i="1"/>
  <c r="BG523" i="1"/>
  <c r="BH522" i="1"/>
  <c r="BG522" i="1"/>
  <c r="BH521" i="1"/>
  <c r="BG521" i="1"/>
  <c r="BG520" i="1"/>
  <c r="BH519" i="1"/>
  <c r="BG519" i="1"/>
  <c r="BH518" i="1"/>
  <c r="BG518" i="1"/>
  <c r="BH517" i="1"/>
  <c r="BG517" i="1"/>
  <c r="BH516" i="1"/>
  <c r="BG516" i="1"/>
  <c r="BH515" i="1"/>
  <c r="BG515" i="1"/>
  <c r="BH514" i="1"/>
  <c r="BG514" i="1"/>
  <c r="BH513" i="1"/>
  <c r="BG513" i="1"/>
  <c r="BH512" i="1"/>
  <c r="BG512" i="1"/>
  <c r="BH511" i="1"/>
  <c r="BG511" i="1"/>
  <c r="BH510" i="1"/>
  <c r="BG510" i="1"/>
  <c r="BH509" i="1"/>
  <c r="BH508" i="1"/>
  <c r="BG508" i="1"/>
  <c r="BH507" i="1"/>
  <c r="BG507" i="1"/>
  <c r="BH506" i="1"/>
  <c r="BG506" i="1"/>
  <c r="BH505" i="1"/>
  <c r="BG505" i="1"/>
  <c r="BH504" i="1"/>
  <c r="BG504" i="1"/>
  <c r="BH503" i="1"/>
  <c r="BG503" i="1"/>
  <c r="BG502" i="1"/>
  <c r="BH501" i="1"/>
  <c r="BG501" i="1"/>
  <c r="BH500" i="1"/>
  <c r="BG500" i="1"/>
  <c r="BH499" i="1"/>
  <c r="BG499" i="1"/>
  <c r="BH498" i="1"/>
  <c r="BG498" i="1"/>
  <c r="BH497" i="1"/>
  <c r="BG497" i="1"/>
  <c r="BH495" i="1"/>
  <c r="BG495" i="1"/>
  <c r="BH494" i="1"/>
  <c r="BG494" i="1"/>
  <c r="BH493" i="1"/>
  <c r="BG493" i="1"/>
  <c r="BH492" i="1"/>
  <c r="BG492" i="1"/>
  <c r="BH491" i="1"/>
  <c r="BG491" i="1"/>
  <c r="BH490" i="1"/>
  <c r="BG490" i="1"/>
  <c r="BH489" i="1"/>
  <c r="BG489" i="1"/>
  <c r="BH488" i="1"/>
  <c r="BG488" i="1"/>
  <c r="BH487" i="1"/>
  <c r="BG487" i="1"/>
  <c r="BH486" i="1"/>
  <c r="BG486" i="1"/>
  <c r="BH485" i="1"/>
  <c r="BH484" i="1"/>
  <c r="BG484" i="1"/>
  <c r="BH483" i="1"/>
  <c r="BG483" i="1"/>
  <c r="BH482" i="1"/>
  <c r="BG482" i="1"/>
  <c r="BG481" i="1"/>
  <c r="BH480" i="1"/>
  <c r="BG480" i="1"/>
  <c r="BH479" i="1"/>
  <c r="BG479" i="1"/>
  <c r="BH478" i="1"/>
  <c r="BG478" i="1"/>
  <c r="BH477" i="1"/>
  <c r="BG477" i="1"/>
  <c r="BH476" i="1"/>
  <c r="BG476" i="1"/>
  <c r="BH475" i="1"/>
  <c r="BG475" i="1"/>
  <c r="BH473" i="1"/>
  <c r="BH472" i="1"/>
  <c r="BG472" i="1"/>
  <c r="BH471" i="1"/>
  <c r="BG471" i="1"/>
  <c r="BH470" i="1"/>
  <c r="BG470" i="1"/>
  <c r="BG469" i="1"/>
  <c r="BH468" i="1"/>
  <c r="BG468" i="1"/>
  <c r="BG467" i="1"/>
  <c r="BH466" i="1"/>
  <c r="BG466" i="1"/>
  <c r="BH465" i="1"/>
  <c r="BG465" i="1"/>
  <c r="BH464" i="1"/>
  <c r="BG464" i="1"/>
  <c r="BH463" i="1"/>
  <c r="BG463" i="1"/>
  <c r="BH462" i="1"/>
  <c r="BG462" i="1"/>
  <c r="BH461" i="1"/>
  <c r="BG461" i="1"/>
  <c r="BH460" i="1"/>
  <c r="BG460" i="1"/>
  <c r="BH459" i="1"/>
  <c r="BG459" i="1"/>
  <c r="BH458" i="1"/>
  <c r="BH457" i="1"/>
  <c r="BG457" i="1"/>
  <c r="BH456" i="1"/>
  <c r="BG456" i="1"/>
  <c r="BH455" i="1"/>
  <c r="BG455" i="1"/>
  <c r="BH454" i="1"/>
  <c r="BG454" i="1"/>
  <c r="BH452" i="1"/>
  <c r="BG452" i="1"/>
  <c r="BH451" i="1"/>
  <c r="BG451" i="1"/>
  <c r="BH450" i="1"/>
  <c r="BG450" i="1"/>
  <c r="BH448" i="1"/>
  <c r="BG448" i="1"/>
  <c r="BH447" i="1"/>
  <c r="BG447" i="1"/>
  <c r="BH446" i="1"/>
  <c r="BG446" i="1"/>
  <c r="BH445" i="1"/>
  <c r="BG445" i="1"/>
  <c r="BH444" i="1"/>
  <c r="BG444" i="1"/>
  <c r="BH443" i="1"/>
  <c r="BG443" i="1"/>
  <c r="BH442" i="1"/>
  <c r="BG442" i="1"/>
  <c r="BH441" i="1"/>
  <c r="BG441" i="1"/>
  <c r="BH440" i="1"/>
  <c r="BG440" i="1"/>
  <c r="BH439" i="1"/>
  <c r="BG439" i="1"/>
  <c r="BH438" i="1"/>
  <c r="BG438" i="1"/>
  <c r="BH437" i="1"/>
  <c r="BG437" i="1"/>
  <c r="BH436" i="1"/>
  <c r="BG436" i="1"/>
  <c r="BH435" i="1"/>
  <c r="BG435" i="1"/>
  <c r="BH434" i="1"/>
  <c r="BG434" i="1"/>
  <c r="BH433" i="1"/>
  <c r="BG433" i="1"/>
  <c r="BH432" i="1"/>
  <c r="BG432" i="1"/>
  <c r="BH431" i="1"/>
  <c r="BG431" i="1"/>
  <c r="BH430" i="1"/>
  <c r="BG430" i="1"/>
  <c r="BH429" i="1"/>
  <c r="BG429" i="1"/>
  <c r="BH428" i="1"/>
  <c r="BG428" i="1"/>
  <c r="BH427" i="1"/>
  <c r="BG427" i="1"/>
  <c r="BH426" i="1"/>
  <c r="BG426" i="1"/>
  <c r="BH425" i="1"/>
  <c r="BG425" i="1"/>
  <c r="BH424" i="1"/>
  <c r="BG424" i="1"/>
  <c r="BH423" i="1"/>
  <c r="BG423" i="1"/>
  <c r="BH422" i="1"/>
  <c r="BG422" i="1"/>
  <c r="BG421" i="1"/>
  <c r="BH420" i="1"/>
  <c r="BG420" i="1"/>
  <c r="BH419" i="1"/>
  <c r="BG419" i="1"/>
  <c r="BH418" i="1"/>
  <c r="BG418" i="1"/>
  <c r="BH417" i="1"/>
  <c r="BG417" i="1"/>
  <c r="BH416" i="1"/>
  <c r="BG416" i="1"/>
  <c r="BH415" i="1"/>
  <c r="BG415" i="1"/>
  <c r="BH414" i="1"/>
  <c r="BG414" i="1"/>
  <c r="BH412" i="1"/>
  <c r="BG412" i="1"/>
  <c r="BH411" i="1"/>
  <c r="BG411" i="1"/>
  <c r="BH410" i="1"/>
  <c r="BG410" i="1"/>
  <c r="BH409" i="1"/>
  <c r="BG409" i="1"/>
  <c r="BH406" i="1"/>
  <c r="BG406" i="1"/>
  <c r="BH405" i="1"/>
  <c r="BG405" i="1"/>
  <c r="BH404" i="1"/>
  <c r="BG404" i="1"/>
  <c r="BH403" i="1"/>
  <c r="BG403" i="1"/>
  <c r="BH402" i="1"/>
  <c r="BG402" i="1"/>
  <c r="BH401" i="1"/>
  <c r="BH400" i="1"/>
  <c r="BG400" i="1"/>
  <c r="BH399" i="1"/>
  <c r="BG399" i="1"/>
  <c r="BH398" i="1"/>
  <c r="BG398" i="1"/>
  <c r="BH397" i="1"/>
  <c r="BG397" i="1"/>
  <c r="BH396" i="1"/>
  <c r="BG396" i="1"/>
  <c r="BH395" i="1"/>
  <c r="BG395" i="1"/>
  <c r="BH394" i="1"/>
  <c r="BG394" i="1"/>
  <c r="BH393" i="1"/>
  <c r="BG393" i="1"/>
  <c r="BH392" i="1"/>
  <c r="BG392" i="1"/>
  <c r="BH391" i="1"/>
  <c r="BG391" i="1"/>
  <c r="BH390" i="1"/>
  <c r="BG390" i="1"/>
  <c r="BH388" i="1"/>
  <c r="BG388" i="1"/>
  <c r="BH387" i="1"/>
  <c r="BG387" i="1"/>
  <c r="BH386" i="1"/>
  <c r="BG386" i="1"/>
  <c r="BG385" i="1"/>
  <c r="BH384" i="1"/>
  <c r="BG384" i="1"/>
  <c r="BH383" i="1"/>
  <c r="BG383" i="1"/>
  <c r="BH382" i="1"/>
  <c r="BG382" i="1"/>
  <c r="BH381" i="1"/>
  <c r="BG381" i="1"/>
  <c r="BH380" i="1"/>
  <c r="BG380" i="1"/>
  <c r="BH379" i="1"/>
  <c r="BG379" i="1"/>
  <c r="BH378" i="1"/>
  <c r="BG378" i="1"/>
  <c r="BH377" i="1"/>
  <c r="BG377" i="1"/>
  <c r="BH376" i="1"/>
  <c r="BG376" i="1"/>
  <c r="BH375" i="1"/>
  <c r="BG375" i="1"/>
  <c r="BG374" i="1"/>
  <c r="BG373" i="1"/>
  <c r="BH372" i="1"/>
  <c r="BG372" i="1"/>
  <c r="BH371" i="1"/>
  <c r="BG371" i="1"/>
  <c r="BH370" i="1"/>
  <c r="BG370" i="1"/>
  <c r="BH369" i="1"/>
  <c r="BG369" i="1"/>
  <c r="BH367" i="1"/>
  <c r="BG367" i="1"/>
  <c r="BH366" i="1"/>
  <c r="BG366" i="1"/>
  <c r="BH365" i="1"/>
  <c r="BH364" i="1"/>
  <c r="BG364" i="1"/>
  <c r="BH363" i="1"/>
  <c r="BG363" i="1"/>
  <c r="BH362" i="1"/>
  <c r="BG362" i="1"/>
  <c r="BH361" i="1"/>
  <c r="BG361" i="1"/>
  <c r="BH360" i="1"/>
  <c r="BG360" i="1"/>
  <c r="BH359" i="1"/>
  <c r="BG359" i="1"/>
  <c r="BH358" i="1"/>
  <c r="BH357" i="1"/>
  <c r="BG357" i="1"/>
  <c r="BH356" i="1"/>
  <c r="BG356" i="1"/>
  <c r="BH355" i="1"/>
  <c r="BG355" i="1"/>
  <c r="BH354" i="1"/>
  <c r="BH353" i="1"/>
  <c r="BG353" i="1"/>
  <c r="BH352" i="1"/>
  <c r="BG352" i="1"/>
  <c r="BH351" i="1"/>
  <c r="BG351" i="1"/>
  <c r="BH350" i="1"/>
  <c r="BG350" i="1"/>
  <c r="BH349" i="1"/>
  <c r="BG349" i="1"/>
  <c r="BH348" i="1"/>
  <c r="BH347" i="1"/>
  <c r="BG347" i="1"/>
  <c r="BH346" i="1"/>
  <c r="BG346" i="1"/>
  <c r="BH345" i="1"/>
  <c r="BG345" i="1"/>
  <c r="BH344" i="1"/>
  <c r="BG344" i="1"/>
  <c r="BH343" i="1"/>
  <c r="BG343" i="1"/>
  <c r="BH342" i="1"/>
  <c r="BG342" i="1"/>
  <c r="BH341" i="1"/>
  <c r="BG341" i="1"/>
  <c r="BH340" i="1"/>
  <c r="BG340" i="1"/>
  <c r="BH339" i="1"/>
  <c r="BG339" i="1"/>
  <c r="BH338" i="1"/>
  <c r="BG338" i="1"/>
  <c r="BH337" i="1"/>
  <c r="BG337" i="1"/>
  <c r="BH336" i="1"/>
  <c r="BH335" i="1"/>
  <c r="BG335" i="1"/>
  <c r="BH334" i="1"/>
  <c r="BH333" i="1"/>
  <c r="BG333" i="1"/>
  <c r="BH332" i="1"/>
  <c r="BG332" i="1"/>
  <c r="BG331" i="1"/>
  <c r="BH330" i="1"/>
  <c r="BG330" i="1"/>
  <c r="BH329" i="1"/>
  <c r="BG329" i="1"/>
  <c r="BG328" i="1"/>
  <c r="BH327" i="1"/>
  <c r="BG327" i="1"/>
  <c r="BH326" i="1"/>
  <c r="BG326" i="1"/>
  <c r="BH325" i="1"/>
  <c r="BG325" i="1"/>
  <c r="BH324" i="1"/>
  <c r="BG324" i="1"/>
  <c r="BH323" i="1"/>
  <c r="BG323" i="1"/>
  <c r="BH322" i="1"/>
  <c r="BG322" i="1"/>
  <c r="BH321" i="1"/>
  <c r="BG321" i="1"/>
  <c r="BH320" i="1"/>
  <c r="BG320" i="1"/>
  <c r="BH319" i="1"/>
  <c r="BG319" i="1"/>
  <c r="BH318" i="1"/>
  <c r="BG318" i="1"/>
  <c r="BH317" i="1"/>
  <c r="BG317" i="1"/>
  <c r="BH316" i="1"/>
  <c r="BG316" i="1"/>
  <c r="BH315" i="1"/>
  <c r="BG315" i="1"/>
  <c r="BH314" i="1"/>
  <c r="BG314" i="1"/>
  <c r="BG313" i="1"/>
  <c r="BH312" i="1"/>
  <c r="BG312" i="1"/>
  <c r="BH310" i="1"/>
  <c r="BG310" i="1"/>
  <c r="BH309" i="1"/>
  <c r="BG309" i="1"/>
  <c r="BH308" i="1"/>
  <c r="BG308" i="1"/>
  <c r="BH307" i="1"/>
  <c r="BG307" i="1"/>
  <c r="BH306" i="1"/>
  <c r="BG306" i="1"/>
  <c r="BH305" i="1"/>
  <c r="BG305" i="1"/>
  <c r="BH304" i="1"/>
  <c r="BH303" i="1"/>
  <c r="BG303" i="1"/>
  <c r="BH302" i="1"/>
  <c r="BG302" i="1"/>
  <c r="BH301" i="1"/>
  <c r="BG301" i="1"/>
  <c r="BH300" i="1"/>
  <c r="BG300" i="1"/>
  <c r="BH299" i="1"/>
  <c r="BG299" i="1"/>
  <c r="BH298" i="1"/>
  <c r="BG298" i="1"/>
  <c r="BH297" i="1"/>
  <c r="BG297" i="1"/>
  <c r="BH296" i="1"/>
  <c r="BG296" i="1"/>
  <c r="BH295" i="1"/>
  <c r="BG295" i="1"/>
  <c r="BH294" i="1"/>
  <c r="BG294" i="1"/>
  <c r="BH293" i="1"/>
  <c r="BG293" i="1"/>
  <c r="BH292" i="1"/>
  <c r="BG292" i="1"/>
  <c r="BH291" i="1"/>
  <c r="BG291" i="1"/>
  <c r="BH290" i="1"/>
  <c r="BG290" i="1"/>
  <c r="BH289" i="1"/>
  <c r="BG289" i="1"/>
  <c r="BH288" i="1"/>
  <c r="BG288" i="1"/>
  <c r="BH287" i="1"/>
  <c r="BG287" i="1"/>
  <c r="BH286" i="1"/>
  <c r="BG286" i="1"/>
  <c r="BH285" i="1"/>
  <c r="BG285" i="1"/>
  <c r="BH284" i="1"/>
  <c r="BG284" i="1"/>
  <c r="BH283" i="1"/>
  <c r="BG283" i="1"/>
  <c r="BH282" i="1"/>
  <c r="BG282" i="1"/>
  <c r="BH281" i="1"/>
  <c r="BG281" i="1"/>
  <c r="BH280" i="1"/>
  <c r="BG280" i="1"/>
  <c r="BH279" i="1"/>
  <c r="BG279" i="1"/>
  <c r="BH278" i="1"/>
  <c r="BG278" i="1"/>
  <c r="BH277" i="1"/>
  <c r="BG277" i="1"/>
  <c r="BH276" i="1"/>
  <c r="BG276" i="1"/>
  <c r="BH275" i="1"/>
  <c r="BG275" i="1"/>
  <c r="BH273" i="1"/>
  <c r="BG273" i="1"/>
  <c r="BH272" i="1"/>
  <c r="BG272" i="1"/>
  <c r="BH271" i="1"/>
  <c r="BG271" i="1"/>
  <c r="BH270" i="1"/>
  <c r="BG270" i="1"/>
  <c r="BH269" i="1"/>
  <c r="BG269" i="1"/>
  <c r="BH268" i="1"/>
  <c r="BG268" i="1"/>
  <c r="BH267" i="1"/>
  <c r="BG267" i="1"/>
  <c r="BH266" i="1"/>
  <c r="BG266" i="1"/>
  <c r="BG265" i="1"/>
  <c r="BH264" i="1"/>
  <c r="BG264" i="1"/>
  <c r="BH263" i="1"/>
  <c r="BG263" i="1"/>
  <c r="BH262" i="1"/>
  <c r="BG262" i="1"/>
  <c r="BH261" i="1"/>
  <c r="BG261" i="1"/>
  <c r="BH260" i="1"/>
  <c r="BG260" i="1"/>
  <c r="BH259" i="1"/>
  <c r="BG259" i="1"/>
  <c r="BH258" i="1"/>
  <c r="BG258" i="1"/>
  <c r="BH257" i="1"/>
  <c r="BH256" i="1"/>
  <c r="BG256" i="1"/>
  <c r="BH255" i="1"/>
  <c r="BG255" i="1"/>
  <c r="BH254" i="1"/>
  <c r="BG254" i="1"/>
  <c r="BH253" i="1"/>
  <c r="BG253" i="1"/>
  <c r="BH252" i="1"/>
  <c r="BG252" i="1"/>
  <c r="BH251" i="1"/>
  <c r="BG251" i="1"/>
  <c r="BH250" i="1"/>
  <c r="BG250" i="1"/>
  <c r="BH249" i="1"/>
  <c r="BG249" i="1"/>
  <c r="BH248" i="1"/>
  <c r="BG248" i="1"/>
  <c r="BH247" i="1"/>
  <c r="BG247" i="1"/>
  <c r="BH246" i="1"/>
  <c r="BG246" i="1"/>
  <c r="BH245" i="1"/>
  <c r="BH244" i="1"/>
  <c r="BG244" i="1"/>
  <c r="BH243" i="1"/>
  <c r="BG243" i="1"/>
  <c r="BH242" i="1"/>
  <c r="BG242" i="1"/>
  <c r="BH241" i="1"/>
  <c r="BG241" i="1"/>
  <c r="BH240" i="1"/>
  <c r="BG240" i="1"/>
  <c r="BH239" i="1"/>
  <c r="BG239" i="1"/>
  <c r="BH238" i="1"/>
  <c r="BG238" i="1"/>
  <c r="BH237" i="1"/>
  <c r="BG237" i="1"/>
  <c r="BH236" i="1"/>
  <c r="BG236" i="1"/>
  <c r="BH235" i="1"/>
  <c r="BG235" i="1"/>
  <c r="BH234" i="1"/>
  <c r="BH233" i="1"/>
  <c r="BG233" i="1"/>
  <c r="BH232" i="1"/>
  <c r="BG232" i="1"/>
  <c r="BH231" i="1"/>
  <c r="BG231" i="1"/>
  <c r="BH230" i="1"/>
  <c r="BG230" i="1"/>
  <c r="BH229" i="1"/>
  <c r="BG229" i="1"/>
  <c r="BH228" i="1"/>
  <c r="BG228" i="1"/>
  <c r="BH227" i="1"/>
  <c r="BG227" i="1"/>
  <c r="BH226" i="1"/>
  <c r="BG226" i="1"/>
  <c r="BH225" i="1"/>
  <c r="BG225" i="1"/>
  <c r="BH224" i="1"/>
  <c r="BG224" i="1"/>
  <c r="BH223" i="1"/>
  <c r="BG223" i="1"/>
  <c r="BH222" i="1"/>
  <c r="BG222" i="1"/>
  <c r="BH221" i="1"/>
  <c r="BG221" i="1"/>
  <c r="BH220" i="1"/>
  <c r="BG220" i="1"/>
  <c r="BH219" i="1"/>
  <c r="BG219" i="1"/>
  <c r="BH218" i="1"/>
  <c r="BG218" i="1"/>
  <c r="BG217" i="1"/>
  <c r="BH216" i="1"/>
  <c r="BG216" i="1"/>
  <c r="BH215" i="1"/>
  <c r="BH214" i="1"/>
  <c r="BG214" i="1"/>
  <c r="BH213" i="1"/>
  <c r="BG213" i="1"/>
  <c r="BH212" i="1"/>
  <c r="BG212" i="1"/>
  <c r="BH211" i="1"/>
  <c r="BG211" i="1"/>
  <c r="BH210" i="1"/>
  <c r="BG210" i="1"/>
  <c r="BH209" i="1"/>
  <c r="BG209" i="1"/>
  <c r="BH208" i="1"/>
  <c r="BG208" i="1"/>
  <c r="BH207" i="1"/>
  <c r="BG207" i="1"/>
  <c r="BH206" i="1"/>
  <c r="BG206" i="1"/>
  <c r="BG205" i="1"/>
  <c r="BG204" i="1"/>
  <c r="BH203" i="1"/>
  <c r="BG203" i="1"/>
  <c r="BH202" i="1"/>
  <c r="BG202" i="1"/>
  <c r="BH201" i="1"/>
  <c r="BG201" i="1"/>
  <c r="BH200" i="1"/>
  <c r="BG200" i="1"/>
  <c r="BH199" i="1"/>
  <c r="BH198" i="1"/>
  <c r="BG198" i="1"/>
  <c r="BH197" i="1"/>
  <c r="BG197" i="1"/>
  <c r="BH196" i="1"/>
  <c r="BG196" i="1"/>
  <c r="BH195" i="1"/>
  <c r="BG195" i="1"/>
  <c r="BH194" i="1"/>
  <c r="BG194" i="1"/>
  <c r="BH193" i="1"/>
  <c r="BG193" i="1"/>
  <c r="BH192" i="1"/>
  <c r="BG192" i="1"/>
  <c r="BH191" i="1"/>
  <c r="BG191" i="1"/>
  <c r="BH190" i="1"/>
  <c r="BG190" i="1"/>
  <c r="BH189" i="1"/>
  <c r="BG189" i="1"/>
  <c r="BG188" i="1"/>
  <c r="BH187" i="1"/>
  <c r="BG187" i="1"/>
  <c r="BH185" i="1"/>
  <c r="BH183" i="1"/>
  <c r="BG183" i="1"/>
  <c r="BH182" i="1"/>
  <c r="BG182" i="1"/>
  <c r="BG181" i="1"/>
  <c r="BH180" i="1"/>
  <c r="BG180" i="1"/>
  <c r="BH179" i="1"/>
  <c r="BG179" i="1"/>
  <c r="BH178" i="1"/>
  <c r="BG178" i="1"/>
  <c r="BG177" i="1"/>
  <c r="BH176" i="1"/>
  <c r="BG176" i="1"/>
  <c r="BH175" i="1"/>
  <c r="BG175" i="1"/>
  <c r="BH174" i="1"/>
  <c r="BH173" i="1"/>
  <c r="BG173" i="1"/>
  <c r="BH172" i="1"/>
  <c r="BG172" i="1"/>
  <c r="BH171" i="1"/>
  <c r="BG171" i="1"/>
  <c r="BH170" i="1"/>
  <c r="BG170" i="1"/>
  <c r="BH169" i="1"/>
  <c r="BG169" i="1"/>
  <c r="BH168" i="1"/>
  <c r="BG168" i="1"/>
  <c r="BH167" i="1"/>
  <c r="BG167" i="1"/>
  <c r="BH166" i="1"/>
  <c r="BG166" i="1"/>
  <c r="BH165" i="1"/>
  <c r="BG165" i="1"/>
  <c r="BH164" i="1"/>
  <c r="BG164" i="1"/>
  <c r="BH163" i="1"/>
  <c r="BG163" i="1"/>
  <c r="BH162" i="1"/>
  <c r="BG162" i="1"/>
  <c r="BH161" i="1"/>
  <c r="BG161" i="1"/>
  <c r="BH160" i="1"/>
  <c r="BG160" i="1"/>
  <c r="BH159" i="1"/>
  <c r="BG159" i="1"/>
  <c r="BH158" i="1"/>
  <c r="BG158" i="1"/>
  <c r="BH157" i="1"/>
  <c r="BG157" i="1"/>
  <c r="BH156" i="1"/>
  <c r="BG156" i="1"/>
  <c r="BH155" i="1"/>
  <c r="BG155" i="1"/>
  <c r="BH154" i="1"/>
  <c r="BG154" i="1"/>
  <c r="BH153" i="1"/>
  <c r="BG153" i="1"/>
  <c r="BH152" i="1"/>
  <c r="BG152" i="1"/>
  <c r="BH151" i="1"/>
  <c r="BG151" i="1"/>
  <c r="BH150" i="1"/>
  <c r="BG150" i="1"/>
  <c r="BH149" i="1"/>
  <c r="BG149" i="1"/>
  <c r="BH148" i="1"/>
  <c r="BG148" i="1"/>
  <c r="BH147" i="1"/>
  <c r="BG147" i="1"/>
  <c r="BH146" i="1"/>
  <c r="BG146" i="1"/>
  <c r="BH145" i="1"/>
  <c r="BG145" i="1"/>
  <c r="BH144" i="1"/>
  <c r="BG144" i="1"/>
  <c r="BH143" i="1"/>
  <c r="BG143" i="1"/>
  <c r="BH142" i="1"/>
  <c r="BG142" i="1"/>
  <c r="BG141" i="1"/>
  <c r="BH140" i="1"/>
  <c r="BG140" i="1"/>
  <c r="BH139" i="1"/>
  <c r="BG139" i="1"/>
  <c r="BH138" i="1"/>
  <c r="BG138" i="1"/>
  <c r="BH137" i="1"/>
  <c r="BG137" i="1"/>
  <c r="BH136" i="1"/>
  <c r="BH135" i="1"/>
  <c r="BG135" i="1"/>
  <c r="BH134" i="1"/>
  <c r="BG134" i="1"/>
  <c r="BH133" i="1"/>
  <c r="BG133" i="1"/>
  <c r="BH132" i="1"/>
  <c r="BG132" i="1"/>
  <c r="BH131" i="1"/>
  <c r="BG131" i="1"/>
  <c r="BH130" i="1"/>
  <c r="BG130" i="1"/>
  <c r="BH129" i="1"/>
  <c r="BG129" i="1"/>
  <c r="BH128" i="1"/>
  <c r="BG128" i="1"/>
  <c r="BH127" i="1"/>
  <c r="BG127" i="1"/>
  <c r="BH126" i="1"/>
  <c r="BG126" i="1"/>
  <c r="BH125" i="1"/>
  <c r="BH124" i="1"/>
  <c r="BG124" i="1"/>
  <c r="BH123" i="1"/>
  <c r="BG123" i="1"/>
  <c r="BH122" i="1"/>
  <c r="BH121" i="1"/>
  <c r="BG121" i="1"/>
  <c r="BH120" i="1"/>
  <c r="BG120" i="1"/>
  <c r="BH118" i="1"/>
  <c r="BG118" i="1"/>
  <c r="BH117" i="1"/>
  <c r="BG117" i="1"/>
  <c r="BH116" i="1"/>
  <c r="BG116" i="1"/>
  <c r="BH115" i="1"/>
  <c r="BG115" i="1"/>
  <c r="BH114" i="1"/>
  <c r="BG114" i="1"/>
  <c r="BH112" i="1"/>
  <c r="BG112" i="1"/>
  <c r="BH111" i="1"/>
  <c r="BG111" i="1"/>
  <c r="BH110" i="1"/>
  <c r="BG110" i="1"/>
  <c r="BG109" i="1"/>
  <c r="BH108" i="1"/>
  <c r="BG108" i="1"/>
  <c r="BH107" i="1"/>
  <c r="BG107" i="1"/>
  <c r="BH106" i="1"/>
  <c r="BG106" i="1"/>
  <c r="BH105" i="1"/>
  <c r="BG105" i="1"/>
  <c r="BH104" i="1"/>
  <c r="BG104" i="1"/>
  <c r="BH103" i="1"/>
  <c r="BG103" i="1"/>
  <c r="BH102" i="1"/>
  <c r="BG102" i="1"/>
  <c r="BH101" i="1"/>
  <c r="BH100" i="1"/>
  <c r="BG100" i="1"/>
  <c r="BH99" i="1"/>
  <c r="BG99" i="1"/>
  <c r="BH97" i="1"/>
  <c r="BG97" i="1"/>
  <c r="BH96" i="1"/>
  <c r="BG96" i="1"/>
  <c r="BH95" i="1"/>
  <c r="BG95" i="1"/>
  <c r="BH94" i="1"/>
  <c r="BG94" i="1"/>
  <c r="BH93" i="1"/>
  <c r="BG93" i="1"/>
  <c r="BH92" i="1"/>
  <c r="BG92" i="1"/>
  <c r="BH91" i="1"/>
  <c r="BG91" i="1"/>
  <c r="BH90" i="1"/>
  <c r="BG90" i="1"/>
  <c r="BH89" i="1"/>
  <c r="BG89" i="1"/>
  <c r="BH88" i="1"/>
  <c r="BG88" i="1"/>
  <c r="BH87" i="1"/>
  <c r="BG87" i="1"/>
  <c r="BH86" i="1"/>
  <c r="BG86" i="1"/>
  <c r="BH85" i="1"/>
  <c r="BG85" i="1"/>
  <c r="BH84" i="1"/>
  <c r="BG84" i="1"/>
  <c r="BH83" i="1"/>
  <c r="BG83" i="1"/>
  <c r="BH82" i="1"/>
  <c r="BG82" i="1"/>
  <c r="BH81" i="1"/>
  <c r="BG81" i="1"/>
  <c r="BH80" i="1"/>
  <c r="BG80" i="1"/>
  <c r="BH79" i="1"/>
  <c r="BG79" i="1"/>
  <c r="BH78" i="1"/>
  <c r="BG78" i="1"/>
  <c r="BH77" i="1"/>
  <c r="BH76" i="1"/>
  <c r="BG76" i="1"/>
  <c r="BG75" i="1"/>
  <c r="BH74" i="1"/>
  <c r="BG74" i="1"/>
  <c r="BG73" i="1"/>
  <c r="BH72" i="1"/>
  <c r="BG72" i="1"/>
  <c r="BH71" i="1"/>
  <c r="BH70" i="1"/>
  <c r="BG70" i="1"/>
  <c r="BH69" i="1"/>
  <c r="BG69" i="1"/>
  <c r="BH68" i="1"/>
  <c r="BG68" i="1"/>
  <c r="BH67" i="1"/>
  <c r="BG67" i="1"/>
  <c r="BH66" i="1"/>
  <c r="BG66" i="1"/>
  <c r="BH65" i="1"/>
  <c r="BH64" i="1"/>
  <c r="BG64" i="1"/>
  <c r="BH63" i="1"/>
  <c r="BG63" i="1"/>
  <c r="BH62" i="1"/>
  <c r="BG62" i="1"/>
  <c r="BG61" i="1"/>
  <c r="BH60" i="1"/>
  <c r="BG60" i="1"/>
  <c r="BH59" i="1"/>
  <c r="BG59" i="1"/>
  <c r="BH58" i="1"/>
  <c r="BG58" i="1"/>
  <c r="BH56" i="1"/>
  <c r="BG56" i="1"/>
  <c r="BH55" i="1"/>
  <c r="BG55" i="1"/>
  <c r="BH54" i="1"/>
  <c r="BG54" i="1"/>
  <c r="BH53" i="1"/>
  <c r="BG53" i="1"/>
  <c r="BH52" i="1"/>
  <c r="BG52" i="1"/>
  <c r="BH51" i="1"/>
  <c r="BG51" i="1"/>
  <c r="BH50" i="1"/>
  <c r="BG50" i="1"/>
  <c r="BH49" i="1"/>
  <c r="BG49" i="1"/>
  <c r="BH48" i="1"/>
  <c r="BH47" i="1"/>
  <c r="BG47" i="1"/>
  <c r="BH46" i="1"/>
  <c r="BG46" i="1"/>
  <c r="BH45" i="1"/>
  <c r="BG45" i="1"/>
  <c r="BH44" i="1"/>
  <c r="BG44" i="1"/>
  <c r="BH43" i="1"/>
  <c r="BG43" i="1"/>
  <c r="BG42" i="1"/>
  <c r="BH40" i="1"/>
  <c r="BG40" i="1"/>
  <c r="BH39" i="1"/>
  <c r="BG39" i="1"/>
  <c r="BH38" i="1"/>
  <c r="BG38" i="1"/>
  <c r="BH36" i="1"/>
  <c r="BG36" i="1"/>
  <c r="BH35" i="1"/>
  <c r="BG35" i="1"/>
  <c r="BG34" i="1"/>
  <c r="BH33" i="1"/>
  <c r="BH32" i="1"/>
  <c r="BG32" i="1"/>
  <c r="BH31" i="1"/>
  <c r="BG31" i="1"/>
  <c r="BH30" i="1"/>
  <c r="BG30" i="1"/>
  <c r="BH29" i="1"/>
  <c r="BG29" i="1"/>
  <c r="BH28" i="1"/>
  <c r="BG28" i="1"/>
  <c r="BH27" i="1"/>
  <c r="BG27" i="1"/>
  <c r="BH25" i="1"/>
  <c r="BG25" i="1"/>
  <c r="BH24" i="1"/>
  <c r="BG24" i="1"/>
  <c r="BH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4" i="1"/>
  <c r="BG14" i="1"/>
  <c r="BH12" i="1"/>
  <c r="BG12" i="1"/>
  <c r="BC10" i="1"/>
  <c r="BB10" i="1"/>
  <c r="A13" i="1"/>
  <c r="A14" i="1" s="1"/>
  <c r="A15" i="1"/>
  <c r="A16" i="1"/>
  <c r="A17" i="1" s="1"/>
  <c r="AY17" i="1" s="1"/>
  <c r="A18" i="1"/>
  <c r="A19" i="1" s="1"/>
  <c r="AY16" i="1"/>
  <c r="AY15" i="1"/>
  <c r="AY14" i="1"/>
  <c r="AY13" i="1"/>
  <c r="AY12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110" i="1"/>
  <c r="CJ111" i="1"/>
  <c r="CJ112" i="1"/>
  <c r="CJ113" i="1"/>
  <c r="CJ114" i="1"/>
  <c r="CJ115" i="1"/>
  <c r="CJ116" i="1"/>
  <c r="CJ117" i="1"/>
  <c r="CJ118" i="1"/>
  <c r="CJ119" i="1"/>
  <c r="CJ120" i="1"/>
  <c r="CJ121" i="1"/>
  <c r="CJ122" i="1"/>
  <c r="CJ123" i="1"/>
  <c r="CJ124" i="1"/>
  <c r="CJ125" i="1"/>
  <c r="CJ126" i="1"/>
  <c r="CJ127" i="1"/>
  <c r="CJ128" i="1"/>
  <c r="CJ129" i="1"/>
  <c r="CJ130" i="1"/>
  <c r="CJ131" i="1"/>
  <c r="CJ132" i="1"/>
  <c r="CJ133" i="1"/>
  <c r="CJ134" i="1"/>
  <c r="CJ135" i="1"/>
  <c r="CJ136" i="1"/>
  <c r="CJ137" i="1"/>
  <c r="CJ138" i="1"/>
  <c r="CJ139" i="1"/>
  <c r="CJ140" i="1"/>
  <c r="CJ141" i="1"/>
  <c r="CJ142" i="1"/>
  <c r="CJ143" i="1"/>
  <c r="CJ144" i="1"/>
  <c r="CJ145" i="1"/>
  <c r="CJ146" i="1"/>
  <c r="CJ147" i="1"/>
  <c r="CJ148" i="1"/>
  <c r="CJ149" i="1"/>
  <c r="CJ150" i="1"/>
  <c r="CJ151" i="1"/>
  <c r="CJ152" i="1"/>
  <c r="CJ153" i="1"/>
  <c r="CJ154" i="1"/>
  <c r="CJ155" i="1"/>
  <c r="CJ156" i="1"/>
  <c r="CJ157" i="1"/>
  <c r="CJ158" i="1"/>
  <c r="CJ159" i="1"/>
  <c r="CJ160" i="1"/>
  <c r="CJ161" i="1"/>
  <c r="CJ162" i="1"/>
  <c r="CJ163" i="1"/>
  <c r="CJ164" i="1"/>
  <c r="CJ165" i="1"/>
  <c r="CJ166" i="1"/>
  <c r="CJ167" i="1"/>
  <c r="CJ168" i="1"/>
  <c r="CJ169" i="1"/>
  <c r="CJ170" i="1"/>
  <c r="CJ171" i="1"/>
  <c r="CJ172" i="1"/>
  <c r="CJ173" i="1"/>
  <c r="CJ174" i="1"/>
  <c r="CJ175" i="1"/>
  <c r="CJ176" i="1"/>
  <c r="CJ177" i="1"/>
  <c r="CJ178" i="1"/>
  <c r="CJ179" i="1"/>
  <c r="CJ180" i="1"/>
  <c r="CJ181" i="1"/>
  <c r="CJ182" i="1"/>
  <c r="CJ183" i="1"/>
  <c r="CJ184" i="1"/>
  <c r="CJ185" i="1"/>
  <c r="CJ186" i="1"/>
  <c r="CJ187" i="1"/>
  <c r="CJ188" i="1"/>
  <c r="CJ189" i="1"/>
  <c r="CJ190" i="1"/>
  <c r="CJ191" i="1"/>
  <c r="CJ192" i="1"/>
  <c r="CJ193" i="1"/>
  <c r="CJ194" i="1"/>
  <c r="CJ195" i="1"/>
  <c r="CJ196" i="1"/>
  <c r="CJ197" i="1"/>
  <c r="CJ198" i="1"/>
  <c r="CJ199" i="1"/>
  <c r="CJ200" i="1"/>
  <c r="CJ201" i="1"/>
  <c r="CJ202" i="1"/>
  <c r="CJ203" i="1"/>
  <c r="CJ204" i="1"/>
  <c r="CJ205" i="1"/>
  <c r="CJ206" i="1"/>
  <c r="CJ207" i="1"/>
  <c r="CJ208" i="1"/>
  <c r="CJ209" i="1"/>
  <c r="CJ210" i="1"/>
  <c r="CJ211" i="1"/>
  <c r="CJ212" i="1"/>
  <c r="CJ213" i="1"/>
  <c r="CJ214" i="1"/>
  <c r="CJ215" i="1"/>
  <c r="CJ216" i="1"/>
  <c r="CJ217" i="1"/>
  <c r="CJ218" i="1"/>
  <c r="CJ219" i="1"/>
  <c r="CJ220" i="1"/>
  <c r="CJ221" i="1"/>
  <c r="CJ222" i="1"/>
  <c r="CJ223" i="1"/>
  <c r="CJ224" i="1"/>
  <c r="CJ225" i="1"/>
  <c r="CJ226" i="1"/>
  <c r="CJ227" i="1"/>
  <c r="CJ228" i="1"/>
  <c r="CJ229" i="1"/>
  <c r="CJ230" i="1"/>
  <c r="CJ231" i="1"/>
  <c r="CJ232" i="1"/>
  <c r="CJ233" i="1"/>
  <c r="CJ234" i="1"/>
  <c r="CJ235" i="1"/>
  <c r="CJ236" i="1"/>
  <c r="CJ237" i="1"/>
  <c r="CJ238" i="1"/>
  <c r="CJ239" i="1"/>
  <c r="CJ240" i="1"/>
  <c r="CJ241" i="1"/>
  <c r="CJ242" i="1"/>
  <c r="CJ243" i="1"/>
  <c r="CJ244" i="1"/>
  <c r="CJ245" i="1"/>
  <c r="CJ246" i="1"/>
  <c r="CJ247" i="1"/>
  <c r="CJ248" i="1"/>
  <c r="CJ249" i="1"/>
  <c r="CJ250" i="1"/>
  <c r="CJ251" i="1"/>
  <c r="CJ252" i="1"/>
  <c r="CJ253" i="1"/>
  <c r="CJ254" i="1"/>
  <c r="CJ255" i="1"/>
  <c r="CJ256" i="1"/>
  <c r="CJ257" i="1"/>
  <c r="CJ258" i="1"/>
  <c r="CJ259" i="1"/>
  <c r="CJ260" i="1"/>
  <c r="CJ261" i="1"/>
  <c r="CJ262" i="1"/>
  <c r="CJ263" i="1"/>
  <c r="CJ264" i="1"/>
  <c r="CJ265" i="1"/>
  <c r="CJ266" i="1"/>
  <c r="CJ267" i="1"/>
  <c r="CJ268" i="1"/>
  <c r="CJ269" i="1"/>
  <c r="CJ270" i="1"/>
  <c r="CJ271" i="1"/>
  <c r="CJ272" i="1"/>
  <c r="CJ273" i="1"/>
  <c r="CJ274" i="1"/>
  <c r="CJ275" i="1"/>
  <c r="CJ276" i="1"/>
  <c r="CJ277" i="1"/>
  <c r="CJ278" i="1"/>
  <c r="CJ279" i="1"/>
  <c r="CJ280" i="1"/>
  <c r="CJ281" i="1"/>
  <c r="CJ282" i="1"/>
  <c r="CJ283" i="1"/>
  <c r="CJ284" i="1"/>
  <c r="CJ285" i="1"/>
  <c r="CJ286" i="1"/>
  <c r="CJ287" i="1"/>
  <c r="CJ288" i="1"/>
  <c r="CJ289" i="1"/>
  <c r="CJ290" i="1"/>
  <c r="CJ291" i="1"/>
  <c r="CJ292" i="1"/>
  <c r="CJ293" i="1"/>
  <c r="CJ294" i="1"/>
  <c r="CJ295" i="1"/>
  <c r="CJ296" i="1"/>
  <c r="CJ297" i="1"/>
  <c r="CJ298" i="1"/>
  <c r="CJ299" i="1"/>
  <c r="CJ300" i="1"/>
  <c r="CJ301" i="1"/>
  <c r="CJ302" i="1"/>
  <c r="CJ303" i="1"/>
  <c r="CJ304" i="1"/>
  <c r="CJ305" i="1"/>
  <c r="CJ306" i="1"/>
  <c r="CJ307" i="1"/>
  <c r="CJ308" i="1"/>
  <c r="CJ309" i="1"/>
  <c r="CJ310" i="1"/>
  <c r="CJ311" i="1"/>
  <c r="CJ312" i="1"/>
  <c r="CJ313" i="1"/>
  <c r="CJ314" i="1"/>
  <c r="CJ315" i="1"/>
  <c r="CJ316" i="1"/>
  <c r="CJ317" i="1"/>
  <c r="CJ318" i="1"/>
  <c r="CJ319" i="1"/>
  <c r="CJ320" i="1"/>
  <c r="CJ321" i="1"/>
  <c r="CJ322" i="1"/>
  <c r="CJ323" i="1"/>
  <c r="CJ324" i="1"/>
  <c r="CJ325" i="1"/>
  <c r="CJ326" i="1"/>
  <c r="CJ327" i="1"/>
  <c r="CJ328" i="1"/>
  <c r="CJ329" i="1"/>
  <c r="CJ330" i="1"/>
  <c r="CJ331" i="1"/>
  <c r="CJ332" i="1"/>
  <c r="CJ333" i="1"/>
  <c r="CJ334" i="1"/>
  <c r="CJ335" i="1"/>
  <c r="CJ336" i="1"/>
  <c r="CJ337" i="1"/>
  <c r="CJ338" i="1"/>
  <c r="CJ339" i="1"/>
  <c r="CJ340" i="1"/>
  <c r="CJ341" i="1"/>
  <c r="CJ342" i="1"/>
  <c r="CJ343" i="1"/>
  <c r="CJ344" i="1"/>
  <c r="CJ345" i="1"/>
  <c r="CJ346" i="1"/>
  <c r="CJ347" i="1"/>
  <c r="CJ348" i="1"/>
  <c r="CJ349" i="1"/>
  <c r="CJ350" i="1"/>
  <c r="CJ351" i="1"/>
  <c r="CJ352" i="1"/>
  <c r="CJ353" i="1"/>
  <c r="CJ354" i="1"/>
  <c r="CJ355" i="1"/>
  <c r="CJ356" i="1"/>
  <c r="CJ357" i="1"/>
  <c r="CJ358" i="1"/>
  <c r="CJ359" i="1"/>
  <c r="CJ360" i="1"/>
  <c r="CJ361" i="1"/>
  <c r="CJ362" i="1"/>
  <c r="CJ363" i="1"/>
  <c r="CJ364" i="1"/>
  <c r="CJ365" i="1"/>
  <c r="CJ366" i="1"/>
  <c r="CJ367" i="1"/>
  <c r="CJ368" i="1"/>
  <c r="CJ369" i="1"/>
  <c r="CJ370" i="1"/>
  <c r="CJ371" i="1"/>
  <c r="CJ372" i="1"/>
  <c r="CJ373" i="1"/>
  <c r="CJ374" i="1"/>
  <c r="CJ375" i="1"/>
  <c r="CJ376" i="1"/>
  <c r="CJ377" i="1"/>
  <c r="CJ378" i="1"/>
  <c r="CJ379" i="1"/>
  <c r="CJ380" i="1"/>
  <c r="CJ381" i="1"/>
  <c r="CJ382" i="1"/>
  <c r="CJ383" i="1"/>
  <c r="CJ384" i="1"/>
  <c r="CJ385" i="1"/>
  <c r="CJ386" i="1"/>
  <c r="CJ387" i="1"/>
  <c r="CJ388" i="1"/>
  <c r="CJ389" i="1"/>
  <c r="CJ390" i="1"/>
  <c r="CJ391" i="1"/>
  <c r="CJ392" i="1"/>
  <c r="CJ393" i="1"/>
  <c r="CJ394" i="1"/>
  <c r="CJ395" i="1"/>
  <c r="CJ396" i="1"/>
  <c r="CJ397" i="1"/>
  <c r="CJ398" i="1"/>
  <c r="CJ399" i="1"/>
  <c r="CJ400" i="1"/>
  <c r="CJ401" i="1"/>
  <c r="CJ402" i="1"/>
  <c r="CJ403" i="1"/>
  <c r="CJ404" i="1"/>
  <c r="CJ405" i="1"/>
  <c r="CJ406" i="1"/>
  <c r="CJ407" i="1"/>
  <c r="CJ408" i="1"/>
  <c r="CJ409" i="1"/>
  <c r="CJ410" i="1"/>
  <c r="CJ411" i="1"/>
  <c r="CJ412" i="1"/>
  <c r="CJ413" i="1"/>
  <c r="CJ414" i="1"/>
  <c r="CJ415" i="1"/>
  <c r="CJ416" i="1"/>
  <c r="CJ417" i="1"/>
  <c r="CJ418" i="1"/>
  <c r="CJ419" i="1"/>
  <c r="CJ420" i="1"/>
  <c r="CJ421" i="1"/>
  <c r="CJ422" i="1"/>
  <c r="CJ423" i="1"/>
  <c r="CJ424" i="1"/>
  <c r="CJ425" i="1"/>
  <c r="CJ426" i="1"/>
  <c r="CJ427" i="1"/>
  <c r="CJ428" i="1"/>
  <c r="CJ429" i="1"/>
  <c r="CJ430" i="1"/>
  <c r="CJ431" i="1"/>
  <c r="CJ432" i="1"/>
  <c r="CJ433" i="1"/>
  <c r="CJ434" i="1"/>
  <c r="CJ435" i="1"/>
  <c r="CJ436" i="1"/>
  <c r="CJ437" i="1"/>
  <c r="CJ438" i="1"/>
  <c r="CJ439" i="1"/>
  <c r="CJ440" i="1"/>
  <c r="CJ441" i="1"/>
  <c r="CJ442" i="1"/>
  <c r="CJ443" i="1"/>
  <c r="CJ444" i="1"/>
  <c r="CJ445" i="1"/>
  <c r="CJ446" i="1"/>
  <c r="CJ447" i="1"/>
  <c r="CJ448" i="1"/>
  <c r="CJ449" i="1"/>
  <c r="CJ450" i="1"/>
  <c r="CJ451" i="1"/>
  <c r="CJ452" i="1"/>
  <c r="CJ453" i="1"/>
  <c r="CJ454" i="1"/>
  <c r="CJ455" i="1"/>
  <c r="CJ456" i="1"/>
  <c r="CJ457" i="1"/>
  <c r="CJ458" i="1"/>
  <c r="CJ459" i="1"/>
  <c r="CJ460" i="1"/>
  <c r="CJ461" i="1"/>
  <c r="CJ462" i="1"/>
  <c r="CJ463" i="1"/>
  <c r="CJ464" i="1"/>
  <c r="CJ465" i="1"/>
  <c r="CJ466" i="1"/>
  <c r="CJ467" i="1"/>
  <c r="CJ468" i="1"/>
  <c r="CJ469" i="1"/>
  <c r="CJ470" i="1"/>
  <c r="CJ471" i="1"/>
  <c r="CJ472" i="1"/>
  <c r="CJ473" i="1"/>
  <c r="CJ474" i="1"/>
  <c r="CJ475" i="1"/>
  <c r="CJ476" i="1"/>
  <c r="CJ477" i="1"/>
  <c r="CJ478" i="1"/>
  <c r="CJ479" i="1"/>
  <c r="CJ480" i="1"/>
  <c r="CJ481" i="1"/>
  <c r="CJ482" i="1"/>
  <c r="CJ483" i="1"/>
  <c r="CJ484" i="1"/>
  <c r="CJ485" i="1"/>
  <c r="CJ486" i="1"/>
  <c r="CJ487" i="1"/>
  <c r="CJ488" i="1"/>
  <c r="CJ489" i="1"/>
  <c r="CJ490" i="1"/>
  <c r="CJ491" i="1"/>
  <c r="CJ492" i="1"/>
  <c r="CJ493" i="1"/>
  <c r="CJ494" i="1"/>
  <c r="CJ495" i="1"/>
  <c r="CJ496" i="1"/>
  <c r="CJ497" i="1"/>
  <c r="CJ498" i="1"/>
  <c r="CJ499" i="1"/>
  <c r="CJ500" i="1"/>
  <c r="CJ501" i="1"/>
  <c r="CJ502" i="1"/>
  <c r="CJ503" i="1"/>
  <c r="CJ504" i="1"/>
  <c r="CJ505" i="1"/>
  <c r="CJ506" i="1"/>
  <c r="CJ507" i="1"/>
  <c r="CJ508" i="1"/>
  <c r="CJ509" i="1"/>
  <c r="CJ510" i="1"/>
  <c r="CJ511" i="1"/>
  <c r="CJ512" i="1"/>
  <c r="CJ513" i="1"/>
  <c r="CJ514" i="1"/>
  <c r="CJ515" i="1"/>
  <c r="CJ516" i="1"/>
  <c r="CJ517" i="1"/>
  <c r="CJ518" i="1"/>
  <c r="CJ519" i="1"/>
  <c r="CJ520" i="1"/>
  <c r="CJ521" i="1"/>
  <c r="CJ522" i="1"/>
  <c r="CJ523" i="1"/>
  <c r="CJ524" i="1"/>
  <c r="CJ525" i="1"/>
  <c r="CJ526" i="1"/>
  <c r="CJ527" i="1"/>
  <c r="CJ528" i="1"/>
  <c r="CJ529" i="1"/>
  <c r="CJ530" i="1"/>
  <c r="CJ531" i="1"/>
  <c r="CJ532" i="1"/>
  <c r="CJ533" i="1"/>
  <c r="CJ534" i="1"/>
  <c r="CJ535" i="1"/>
  <c r="CJ536" i="1"/>
  <c r="CJ537" i="1"/>
  <c r="CJ538" i="1"/>
  <c r="CJ539" i="1"/>
  <c r="CJ540" i="1"/>
  <c r="CJ541" i="1"/>
  <c r="CJ542" i="1"/>
  <c r="CJ543" i="1"/>
  <c r="CJ544" i="1"/>
  <c r="CJ545" i="1"/>
  <c r="CJ546" i="1"/>
  <c r="CJ547" i="1"/>
  <c r="CJ548" i="1"/>
  <c r="CJ549" i="1"/>
  <c r="CJ550" i="1"/>
  <c r="CJ551" i="1"/>
  <c r="CJ552" i="1"/>
  <c r="CJ553" i="1"/>
  <c r="CJ554" i="1"/>
  <c r="CJ555" i="1"/>
  <c r="CJ556" i="1"/>
  <c r="CJ557" i="1"/>
  <c r="CJ558" i="1"/>
  <c r="CJ559" i="1"/>
  <c r="CJ560" i="1"/>
  <c r="CJ561" i="1"/>
  <c r="CJ562" i="1"/>
  <c r="CJ563" i="1"/>
  <c r="CJ564" i="1"/>
  <c r="CJ565" i="1"/>
  <c r="CJ566" i="1"/>
  <c r="CJ567" i="1"/>
  <c r="CJ568" i="1"/>
  <c r="CJ569" i="1"/>
  <c r="CJ570" i="1"/>
  <c r="CJ571" i="1"/>
  <c r="CJ572" i="1"/>
  <c r="CJ573" i="1"/>
  <c r="CJ574" i="1"/>
  <c r="CJ575" i="1"/>
  <c r="CJ576" i="1"/>
  <c r="CJ577" i="1"/>
  <c r="CJ578" i="1"/>
  <c r="CJ579" i="1"/>
  <c r="CJ580" i="1"/>
  <c r="CJ581" i="1"/>
  <c r="CJ582" i="1"/>
  <c r="CJ583" i="1"/>
  <c r="CJ584" i="1"/>
  <c r="CJ585" i="1"/>
  <c r="CJ586" i="1"/>
  <c r="CJ587" i="1"/>
  <c r="CJ588" i="1"/>
  <c r="CJ589" i="1"/>
  <c r="CJ590" i="1"/>
  <c r="CJ591" i="1"/>
  <c r="CJ592" i="1"/>
  <c r="CJ593" i="1"/>
  <c r="CJ594" i="1"/>
  <c r="CJ595" i="1"/>
  <c r="CJ596" i="1"/>
  <c r="CJ597" i="1"/>
  <c r="CJ598" i="1"/>
  <c r="CJ599" i="1"/>
  <c r="CJ600" i="1"/>
  <c r="CJ601" i="1"/>
  <c r="CJ602" i="1"/>
  <c r="CJ603" i="1"/>
  <c r="CJ604" i="1"/>
  <c r="CJ605" i="1"/>
  <c r="CJ606" i="1"/>
  <c r="CJ607" i="1"/>
  <c r="CJ608" i="1"/>
  <c r="CJ609" i="1"/>
  <c r="CJ610" i="1"/>
  <c r="CJ611" i="1"/>
  <c r="CJ612" i="1"/>
  <c r="CJ613" i="1"/>
  <c r="CJ614" i="1"/>
  <c r="CJ615" i="1"/>
  <c r="CJ616" i="1"/>
  <c r="CJ617" i="1"/>
  <c r="CJ618" i="1"/>
  <c r="CJ619" i="1"/>
  <c r="CJ620" i="1"/>
  <c r="CJ621" i="1"/>
  <c r="CJ622" i="1"/>
  <c r="CJ623" i="1"/>
  <c r="CJ624" i="1"/>
  <c r="CJ625" i="1"/>
  <c r="CJ626" i="1"/>
  <c r="CJ627" i="1"/>
  <c r="CJ628" i="1"/>
  <c r="CJ629" i="1"/>
  <c r="CJ630" i="1"/>
  <c r="CJ631" i="1"/>
  <c r="CJ632" i="1"/>
  <c r="CJ633" i="1"/>
  <c r="CJ634" i="1"/>
  <c r="CJ635" i="1"/>
  <c r="CJ636" i="1"/>
  <c r="CJ637" i="1"/>
  <c r="CJ638" i="1"/>
  <c r="CJ639" i="1"/>
  <c r="CJ640" i="1"/>
  <c r="CJ641" i="1"/>
  <c r="CJ642" i="1"/>
  <c r="CJ643" i="1"/>
  <c r="CJ644" i="1"/>
  <c r="CJ645" i="1"/>
  <c r="CJ646" i="1"/>
  <c r="CJ647" i="1"/>
  <c r="CJ648" i="1"/>
  <c r="CJ649" i="1"/>
  <c r="CJ650" i="1"/>
  <c r="CJ651" i="1"/>
  <c r="CJ652" i="1"/>
  <c r="CJ653" i="1"/>
  <c r="CJ654" i="1"/>
  <c r="CJ655" i="1"/>
  <c r="CJ656" i="1"/>
  <c r="CJ657" i="1"/>
  <c r="CJ658" i="1"/>
  <c r="CJ659" i="1"/>
  <c r="CJ660" i="1"/>
  <c r="CJ661" i="1"/>
  <c r="CJ662" i="1"/>
  <c r="CJ663" i="1"/>
  <c r="CJ664" i="1"/>
  <c r="CJ665" i="1"/>
  <c r="CJ666" i="1"/>
  <c r="CJ667" i="1"/>
  <c r="CJ668" i="1"/>
  <c r="CJ669" i="1"/>
  <c r="CJ670" i="1"/>
  <c r="CJ671" i="1"/>
  <c r="CJ672" i="1"/>
  <c r="CJ673" i="1"/>
  <c r="CJ674" i="1"/>
  <c r="CJ675" i="1"/>
  <c r="CJ676" i="1"/>
  <c r="CJ677" i="1"/>
  <c r="CJ678" i="1"/>
  <c r="CJ679" i="1"/>
  <c r="CJ680" i="1"/>
  <c r="CJ681" i="1"/>
  <c r="CJ682" i="1"/>
  <c r="CJ683" i="1"/>
  <c r="CJ684" i="1"/>
  <c r="CJ685" i="1"/>
  <c r="CJ686" i="1"/>
  <c r="CJ687" i="1"/>
  <c r="CJ688" i="1"/>
  <c r="CJ689" i="1"/>
  <c r="CJ690" i="1"/>
  <c r="CJ691" i="1"/>
  <c r="CJ692" i="1"/>
  <c r="CJ693" i="1"/>
  <c r="CJ694" i="1"/>
  <c r="CJ695" i="1"/>
  <c r="CJ696" i="1"/>
  <c r="CJ697" i="1"/>
  <c r="CJ698" i="1"/>
  <c r="CJ699" i="1"/>
  <c r="CJ700" i="1"/>
  <c r="CJ701" i="1"/>
  <c r="CJ702" i="1"/>
  <c r="CJ703" i="1"/>
  <c r="CJ704" i="1"/>
  <c r="CJ705" i="1"/>
  <c r="CJ706" i="1"/>
  <c r="CJ707" i="1"/>
  <c r="CJ708" i="1"/>
  <c r="CJ709" i="1"/>
  <c r="CJ710" i="1"/>
  <c r="CJ711" i="1"/>
  <c r="CJ712" i="1"/>
  <c r="CJ713" i="1"/>
  <c r="CJ714" i="1"/>
  <c r="CJ715" i="1"/>
  <c r="CJ716" i="1"/>
  <c r="CJ717" i="1"/>
  <c r="CJ718" i="1"/>
  <c r="CJ719" i="1"/>
  <c r="CJ720" i="1"/>
  <c r="CJ721" i="1"/>
  <c r="CJ722" i="1"/>
  <c r="CJ723" i="1"/>
  <c r="CJ724" i="1"/>
  <c r="CJ725" i="1"/>
  <c r="CJ726" i="1"/>
  <c r="CJ727" i="1"/>
  <c r="CJ728" i="1"/>
  <c r="CJ729" i="1"/>
  <c r="CJ730" i="1"/>
  <c r="CJ731" i="1"/>
  <c r="CJ732" i="1"/>
  <c r="CJ733" i="1"/>
  <c r="CJ734" i="1"/>
  <c r="CJ735" i="1"/>
  <c r="CJ736" i="1"/>
  <c r="CJ737" i="1"/>
  <c r="CJ738" i="1"/>
  <c r="CJ739" i="1"/>
  <c r="CJ740" i="1"/>
  <c r="CJ741" i="1"/>
  <c r="CJ742" i="1"/>
  <c r="CJ743" i="1"/>
  <c r="CJ744" i="1"/>
  <c r="CJ745" i="1"/>
  <c r="CJ746" i="1"/>
  <c r="CJ747" i="1"/>
  <c r="CJ748" i="1"/>
  <c r="CJ749" i="1"/>
  <c r="CJ750" i="1"/>
  <c r="CJ751" i="1"/>
  <c r="CJ752" i="1"/>
  <c r="CJ753" i="1"/>
  <c r="CJ754" i="1"/>
  <c r="CJ755" i="1"/>
  <c r="CJ756" i="1"/>
  <c r="CJ757" i="1"/>
  <c r="CJ758" i="1"/>
  <c r="CJ759" i="1"/>
  <c r="CJ760" i="1"/>
  <c r="CJ761" i="1"/>
  <c r="CJ762" i="1"/>
  <c r="CJ763" i="1"/>
  <c r="CJ764" i="1"/>
  <c r="CJ765" i="1"/>
  <c r="CJ766" i="1"/>
  <c r="CJ767" i="1"/>
  <c r="CJ768" i="1"/>
  <c r="CJ769" i="1"/>
  <c r="CJ770" i="1"/>
  <c r="CJ771" i="1"/>
  <c r="CJ772" i="1"/>
  <c r="CJ773" i="1"/>
  <c r="CJ774" i="1"/>
  <c r="CJ775" i="1"/>
  <c r="CJ776" i="1"/>
  <c r="CJ777" i="1"/>
  <c r="CJ778" i="1"/>
  <c r="CJ779" i="1"/>
  <c r="CJ780" i="1"/>
  <c r="CJ781" i="1"/>
  <c r="CJ782" i="1"/>
  <c r="CJ783" i="1"/>
  <c r="CJ784" i="1"/>
  <c r="CJ785" i="1"/>
  <c r="CJ786" i="1"/>
  <c r="CJ787" i="1"/>
  <c r="CJ788" i="1"/>
  <c r="CJ789" i="1"/>
  <c r="CJ790" i="1"/>
  <c r="CJ791" i="1"/>
  <c r="CJ792" i="1"/>
  <c r="CJ793" i="1"/>
  <c r="CJ794" i="1"/>
  <c r="CJ795" i="1"/>
  <c r="CJ796" i="1"/>
  <c r="CJ797" i="1"/>
  <c r="CJ798" i="1"/>
  <c r="CJ799" i="1"/>
  <c r="CJ800" i="1"/>
  <c r="CJ801" i="1"/>
  <c r="CJ802" i="1"/>
  <c r="CJ803" i="1"/>
  <c r="CJ804" i="1"/>
  <c r="CJ805" i="1"/>
  <c r="CJ806" i="1"/>
  <c r="CJ807" i="1"/>
  <c r="CJ808" i="1"/>
  <c r="CJ809" i="1"/>
  <c r="CJ810" i="1"/>
  <c r="CJ811" i="1"/>
  <c r="CJ812" i="1"/>
  <c r="CJ813" i="1"/>
  <c r="CJ814" i="1"/>
  <c r="CJ815" i="1"/>
  <c r="CJ816" i="1"/>
  <c r="CJ817" i="1"/>
  <c r="CJ818" i="1"/>
  <c r="CJ819" i="1"/>
  <c r="CJ820" i="1"/>
  <c r="CJ821" i="1"/>
  <c r="CJ822" i="1"/>
  <c r="CJ823" i="1"/>
  <c r="CJ824" i="1"/>
  <c r="CJ825" i="1"/>
  <c r="CJ826" i="1"/>
  <c r="CJ827" i="1"/>
  <c r="CJ828" i="1"/>
  <c r="CJ829" i="1"/>
  <c r="CJ830" i="1"/>
  <c r="CJ831" i="1"/>
  <c r="CJ832" i="1"/>
  <c r="CJ833" i="1"/>
  <c r="CJ834" i="1"/>
  <c r="CJ835" i="1"/>
  <c r="CJ836" i="1"/>
  <c r="CJ837" i="1"/>
  <c r="CJ838" i="1"/>
  <c r="CJ839" i="1"/>
  <c r="CJ840" i="1"/>
  <c r="CJ841" i="1"/>
  <c r="CJ842" i="1"/>
  <c r="CJ843" i="1"/>
  <c r="CJ844" i="1"/>
  <c r="CJ845" i="1"/>
  <c r="CJ846" i="1"/>
  <c r="CJ847" i="1"/>
  <c r="CJ848" i="1"/>
  <c r="CJ849" i="1"/>
  <c r="CJ850" i="1"/>
  <c r="CJ851" i="1"/>
  <c r="CJ852" i="1"/>
  <c r="CJ853" i="1"/>
  <c r="CJ854" i="1"/>
  <c r="CJ855" i="1"/>
  <c r="CJ856" i="1"/>
  <c r="CJ857" i="1"/>
  <c r="CJ858" i="1"/>
  <c r="CJ859" i="1"/>
  <c r="CJ860" i="1"/>
  <c r="CJ861" i="1"/>
  <c r="CJ862" i="1"/>
  <c r="CJ863" i="1"/>
  <c r="CJ864" i="1"/>
  <c r="CJ865" i="1"/>
  <c r="CJ866" i="1"/>
  <c r="CJ867" i="1"/>
  <c r="CJ868" i="1"/>
  <c r="CJ869" i="1"/>
  <c r="CJ870" i="1"/>
  <c r="CJ871" i="1"/>
  <c r="CJ872" i="1"/>
  <c r="CJ873" i="1"/>
  <c r="CJ874" i="1"/>
  <c r="CJ875" i="1"/>
  <c r="CJ876" i="1"/>
  <c r="CJ877" i="1"/>
  <c r="CJ878" i="1"/>
  <c r="CJ879" i="1"/>
  <c r="CJ880" i="1"/>
  <c r="CJ881" i="1"/>
  <c r="CJ882" i="1"/>
  <c r="CJ883" i="1"/>
  <c r="CJ884" i="1"/>
  <c r="CJ885" i="1"/>
  <c r="CJ886" i="1"/>
  <c r="CJ887" i="1"/>
  <c r="CJ888" i="1"/>
  <c r="CJ889" i="1"/>
  <c r="CJ890" i="1"/>
  <c r="CJ891" i="1"/>
  <c r="CJ892" i="1"/>
  <c r="CJ893" i="1"/>
  <c r="CJ894" i="1"/>
  <c r="CJ895" i="1"/>
  <c r="CJ896" i="1"/>
  <c r="CJ897" i="1"/>
  <c r="CJ898" i="1"/>
  <c r="CJ899" i="1"/>
  <c r="CJ900" i="1"/>
  <c r="CJ901" i="1"/>
  <c r="CJ902" i="1"/>
  <c r="CJ903" i="1"/>
  <c r="CJ904" i="1"/>
  <c r="CJ905" i="1"/>
  <c r="CJ906" i="1"/>
  <c r="CJ907" i="1"/>
  <c r="CJ908" i="1"/>
  <c r="CJ909" i="1"/>
  <c r="CJ910" i="1"/>
  <c r="CJ911" i="1"/>
  <c r="CJ912" i="1"/>
  <c r="CJ913" i="1"/>
  <c r="CJ914" i="1"/>
  <c r="CJ915" i="1"/>
  <c r="CJ916" i="1"/>
  <c r="CJ917" i="1"/>
  <c r="CJ918" i="1"/>
  <c r="CJ919" i="1"/>
  <c r="CJ920" i="1"/>
  <c r="CJ921" i="1"/>
  <c r="CJ922" i="1"/>
  <c r="CJ923" i="1"/>
  <c r="CJ924" i="1"/>
  <c r="CJ925" i="1"/>
  <c r="CJ926" i="1"/>
  <c r="CJ927" i="1"/>
  <c r="CJ928" i="1"/>
  <c r="CJ929" i="1"/>
  <c r="CJ930" i="1"/>
  <c r="CJ931" i="1"/>
  <c r="CJ932" i="1"/>
  <c r="CJ933" i="1"/>
  <c r="CJ934" i="1"/>
  <c r="CJ935" i="1"/>
  <c r="CJ936" i="1"/>
  <c r="CJ937" i="1"/>
  <c r="CJ938" i="1"/>
  <c r="CJ939" i="1"/>
  <c r="CJ940" i="1"/>
  <c r="CJ941" i="1"/>
  <c r="CJ942" i="1"/>
  <c r="CJ943" i="1"/>
  <c r="CJ944" i="1"/>
  <c r="CJ945" i="1"/>
  <c r="CJ946" i="1"/>
  <c r="CJ947" i="1"/>
  <c r="CJ948" i="1"/>
  <c r="CJ949" i="1"/>
  <c r="CJ950" i="1"/>
  <c r="CJ951" i="1"/>
  <c r="CJ952" i="1"/>
  <c r="CJ953" i="1"/>
  <c r="CJ954" i="1"/>
  <c r="CJ955" i="1"/>
  <c r="CJ956" i="1"/>
  <c r="CJ957" i="1"/>
  <c r="CJ958" i="1"/>
  <c r="CJ959" i="1"/>
  <c r="CJ960" i="1"/>
  <c r="CJ961" i="1"/>
  <c r="CJ962" i="1"/>
  <c r="CJ963" i="1"/>
  <c r="CJ964" i="1"/>
  <c r="CJ965" i="1"/>
  <c r="CJ966" i="1"/>
  <c r="CJ967" i="1"/>
  <c r="CJ968" i="1"/>
  <c r="CJ969" i="1"/>
  <c r="CJ970" i="1"/>
  <c r="CJ971" i="1"/>
  <c r="CJ972" i="1"/>
  <c r="CJ973" i="1"/>
  <c r="CJ974" i="1"/>
  <c r="CJ975" i="1"/>
  <c r="CJ976" i="1"/>
  <c r="CJ977" i="1"/>
  <c r="CJ978" i="1"/>
  <c r="CJ979" i="1"/>
  <c r="CJ980" i="1"/>
  <c r="CJ981" i="1"/>
  <c r="CJ982" i="1"/>
  <c r="CJ983" i="1"/>
  <c r="CJ984" i="1"/>
  <c r="CJ985" i="1"/>
  <c r="CJ986" i="1"/>
  <c r="CJ987" i="1"/>
  <c r="CJ988" i="1"/>
  <c r="CJ989" i="1"/>
  <c r="CJ990" i="1"/>
  <c r="CJ991" i="1"/>
  <c r="CJ992" i="1"/>
  <c r="CJ993" i="1"/>
  <c r="CJ994" i="1"/>
  <c r="CJ995" i="1"/>
  <c r="CJ996" i="1"/>
  <c r="CJ997" i="1"/>
  <c r="CJ998" i="1"/>
  <c r="CJ999" i="1"/>
  <c r="CJ1000" i="1"/>
  <c r="CJ1001" i="1"/>
  <c r="CJ1002" i="1"/>
  <c r="CJ1003" i="1"/>
  <c r="CJ1004" i="1"/>
  <c r="CJ1005" i="1"/>
  <c r="CJ1006" i="1"/>
  <c r="CJ1007" i="1"/>
  <c r="CJ1008" i="1"/>
  <c r="CJ1009" i="1"/>
  <c r="CJ1010" i="1"/>
  <c r="CJ10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8" i="1"/>
  <c r="CI69" i="1"/>
  <c r="CI70" i="1"/>
  <c r="CI71" i="1"/>
  <c r="CI72" i="1"/>
  <c r="CI73" i="1"/>
  <c r="CI74" i="1"/>
  <c r="CI75" i="1"/>
  <c r="CI76" i="1"/>
  <c r="CI77" i="1"/>
  <c r="CI78" i="1"/>
  <c r="CI79" i="1"/>
  <c r="CI80" i="1"/>
  <c r="CI81" i="1"/>
  <c r="CI82" i="1"/>
  <c r="CI83" i="1"/>
  <c r="CI84" i="1"/>
  <c r="CI85" i="1"/>
  <c r="CI86" i="1"/>
  <c r="CI87" i="1"/>
  <c r="CI88" i="1"/>
  <c r="CI89" i="1"/>
  <c r="CI90" i="1"/>
  <c r="CI91" i="1"/>
  <c r="CI92" i="1"/>
  <c r="CI93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I116" i="1"/>
  <c r="CI117" i="1"/>
  <c r="CI118" i="1"/>
  <c r="CI119" i="1"/>
  <c r="CI120" i="1"/>
  <c r="CI121" i="1"/>
  <c r="CI122" i="1"/>
  <c r="CI123" i="1"/>
  <c r="CI124" i="1"/>
  <c r="CI125" i="1"/>
  <c r="CI126" i="1"/>
  <c r="CI127" i="1"/>
  <c r="CI128" i="1"/>
  <c r="CI129" i="1"/>
  <c r="CI130" i="1"/>
  <c r="CI131" i="1"/>
  <c r="CI132" i="1"/>
  <c r="CI133" i="1"/>
  <c r="CI134" i="1"/>
  <c r="CI135" i="1"/>
  <c r="CI136" i="1"/>
  <c r="CI137" i="1"/>
  <c r="CI138" i="1"/>
  <c r="CI139" i="1"/>
  <c r="CI140" i="1"/>
  <c r="CI141" i="1"/>
  <c r="CI142" i="1"/>
  <c r="CI143" i="1"/>
  <c r="CI144" i="1"/>
  <c r="CI145" i="1"/>
  <c r="CI146" i="1"/>
  <c r="CI147" i="1"/>
  <c r="CI148" i="1"/>
  <c r="CI149" i="1"/>
  <c r="CI150" i="1"/>
  <c r="CI151" i="1"/>
  <c r="CI152" i="1"/>
  <c r="CI153" i="1"/>
  <c r="CI154" i="1"/>
  <c r="CI155" i="1"/>
  <c r="CI156" i="1"/>
  <c r="CI157" i="1"/>
  <c r="CI158" i="1"/>
  <c r="CI159" i="1"/>
  <c r="CI160" i="1"/>
  <c r="CI161" i="1"/>
  <c r="CI162" i="1"/>
  <c r="CI163" i="1"/>
  <c r="CI164" i="1"/>
  <c r="CI165" i="1"/>
  <c r="CI166" i="1"/>
  <c r="CI167" i="1"/>
  <c r="CI168" i="1"/>
  <c r="CI169" i="1"/>
  <c r="CI170" i="1"/>
  <c r="CI171" i="1"/>
  <c r="CI172" i="1"/>
  <c r="CI173" i="1"/>
  <c r="CI174" i="1"/>
  <c r="CI175" i="1"/>
  <c r="CI176" i="1"/>
  <c r="CI177" i="1"/>
  <c r="CI178" i="1"/>
  <c r="CI179" i="1"/>
  <c r="CI180" i="1"/>
  <c r="CI181" i="1"/>
  <c r="CI182" i="1"/>
  <c r="CI183" i="1"/>
  <c r="CI184" i="1"/>
  <c r="CI185" i="1"/>
  <c r="CI186" i="1"/>
  <c r="CI187" i="1"/>
  <c r="CI188" i="1"/>
  <c r="CI189" i="1"/>
  <c r="CI190" i="1"/>
  <c r="CI191" i="1"/>
  <c r="CI192" i="1"/>
  <c r="CI193" i="1"/>
  <c r="CI194" i="1"/>
  <c r="CI195" i="1"/>
  <c r="CI196" i="1"/>
  <c r="CI197" i="1"/>
  <c r="CI198" i="1"/>
  <c r="CI199" i="1"/>
  <c r="CI200" i="1"/>
  <c r="CI201" i="1"/>
  <c r="CI202" i="1"/>
  <c r="CI203" i="1"/>
  <c r="CI204" i="1"/>
  <c r="CI205" i="1"/>
  <c r="CI206" i="1"/>
  <c r="CI207" i="1"/>
  <c r="CI208" i="1"/>
  <c r="CI209" i="1"/>
  <c r="CI210" i="1"/>
  <c r="CI211" i="1"/>
  <c r="CI212" i="1"/>
  <c r="CI213" i="1"/>
  <c r="CI214" i="1"/>
  <c r="CI215" i="1"/>
  <c r="CI216" i="1"/>
  <c r="CI217" i="1"/>
  <c r="CI218" i="1"/>
  <c r="CI219" i="1"/>
  <c r="CI220" i="1"/>
  <c r="CI221" i="1"/>
  <c r="CI222" i="1"/>
  <c r="CI223" i="1"/>
  <c r="CI224" i="1"/>
  <c r="CI225" i="1"/>
  <c r="CI226" i="1"/>
  <c r="CI227" i="1"/>
  <c r="CI228" i="1"/>
  <c r="CI229" i="1"/>
  <c r="CI230" i="1"/>
  <c r="CI231" i="1"/>
  <c r="CI232" i="1"/>
  <c r="CI233" i="1"/>
  <c r="CI234" i="1"/>
  <c r="CI235" i="1"/>
  <c r="CI236" i="1"/>
  <c r="CI237" i="1"/>
  <c r="CI238" i="1"/>
  <c r="CI239" i="1"/>
  <c r="CI240" i="1"/>
  <c r="CI241" i="1"/>
  <c r="CI242" i="1"/>
  <c r="CI243" i="1"/>
  <c r="CI244" i="1"/>
  <c r="CI245" i="1"/>
  <c r="CI246" i="1"/>
  <c r="CI247" i="1"/>
  <c r="CI248" i="1"/>
  <c r="CI249" i="1"/>
  <c r="CI250" i="1"/>
  <c r="CI251" i="1"/>
  <c r="CI252" i="1"/>
  <c r="CI253" i="1"/>
  <c r="CI254" i="1"/>
  <c r="CI255" i="1"/>
  <c r="CI256" i="1"/>
  <c r="CI257" i="1"/>
  <c r="CI258" i="1"/>
  <c r="CI259" i="1"/>
  <c r="CI260" i="1"/>
  <c r="CI261" i="1"/>
  <c r="CI262" i="1"/>
  <c r="CI263" i="1"/>
  <c r="CI264" i="1"/>
  <c r="CI265" i="1"/>
  <c r="CI266" i="1"/>
  <c r="CI267" i="1"/>
  <c r="CI268" i="1"/>
  <c r="CI269" i="1"/>
  <c r="CI270" i="1"/>
  <c r="CI271" i="1"/>
  <c r="CI272" i="1"/>
  <c r="CI273" i="1"/>
  <c r="CI274" i="1"/>
  <c r="CI275" i="1"/>
  <c r="CI276" i="1"/>
  <c r="CI277" i="1"/>
  <c r="CI278" i="1"/>
  <c r="CI279" i="1"/>
  <c r="CI280" i="1"/>
  <c r="CI281" i="1"/>
  <c r="CI282" i="1"/>
  <c r="CI283" i="1"/>
  <c r="CI284" i="1"/>
  <c r="CI285" i="1"/>
  <c r="CI286" i="1"/>
  <c r="CI287" i="1"/>
  <c r="CI288" i="1"/>
  <c r="CI289" i="1"/>
  <c r="CI290" i="1"/>
  <c r="CI291" i="1"/>
  <c r="CI292" i="1"/>
  <c r="CI293" i="1"/>
  <c r="CI294" i="1"/>
  <c r="CI295" i="1"/>
  <c r="CI296" i="1"/>
  <c r="CI297" i="1"/>
  <c r="CI298" i="1"/>
  <c r="CI299" i="1"/>
  <c r="CI300" i="1"/>
  <c r="CI301" i="1"/>
  <c r="CI302" i="1"/>
  <c r="CI303" i="1"/>
  <c r="CI304" i="1"/>
  <c r="CI305" i="1"/>
  <c r="CI306" i="1"/>
  <c r="CI307" i="1"/>
  <c r="CI308" i="1"/>
  <c r="CI309" i="1"/>
  <c r="CI310" i="1"/>
  <c r="CI311" i="1"/>
  <c r="CI312" i="1"/>
  <c r="CI313" i="1"/>
  <c r="CI314" i="1"/>
  <c r="CI315" i="1"/>
  <c r="CI316" i="1"/>
  <c r="CI317" i="1"/>
  <c r="CI318" i="1"/>
  <c r="CI319" i="1"/>
  <c r="CI320" i="1"/>
  <c r="CI321" i="1"/>
  <c r="CI322" i="1"/>
  <c r="CI323" i="1"/>
  <c r="CI324" i="1"/>
  <c r="CI325" i="1"/>
  <c r="CI326" i="1"/>
  <c r="CI327" i="1"/>
  <c r="CI328" i="1"/>
  <c r="CI329" i="1"/>
  <c r="CI330" i="1"/>
  <c r="CI331" i="1"/>
  <c r="CI332" i="1"/>
  <c r="CI333" i="1"/>
  <c r="CI334" i="1"/>
  <c r="CI335" i="1"/>
  <c r="CI336" i="1"/>
  <c r="CI337" i="1"/>
  <c r="CI338" i="1"/>
  <c r="CI339" i="1"/>
  <c r="CI340" i="1"/>
  <c r="CI341" i="1"/>
  <c r="CI342" i="1"/>
  <c r="CI343" i="1"/>
  <c r="CI344" i="1"/>
  <c r="CI345" i="1"/>
  <c r="CI346" i="1"/>
  <c r="CI347" i="1"/>
  <c r="CI348" i="1"/>
  <c r="CI349" i="1"/>
  <c r="CI350" i="1"/>
  <c r="CI351" i="1"/>
  <c r="CI352" i="1"/>
  <c r="CI353" i="1"/>
  <c r="CI354" i="1"/>
  <c r="CI355" i="1"/>
  <c r="CI356" i="1"/>
  <c r="CI357" i="1"/>
  <c r="CI358" i="1"/>
  <c r="CI359" i="1"/>
  <c r="CI360" i="1"/>
  <c r="CI361" i="1"/>
  <c r="CI362" i="1"/>
  <c r="CI363" i="1"/>
  <c r="CI364" i="1"/>
  <c r="CI365" i="1"/>
  <c r="CI366" i="1"/>
  <c r="CI367" i="1"/>
  <c r="CI368" i="1"/>
  <c r="CI369" i="1"/>
  <c r="CI370" i="1"/>
  <c r="CI371" i="1"/>
  <c r="CI372" i="1"/>
  <c r="CI373" i="1"/>
  <c r="CI374" i="1"/>
  <c r="CI375" i="1"/>
  <c r="CI376" i="1"/>
  <c r="CI377" i="1"/>
  <c r="CI378" i="1"/>
  <c r="CI379" i="1"/>
  <c r="CI380" i="1"/>
  <c r="CI381" i="1"/>
  <c r="CI382" i="1"/>
  <c r="CI383" i="1"/>
  <c r="CI384" i="1"/>
  <c r="CI385" i="1"/>
  <c r="CI386" i="1"/>
  <c r="CI387" i="1"/>
  <c r="CI388" i="1"/>
  <c r="CI389" i="1"/>
  <c r="CI390" i="1"/>
  <c r="CI391" i="1"/>
  <c r="CI392" i="1"/>
  <c r="CI393" i="1"/>
  <c r="CI394" i="1"/>
  <c r="CI395" i="1"/>
  <c r="CI396" i="1"/>
  <c r="CI397" i="1"/>
  <c r="CI398" i="1"/>
  <c r="CI399" i="1"/>
  <c r="CI400" i="1"/>
  <c r="CI401" i="1"/>
  <c r="CI402" i="1"/>
  <c r="CI403" i="1"/>
  <c r="CI404" i="1"/>
  <c r="CI405" i="1"/>
  <c r="CI406" i="1"/>
  <c r="CI407" i="1"/>
  <c r="CI408" i="1"/>
  <c r="CI409" i="1"/>
  <c r="CI410" i="1"/>
  <c r="CI411" i="1"/>
  <c r="CI412" i="1"/>
  <c r="CI413" i="1"/>
  <c r="CI414" i="1"/>
  <c r="CI415" i="1"/>
  <c r="CI416" i="1"/>
  <c r="CI417" i="1"/>
  <c r="CI418" i="1"/>
  <c r="CI419" i="1"/>
  <c r="CI420" i="1"/>
  <c r="CI421" i="1"/>
  <c r="CI422" i="1"/>
  <c r="CI423" i="1"/>
  <c r="CI424" i="1"/>
  <c r="CI425" i="1"/>
  <c r="CI426" i="1"/>
  <c r="CI427" i="1"/>
  <c r="CI428" i="1"/>
  <c r="CI429" i="1"/>
  <c r="CI430" i="1"/>
  <c r="CI431" i="1"/>
  <c r="CI432" i="1"/>
  <c r="CI433" i="1"/>
  <c r="CI434" i="1"/>
  <c r="CI435" i="1"/>
  <c r="CI436" i="1"/>
  <c r="CI437" i="1"/>
  <c r="CI438" i="1"/>
  <c r="CI439" i="1"/>
  <c r="CI440" i="1"/>
  <c r="CI441" i="1"/>
  <c r="CI442" i="1"/>
  <c r="CI443" i="1"/>
  <c r="CI444" i="1"/>
  <c r="CI445" i="1"/>
  <c r="CI446" i="1"/>
  <c r="CI447" i="1"/>
  <c r="CI448" i="1"/>
  <c r="CI449" i="1"/>
  <c r="CI450" i="1"/>
  <c r="CI451" i="1"/>
  <c r="CI452" i="1"/>
  <c r="CI453" i="1"/>
  <c r="CI454" i="1"/>
  <c r="CI455" i="1"/>
  <c r="CI456" i="1"/>
  <c r="CI457" i="1"/>
  <c r="CI458" i="1"/>
  <c r="CI459" i="1"/>
  <c r="CI460" i="1"/>
  <c r="CI461" i="1"/>
  <c r="CI462" i="1"/>
  <c r="CI463" i="1"/>
  <c r="CI464" i="1"/>
  <c r="CI465" i="1"/>
  <c r="CI466" i="1"/>
  <c r="CI467" i="1"/>
  <c r="CI468" i="1"/>
  <c r="CI469" i="1"/>
  <c r="CI470" i="1"/>
  <c r="CI471" i="1"/>
  <c r="CI472" i="1"/>
  <c r="CI473" i="1"/>
  <c r="CI474" i="1"/>
  <c r="CI475" i="1"/>
  <c r="CI476" i="1"/>
  <c r="CI477" i="1"/>
  <c r="CI478" i="1"/>
  <c r="CI479" i="1"/>
  <c r="CI480" i="1"/>
  <c r="CI481" i="1"/>
  <c r="CI482" i="1"/>
  <c r="CI483" i="1"/>
  <c r="CI484" i="1"/>
  <c r="CI485" i="1"/>
  <c r="CI486" i="1"/>
  <c r="CI487" i="1"/>
  <c r="CI488" i="1"/>
  <c r="CI489" i="1"/>
  <c r="CI490" i="1"/>
  <c r="CI491" i="1"/>
  <c r="CI492" i="1"/>
  <c r="CI493" i="1"/>
  <c r="CI494" i="1"/>
  <c r="CI495" i="1"/>
  <c r="CI496" i="1"/>
  <c r="CI497" i="1"/>
  <c r="CI498" i="1"/>
  <c r="CI499" i="1"/>
  <c r="CI500" i="1"/>
  <c r="CI501" i="1"/>
  <c r="CI502" i="1"/>
  <c r="CI503" i="1"/>
  <c r="CI504" i="1"/>
  <c r="CI505" i="1"/>
  <c r="CI506" i="1"/>
  <c r="CI507" i="1"/>
  <c r="CI508" i="1"/>
  <c r="CI509" i="1"/>
  <c r="CI510" i="1"/>
  <c r="CI511" i="1"/>
  <c r="CI512" i="1"/>
  <c r="CI513" i="1"/>
  <c r="CI514" i="1"/>
  <c r="CI515" i="1"/>
  <c r="CI516" i="1"/>
  <c r="CI517" i="1"/>
  <c r="CI518" i="1"/>
  <c r="CI519" i="1"/>
  <c r="CI520" i="1"/>
  <c r="CI521" i="1"/>
  <c r="CI522" i="1"/>
  <c r="CI523" i="1"/>
  <c r="CI524" i="1"/>
  <c r="CI525" i="1"/>
  <c r="CI526" i="1"/>
  <c r="CI527" i="1"/>
  <c r="CI528" i="1"/>
  <c r="CI529" i="1"/>
  <c r="CI530" i="1"/>
  <c r="CI531" i="1"/>
  <c r="CI532" i="1"/>
  <c r="CI533" i="1"/>
  <c r="CI534" i="1"/>
  <c r="CI535" i="1"/>
  <c r="CI536" i="1"/>
  <c r="CI537" i="1"/>
  <c r="CI538" i="1"/>
  <c r="CI539" i="1"/>
  <c r="CI540" i="1"/>
  <c r="CI541" i="1"/>
  <c r="CI542" i="1"/>
  <c r="CI543" i="1"/>
  <c r="CI544" i="1"/>
  <c r="CI545" i="1"/>
  <c r="CI546" i="1"/>
  <c r="CI547" i="1"/>
  <c r="CI548" i="1"/>
  <c r="CI549" i="1"/>
  <c r="CI550" i="1"/>
  <c r="CI551" i="1"/>
  <c r="CI552" i="1"/>
  <c r="CI553" i="1"/>
  <c r="CI554" i="1"/>
  <c r="CI555" i="1"/>
  <c r="CI556" i="1"/>
  <c r="CI557" i="1"/>
  <c r="CI558" i="1"/>
  <c r="CI559" i="1"/>
  <c r="CI560" i="1"/>
  <c r="CI561" i="1"/>
  <c r="CI562" i="1"/>
  <c r="CI563" i="1"/>
  <c r="CI564" i="1"/>
  <c r="CI565" i="1"/>
  <c r="CI566" i="1"/>
  <c r="CI567" i="1"/>
  <c r="CI568" i="1"/>
  <c r="CI569" i="1"/>
  <c r="CI570" i="1"/>
  <c r="CI571" i="1"/>
  <c r="CI572" i="1"/>
  <c r="CI573" i="1"/>
  <c r="CI574" i="1"/>
  <c r="CI575" i="1"/>
  <c r="CI576" i="1"/>
  <c r="CI577" i="1"/>
  <c r="CI578" i="1"/>
  <c r="CI579" i="1"/>
  <c r="CI580" i="1"/>
  <c r="CI581" i="1"/>
  <c r="CI582" i="1"/>
  <c r="CI583" i="1"/>
  <c r="CI584" i="1"/>
  <c r="CI585" i="1"/>
  <c r="CI586" i="1"/>
  <c r="CI587" i="1"/>
  <c r="CI588" i="1"/>
  <c r="CI589" i="1"/>
  <c r="CI590" i="1"/>
  <c r="CI591" i="1"/>
  <c r="CI592" i="1"/>
  <c r="CI593" i="1"/>
  <c r="CI594" i="1"/>
  <c r="CI595" i="1"/>
  <c r="CI596" i="1"/>
  <c r="CI597" i="1"/>
  <c r="CI598" i="1"/>
  <c r="CI599" i="1"/>
  <c r="CI600" i="1"/>
  <c r="CI601" i="1"/>
  <c r="CI602" i="1"/>
  <c r="CI603" i="1"/>
  <c r="CI604" i="1"/>
  <c r="CI605" i="1"/>
  <c r="CI606" i="1"/>
  <c r="CI607" i="1"/>
  <c r="CI608" i="1"/>
  <c r="CI609" i="1"/>
  <c r="CI610" i="1"/>
  <c r="CI611" i="1"/>
  <c r="CI612" i="1"/>
  <c r="CI613" i="1"/>
  <c r="CI614" i="1"/>
  <c r="CI615" i="1"/>
  <c r="CI616" i="1"/>
  <c r="CI617" i="1"/>
  <c r="CI618" i="1"/>
  <c r="CI619" i="1"/>
  <c r="CI620" i="1"/>
  <c r="CI621" i="1"/>
  <c r="CI622" i="1"/>
  <c r="CI623" i="1"/>
  <c r="CI624" i="1"/>
  <c r="CI625" i="1"/>
  <c r="CI626" i="1"/>
  <c r="CI627" i="1"/>
  <c r="CI628" i="1"/>
  <c r="CI629" i="1"/>
  <c r="CI630" i="1"/>
  <c r="CI631" i="1"/>
  <c r="CI632" i="1"/>
  <c r="CI633" i="1"/>
  <c r="CI634" i="1"/>
  <c r="CI635" i="1"/>
  <c r="CI636" i="1"/>
  <c r="CI637" i="1"/>
  <c r="CI638" i="1"/>
  <c r="CI639" i="1"/>
  <c r="CI640" i="1"/>
  <c r="CI641" i="1"/>
  <c r="CI642" i="1"/>
  <c r="CI643" i="1"/>
  <c r="CI644" i="1"/>
  <c r="CI645" i="1"/>
  <c r="CI646" i="1"/>
  <c r="CI647" i="1"/>
  <c r="CI648" i="1"/>
  <c r="CI649" i="1"/>
  <c r="CI650" i="1"/>
  <c r="CI651" i="1"/>
  <c r="CI652" i="1"/>
  <c r="CI653" i="1"/>
  <c r="CI654" i="1"/>
  <c r="CI655" i="1"/>
  <c r="CI656" i="1"/>
  <c r="CI657" i="1"/>
  <c r="CI658" i="1"/>
  <c r="CI659" i="1"/>
  <c r="CI660" i="1"/>
  <c r="CI661" i="1"/>
  <c r="CI662" i="1"/>
  <c r="CI663" i="1"/>
  <c r="CI664" i="1"/>
  <c r="CI665" i="1"/>
  <c r="CI666" i="1"/>
  <c r="CI667" i="1"/>
  <c r="CI668" i="1"/>
  <c r="CI669" i="1"/>
  <c r="CI670" i="1"/>
  <c r="CI671" i="1"/>
  <c r="CI672" i="1"/>
  <c r="CI673" i="1"/>
  <c r="CI674" i="1"/>
  <c r="CI675" i="1"/>
  <c r="CI676" i="1"/>
  <c r="CI677" i="1"/>
  <c r="CI678" i="1"/>
  <c r="CI679" i="1"/>
  <c r="CI680" i="1"/>
  <c r="CI681" i="1"/>
  <c r="CI682" i="1"/>
  <c r="CI683" i="1"/>
  <c r="CI684" i="1"/>
  <c r="CI685" i="1"/>
  <c r="CI686" i="1"/>
  <c r="CI687" i="1"/>
  <c r="CI688" i="1"/>
  <c r="CI689" i="1"/>
  <c r="CI690" i="1"/>
  <c r="CI691" i="1"/>
  <c r="CI692" i="1"/>
  <c r="CI693" i="1"/>
  <c r="CI694" i="1"/>
  <c r="CI695" i="1"/>
  <c r="CI696" i="1"/>
  <c r="CI697" i="1"/>
  <c r="CI698" i="1"/>
  <c r="CI699" i="1"/>
  <c r="CI700" i="1"/>
  <c r="CI701" i="1"/>
  <c r="CI702" i="1"/>
  <c r="CI703" i="1"/>
  <c r="CI704" i="1"/>
  <c r="CI705" i="1"/>
  <c r="CI706" i="1"/>
  <c r="CI707" i="1"/>
  <c r="CI708" i="1"/>
  <c r="CI709" i="1"/>
  <c r="CI710" i="1"/>
  <c r="CI711" i="1"/>
  <c r="CI712" i="1"/>
  <c r="CI713" i="1"/>
  <c r="CI714" i="1"/>
  <c r="CI715" i="1"/>
  <c r="CI716" i="1"/>
  <c r="CI717" i="1"/>
  <c r="CI718" i="1"/>
  <c r="CI719" i="1"/>
  <c r="CI720" i="1"/>
  <c r="CI721" i="1"/>
  <c r="CI722" i="1"/>
  <c r="CI723" i="1"/>
  <c r="CI724" i="1"/>
  <c r="CI725" i="1"/>
  <c r="CI726" i="1"/>
  <c r="CI727" i="1"/>
  <c r="CI728" i="1"/>
  <c r="CI729" i="1"/>
  <c r="CI730" i="1"/>
  <c r="CI731" i="1"/>
  <c r="CI732" i="1"/>
  <c r="CI733" i="1"/>
  <c r="CI734" i="1"/>
  <c r="CI735" i="1"/>
  <c r="CI736" i="1"/>
  <c r="CI737" i="1"/>
  <c r="CI738" i="1"/>
  <c r="CI739" i="1"/>
  <c r="CI740" i="1"/>
  <c r="CI741" i="1"/>
  <c r="CI742" i="1"/>
  <c r="CI743" i="1"/>
  <c r="CI744" i="1"/>
  <c r="CI745" i="1"/>
  <c r="CI746" i="1"/>
  <c r="CI747" i="1"/>
  <c r="CI748" i="1"/>
  <c r="CI749" i="1"/>
  <c r="CI750" i="1"/>
  <c r="CI751" i="1"/>
  <c r="CI752" i="1"/>
  <c r="CI753" i="1"/>
  <c r="CI754" i="1"/>
  <c r="CI755" i="1"/>
  <c r="CI756" i="1"/>
  <c r="CI757" i="1"/>
  <c r="CI758" i="1"/>
  <c r="CI759" i="1"/>
  <c r="CI760" i="1"/>
  <c r="CI761" i="1"/>
  <c r="CI762" i="1"/>
  <c r="CI763" i="1"/>
  <c r="CI764" i="1"/>
  <c r="CI765" i="1"/>
  <c r="CI766" i="1"/>
  <c r="CI767" i="1"/>
  <c r="CI768" i="1"/>
  <c r="CI769" i="1"/>
  <c r="CI770" i="1"/>
  <c r="CI771" i="1"/>
  <c r="CI772" i="1"/>
  <c r="CI773" i="1"/>
  <c r="CI774" i="1"/>
  <c r="CI775" i="1"/>
  <c r="CI776" i="1"/>
  <c r="CI777" i="1"/>
  <c r="CI778" i="1"/>
  <c r="CI779" i="1"/>
  <c r="CI780" i="1"/>
  <c r="CI781" i="1"/>
  <c r="CI782" i="1"/>
  <c r="CI783" i="1"/>
  <c r="CI784" i="1"/>
  <c r="CI785" i="1"/>
  <c r="CI786" i="1"/>
  <c r="CI787" i="1"/>
  <c r="CI788" i="1"/>
  <c r="CI789" i="1"/>
  <c r="CI790" i="1"/>
  <c r="CI791" i="1"/>
  <c r="CI792" i="1"/>
  <c r="CI793" i="1"/>
  <c r="CI794" i="1"/>
  <c r="CI795" i="1"/>
  <c r="CI796" i="1"/>
  <c r="CI797" i="1"/>
  <c r="CI798" i="1"/>
  <c r="CI799" i="1"/>
  <c r="CI800" i="1"/>
  <c r="CI801" i="1"/>
  <c r="CI802" i="1"/>
  <c r="CI803" i="1"/>
  <c r="CI804" i="1"/>
  <c r="CI805" i="1"/>
  <c r="CI806" i="1"/>
  <c r="CI807" i="1"/>
  <c r="CI808" i="1"/>
  <c r="CI809" i="1"/>
  <c r="CI810" i="1"/>
  <c r="CI811" i="1"/>
  <c r="CI812" i="1"/>
  <c r="CI813" i="1"/>
  <c r="CI814" i="1"/>
  <c r="CI815" i="1"/>
  <c r="CI816" i="1"/>
  <c r="CI817" i="1"/>
  <c r="CI818" i="1"/>
  <c r="CI819" i="1"/>
  <c r="CI820" i="1"/>
  <c r="CI821" i="1"/>
  <c r="CI822" i="1"/>
  <c r="CI823" i="1"/>
  <c r="CI824" i="1"/>
  <c r="CI825" i="1"/>
  <c r="CI826" i="1"/>
  <c r="CI827" i="1"/>
  <c r="CI828" i="1"/>
  <c r="CI829" i="1"/>
  <c r="CI830" i="1"/>
  <c r="CI831" i="1"/>
  <c r="CI832" i="1"/>
  <c r="CI833" i="1"/>
  <c r="CI834" i="1"/>
  <c r="CI835" i="1"/>
  <c r="CI836" i="1"/>
  <c r="CI837" i="1"/>
  <c r="CI838" i="1"/>
  <c r="CI839" i="1"/>
  <c r="CI840" i="1"/>
  <c r="CI841" i="1"/>
  <c r="CI842" i="1"/>
  <c r="CI843" i="1"/>
  <c r="CI844" i="1"/>
  <c r="CI845" i="1"/>
  <c r="CI846" i="1"/>
  <c r="CI847" i="1"/>
  <c r="CI848" i="1"/>
  <c r="CI849" i="1"/>
  <c r="CI850" i="1"/>
  <c r="CI851" i="1"/>
  <c r="CI852" i="1"/>
  <c r="CI853" i="1"/>
  <c r="CI854" i="1"/>
  <c r="CI855" i="1"/>
  <c r="CI856" i="1"/>
  <c r="CI857" i="1"/>
  <c r="CI858" i="1"/>
  <c r="CI859" i="1"/>
  <c r="CI860" i="1"/>
  <c r="CI861" i="1"/>
  <c r="CI862" i="1"/>
  <c r="CI863" i="1"/>
  <c r="CI864" i="1"/>
  <c r="CI865" i="1"/>
  <c r="CI866" i="1"/>
  <c r="CI867" i="1"/>
  <c r="CI868" i="1"/>
  <c r="CI869" i="1"/>
  <c r="CI870" i="1"/>
  <c r="CI871" i="1"/>
  <c r="CI872" i="1"/>
  <c r="CI873" i="1"/>
  <c r="CI874" i="1"/>
  <c r="CI875" i="1"/>
  <c r="CI876" i="1"/>
  <c r="CI877" i="1"/>
  <c r="CI878" i="1"/>
  <c r="CI879" i="1"/>
  <c r="CI880" i="1"/>
  <c r="CI881" i="1"/>
  <c r="CI882" i="1"/>
  <c r="CI883" i="1"/>
  <c r="CI884" i="1"/>
  <c r="CI885" i="1"/>
  <c r="CI886" i="1"/>
  <c r="CI887" i="1"/>
  <c r="CI888" i="1"/>
  <c r="CI889" i="1"/>
  <c r="CI890" i="1"/>
  <c r="CI891" i="1"/>
  <c r="CI892" i="1"/>
  <c r="CI893" i="1"/>
  <c r="CI894" i="1"/>
  <c r="CI895" i="1"/>
  <c r="CI896" i="1"/>
  <c r="CI897" i="1"/>
  <c r="CI898" i="1"/>
  <c r="CI899" i="1"/>
  <c r="CI900" i="1"/>
  <c r="CI901" i="1"/>
  <c r="CI902" i="1"/>
  <c r="CI903" i="1"/>
  <c r="CI904" i="1"/>
  <c r="CI905" i="1"/>
  <c r="CI906" i="1"/>
  <c r="CI907" i="1"/>
  <c r="CI908" i="1"/>
  <c r="CI909" i="1"/>
  <c r="CI910" i="1"/>
  <c r="CI911" i="1"/>
  <c r="CI912" i="1"/>
  <c r="CI913" i="1"/>
  <c r="CI914" i="1"/>
  <c r="CI915" i="1"/>
  <c r="CI916" i="1"/>
  <c r="CI917" i="1"/>
  <c r="CI918" i="1"/>
  <c r="CI919" i="1"/>
  <c r="CI920" i="1"/>
  <c r="CI921" i="1"/>
  <c r="CI922" i="1"/>
  <c r="CI923" i="1"/>
  <c r="CI924" i="1"/>
  <c r="CI925" i="1"/>
  <c r="CI926" i="1"/>
  <c r="CI927" i="1"/>
  <c r="CI928" i="1"/>
  <c r="CI929" i="1"/>
  <c r="CI930" i="1"/>
  <c r="CI931" i="1"/>
  <c r="CI932" i="1"/>
  <c r="CI933" i="1"/>
  <c r="CI934" i="1"/>
  <c r="CI935" i="1"/>
  <c r="CI936" i="1"/>
  <c r="CI937" i="1"/>
  <c r="CI938" i="1"/>
  <c r="CI939" i="1"/>
  <c r="CI940" i="1"/>
  <c r="CI941" i="1"/>
  <c r="CI942" i="1"/>
  <c r="CI943" i="1"/>
  <c r="CI944" i="1"/>
  <c r="CI945" i="1"/>
  <c r="CI946" i="1"/>
  <c r="CI947" i="1"/>
  <c r="CI948" i="1"/>
  <c r="CI949" i="1"/>
  <c r="CI950" i="1"/>
  <c r="CI951" i="1"/>
  <c r="CI952" i="1"/>
  <c r="CI953" i="1"/>
  <c r="CI954" i="1"/>
  <c r="CI955" i="1"/>
  <c r="CI956" i="1"/>
  <c r="CI957" i="1"/>
  <c r="CI958" i="1"/>
  <c r="CI959" i="1"/>
  <c r="CI960" i="1"/>
  <c r="CI961" i="1"/>
  <c r="CI962" i="1"/>
  <c r="CI963" i="1"/>
  <c r="CI964" i="1"/>
  <c r="CI965" i="1"/>
  <c r="CI966" i="1"/>
  <c r="CI967" i="1"/>
  <c r="CI968" i="1"/>
  <c r="CI969" i="1"/>
  <c r="CI970" i="1"/>
  <c r="CI971" i="1"/>
  <c r="CI972" i="1"/>
  <c r="CI973" i="1"/>
  <c r="CI974" i="1"/>
  <c r="CI975" i="1"/>
  <c r="CI976" i="1"/>
  <c r="CI977" i="1"/>
  <c r="CI978" i="1"/>
  <c r="CI979" i="1"/>
  <c r="CI980" i="1"/>
  <c r="CI981" i="1"/>
  <c r="CI982" i="1"/>
  <c r="CI983" i="1"/>
  <c r="CI984" i="1"/>
  <c r="CI985" i="1"/>
  <c r="CI986" i="1"/>
  <c r="CI987" i="1"/>
  <c r="CI988" i="1"/>
  <c r="CI989" i="1"/>
  <c r="CI990" i="1"/>
  <c r="CI991" i="1"/>
  <c r="CI992" i="1"/>
  <c r="CI993" i="1"/>
  <c r="CI994" i="1"/>
  <c r="CI995" i="1"/>
  <c r="CI996" i="1"/>
  <c r="CI997" i="1"/>
  <c r="CI998" i="1"/>
  <c r="CI999" i="1"/>
  <c r="CI1000" i="1"/>
  <c r="CI1001" i="1"/>
  <c r="CI1002" i="1"/>
  <c r="CI1003" i="1"/>
  <c r="CI1004" i="1"/>
  <c r="CI1005" i="1"/>
  <c r="CI1006" i="1"/>
  <c r="CI1007" i="1"/>
  <c r="CI1008" i="1"/>
  <c r="CI1009" i="1"/>
  <c r="CI1010" i="1"/>
  <c r="CI1011" i="1"/>
  <c r="CG9" i="1"/>
  <c r="CH12" i="1"/>
  <c r="CH13" i="1"/>
  <c r="CH14" i="1"/>
  <c r="CQ14" i="1" s="1"/>
  <c r="CH15" i="1"/>
  <c r="CQ15" i="1" s="1"/>
  <c r="CH16" i="1"/>
  <c r="CH17" i="1"/>
  <c r="CH18" i="1"/>
  <c r="CH19" i="1"/>
  <c r="CQ19" i="1" s="1"/>
  <c r="CH20" i="1"/>
  <c r="CH21" i="1"/>
  <c r="CH22" i="1"/>
  <c r="CH23" i="1"/>
  <c r="CH24" i="1"/>
  <c r="CH25" i="1"/>
  <c r="CH26" i="1"/>
  <c r="CR26" i="1" s="1"/>
  <c r="CH27" i="1"/>
  <c r="CQ27" i="1" s="1"/>
  <c r="CH28" i="1"/>
  <c r="CH29" i="1"/>
  <c r="CQ29" i="1" s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Q44" i="1" s="1"/>
  <c r="CH45" i="1"/>
  <c r="CH46" i="1"/>
  <c r="CH47" i="1"/>
  <c r="CH48" i="1"/>
  <c r="CH49" i="1"/>
  <c r="CH50" i="1"/>
  <c r="CR50" i="1" s="1"/>
  <c r="CH51" i="1"/>
  <c r="CH52" i="1"/>
  <c r="CH53" i="1"/>
  <c r="CH54" i="1"/>
  <c r="CH55" i="1"/>
  <c r="CQ55" i="1" s="1"/>
  <c r="CH56" i="1"/>
  <c r="CH57" i="1"/>
  <c r="CH58" i="1"/>
  <c r="CH59" i="1"/>
  <c r="CR59" i="1" s="1"/>
  <c r="CH60" i="1"/>
  <c r="CH61" i="1"/>
  <c r="CH62" i="1"/>
  <c r="CH63" i="1"/>
  <c r="CH64" i="1"/>
  <c r="CH65" i="1"/>
  <c r="CH66" i="1"/>
  <c r="CH67" i="1"/>
  <c r="CH68" i="1"/>
  <c r="CH69" i="1"/>
  <c r="CQ69" i="1" s="1"/>
  <c r="CH70" i="1"/>
  <c r="CH71" i="1"/>
  <c r="CH72" i="1"/>
  <c r="CH73" i="1"/>
  <c r="CH74" i="1"/>
  <c r="CQ74" i="1" s="1"/>
  <c r="CH75" i="1"/>
  <c r="CH76" i="1"/>
  <c r="CH77" i="1"/>
  <c r="CR77" i="1" s="1"/>
  <c r="CH78" i="1"/>
  <c r="CH79" i="1"/>
  <c r="CH80" i="1"/>
  <c r="CH81" i="1"/>
  <c r="CH82" i="1"/>
  <c r="CH83" i="1"/>
  <c r="CR83" i="1" s="1"/>
  <c r="CH84" i="1"/>
  <c r="CH85" i="1"/>
  <c r="CH86" i="1"/>
  <c r="CH87" i="1"/>
  <c r="CH88" i="1"/>
  <c r="CH89" i="1"/>
  <c r="CH90" i="1"/>
  <c r="CH91" i="1"/>
  <c r="CH92" i="1"/>
  <c r="CQ92" i="1" s="1"/>
  <c r="CH93" i="1"/>
  <c r="CH94" i="1"/>
  <c r="CH95" i="1"/>
  <c r="CH96" i="1"/>
  <c r="CH97" i="1"/>
  <c r="CH98" i="1"/>
  <c r="CQ98" i="1" s="1"/>
  <c r="CH99" i="1"/>
  <c r="CH100" i="1"/>
  <c r="CH101" i="1"/>
  <c r="CQ101" i="1" s="1"/>
  <c r="CH102" i="1"/>
  <c r="CH103" i="1"/>
  <c r="CH104" i="1"/>
  <c r="CR104" i="1" s="1"/>
  <c r="CH105" i="1"/>
  <c r="CH106" i="1"/>
  <c r="CH107" i="1"/>
  <c r="CR107" i="1" s="1"/>
  <c r="CH108" i="1"/>
  <c r="CH109" i="1"/>
  <c r="CH110" i="1"/>
  <c r="CH111" i="1"/>
  <c r="CH112" i="1"/>
  <c r="CH113" i="1"/>
  <c r="CH114" i="1"/>
  <c r="CH115" i="1"/>
  <c r="CH116" i="1"/>
  <c r="CH117" i="1"/>
  <c r="CQ117" i="1" s="1"/>
  <c r="CH118" i="1"/>
  <c r="CH119" i="1"/>
  <c r="CH120" i="1"/>
  <c r="CH121" i="1"/>
  <c r="CH122" i="1"/>
  <c r="CR122" i="1" s="1"/>
  <c r="CH123" i="1"/>
  <c r="CQ123" i="1" s="1"/>
  <c r="CH124" i="1"/>
  <c r="CH125" i="1"/>
  <c r="CQ125" i="1" s="1"/>
  <c r="CH126" i="1"/>
  <c r="CH127" i="1"/>
  <c r="CQ127" i="1" s="1"/>
  <c r="CH128" i="1"/>
  <c r="CR128" i="1" s="1"/>
  <c r="CH129" i="1"/>
  <c r="CH130" i="1"/>
  <c r="CH131" i="1"/>
  <c r="CR131" i="1" s="1"/>
  <c r="CH132" i="1"/>
  <c r="CH133" i="1"/>
  <c r="CH134" i="1"/>
  <c r="CH135" i="1"/>
  <c r="CH136" i="1"/>
  <c r="CH137" i="1"/>
  <c r="CH138" i="1"/>
  <c r="CH139" i="1"/>
  <c r="CH140" i="1"/>
  <c r="CR140" i="1" s="1"/>
  <c r="CH141" i="1"/>
  <c r="CQ141" i="1" s="1"/>
  <c r="CH142" i="1"/>
  <c r="CH143" i="1"/>
  <c r="CH144" i="1"/>
  <c r="CH145" i="1"/>
  <c r="CH146" i="1"/>
  <c r="CQ146" i="1" s="1"/>
  <c r="CH147" i="1"/>
  <c r="CH148" i="1"/>
  <c r="CH149" i="1"/>
  <c r="CH150" i="1"/>
  <c r="CH151" i="1"/>
  <c r="CQ151" i="1" s="1"/>
  <c r="CH152" i="1"/>
  <c r="CR152" i="1" s="1"/>
  <c r="CH153" i="1"/>
  <c r="CH154" i="1"/>
  <c r="CH155" i="1"/>
  <c r="CQ155" i="1" s="1"/>
  <c r="CH156" i="1"/>
  <c r="CH157" i="1"/>
  <c r="CH158" i="1"/>
  <c r="CH159" i="1"/>
  <c r="CH160" i="1"/>
  <c r="CH161" i="1"/>
  <c r="CH162" i="1"/>
  <c r="CH163" i="1"/>
  <c r="CQ163" i="1" s="1"/>
  <c r="CH164" i="1"/>
  <c r="CH165" i="1"/>
  <c r="CH166" i="1"/>
  <c r="CH167" i="1"/>
  <c r="CH168" i="1"/>
  <c r="CH169" i="1"/>
  <c r="CH170" i="1"/>
  <c r="CQ170" i="1" s="1"/>
  <c r="CH171" i="1"/>
  <c r="CQ171" i="1" s="1"/>
  <c r="CH172" i="1"/>
  <c r="CH173" i="1"/>
  <c r="CR173" i="1" s="1"/>
  <c r="CH174" i="1"/>
  <c r="CH175" i="1"/>
  <c r="CR175" i="1" s="1"/>
  <c r="CH176" i="1"/>
  <c r="CR176" i="1" s="1"/>
  <c r="CH177" i="1"/>
  <c r="CH178" i="1"/>
  <c r="CH179" i="1"/>
  <c r="CQ179" i="1" s="1"/>
  <c r="CH180" i="1"/>
  <c r="CH181" i="1"/>
  <c r="CH182" i="1"/>
  <c r="CH183" i="1"/>
  <c r="CH184" i="1"/>
  <c r="CH185" i="1"/>
  <c r="CH186" i="1"/>
  <c r="CH187" i="1"/>
  <c r="CH188" i="1"/>
  <c r="CQ188" i="1" s="1"/>
  <c r="CH189" i="1"/>
  <c r="CH190" i="1"/>
  <c r="CH191" i="1"/>
  <c r="CH192" i="1"/>
  <c r="CH193" i="1"/>
  <c r="CH194" i="1"/>
  <c r="CQ194" i="1" s="1"/>
  <c r="CH195" i="1"/>
  <c r="CQ195" i="1" s="1"/>
  <c r="CH196" i="1"/>
  <c r="CH197" i="1"/>
  <c r="CR197" i="1" s="1"/>
  <c r="CH198" i="1"/>
  <c r="CH199" i="1"/>
  <c r="CQ199" i="1" s="1"/>
  <c r="CH200" i="1"/>
  <c r="CR200" i="1" s="1"/>
  <c r="CH201" i="1"/>
  <c r="CH202" i="1"/>
  <c r="CH203" i="1"/>
  <c r="CR203" i="1" s="1"/>
  <c r="CH204" i="1"/>
  <c r="CH205" i="1"/>
  <c r="CH206" i="1"/>
  <c r="CH207" i="1"/>
  <c r="CH208" i="1"/>
  <c r="CH209" i="1"/>
  <c r="CH210" i="1"/>
  <c r="CH211" i="1"/>
  <c r="CH212" i="1"/>
  <c r="CR212" i="1" s="1"/>
  <c r="CH213" i="1"/>
  <c r="CH214" i="1"/>
  <c r="CH215" i="1"/>
  <c r="CH216" i="1"/>
  <c r="CH217" i="1"/>
  <c r="CH218" i="1"/>
  <c r="CQ218" i="1" s="1"/>
  <c r="CH219" i="1"/>
  <c r="CQ219" i="1" s="1"/>
  <c r="CH220" i="1"/>
  <c r="CH221" i="1"/>
  <c r="CQ221" i="1" s="1"/>
  <c r="CH222" i="1"/>
  <c r="CH223" i="1"/>
  <c r="CH224" i="1"/>
  <c r="CH225" i="1"/>
  <c r="CH226" i="1"/>
  <c r="CH227" i="1"/>
  <c r="CQ227" i="1" s="1"/>
  <c r="CH228" i="1"/>
  <c r="CH229" i="1"/>
  <c r="CH230" i="1"/>
  <c r="CH231" i="1"/>
  <c r="CH232" i="1"/>
  <c r="CH233" i="1"/>
  <c r="CH234" i="1"/>
  <c r="CH235" i="1"/>
  <c r="CH236" i="1"/>
  <c r="CR236" i="1" s="1"/>
  <c r="CH237" i="1"/>
  <c r="CH238" i="1"/>
  <c r="CH239" i="1"/>
  <c r="CH240" i="1"/>
  <c r="CH241" i="1"/>
  <c r="CH242" i="1"/>
  <c r="CQ242" i="1" s="1"/>
  <c r="CH243" i="1"/>
  <c r="CQ243" i="1" s="1"/>
  <c r="CH244" i="1"/>
  <c r="CH245" i="1"/>
  <c r="CQ245" i="1" s="1"/>
  <c r="CH246" i="1"/>
  <c r="CH247" i="1"/>
  <c r="CQ247" i="1" s="1"/>
  <c r="CH248" i="1"/>
  <c r="CR248" i="1" s="1"/>
  <c r="CH249" i="1"/>
  <c r="CH250" i="1"/>
  <c r="CH251" i="1"/>
  <c r="CR251" i="1" s="1"/>
  <c r="CH252" i="1"/>
  <c r="CH253" i="1"/>
  <c r="CH254" i="1"/>
  <c r="CH255" i="1"/>
  <c r="CH256" i="1"/>
  <c r="CH257" i="1"/>
  <c r="CH258" i="1"/>
  <c r="CH259" i="1"/>
  <c r="CR259" i="1" s="1"/>
  <c r="CH260" i="1"/>
  <c r="CH261" i="1"/>
  <c r="CH262" i="1"/>
  <c r="CH263" i="1"/>
  <c r="CH264" i="1"/>
  <c r="CH265" i="1"/>
  <c r="CH266" i="1"/>
  <c r="CQ266" i="1" s="1"/>
  <c r="CH267" i="1"/>
  <c r="CH268" i="1"/>
  <c r="CH269" i="1"/>
  <c r="CQ269" i="1" s="1"/>
  <c r="CH270" i="1"/>
  <c r="CH271" i="1"/>
  <c r="CH272" i="1"/>
  <c r="CR272" i="1" s="1"/>
  <c r="CH273" i="1"/>
  <c r="CH274" i="1"/>
  <c r="CH275" i="1"/>
  <c r="CQ275" i="1" s="1"/>
  <c r="CH276" i="1"/>
  <c r="CH277" i="1"/>
  <c r="CH278" i="1"/>
  <c r="CH279" i="1"/>
  <c r="CH280" i="1"/>
  <c r="CH281" i="1"/>
  <c r="CH282" i="1"/>
  <c r="CH283" i="1"/>
  <c r="CH284" i="1"/>
  <c r="CH285" i="1"/>
  <c r="CR285" i="1" s="1"/>
  <c r="CH286" i="1"/>
  <c r="CH287" i="1"/>
  <c r="CH288" i="1"/>
  <c r="CH289" i="1"/>
  <c r="CH290" i="1"/>
  <c r="CR290" i="1" s="1"/>
  <c r="CH291" i="1"/>
  <c r="CR291" i="1" s="1"/>
  <c r="CH292" i="1"/>
  <c r="CH293" i="1"/>
  <c r="CQ293" i="1" s="1"/>
  <c r="CH294" i="1"/>
  <c r="CH295" i="1"/>
  <c r="CH296" i="1"/>
  <c r="CH297" i="1"/>
  <c r="CH298" i="1"/>
  <c r="CH299" i="1"/>
  <c r="CH300" i="1"/>
  <c r="CH301" i="1"/>
  <c r="CH302" i="1"/>
  <c r="CH303" i="1"/>
  <c r="CH304" i="1"/>
  <c r="CH305" i="1"/>
  <c r="CH306" i="1"/>
  <c r="CH307" i="1"/>
  <c r="CH308" i="1"/>
  <c r="CH309" i="1"/>
  <c r="CH310" i="1"/>
  <c r="CH311" i="1"/>
  <c r="CH312" i="1"/>
  <c r="CH313" i="1"/>
  <c r="CH314" i="1"/>
  <c r="CR314" i="1" s="1"/>
  <c r="CH315" i="1"/>
  <c r="CH316" i="1"/>
  <c r="CH317" i="1"/>
  <c r="CQ317" i="1" s="1"/>
  <c r="CH318" i="1"/>
  <c r="CH319" i="1"/>
  <c r="CQ319" i="1" s="1"/>
  <c r="CH320" i="1"/>
  <c r="CH321" i="1"/>
  <c r="CH322" i="1"/>
  <c r="CH323" i="1"/>
  <c r="CR323" i="1" s="1"/>
  <c r="CH324" i="1"/>
  <c r="CH325" i="1"/>
  <c r="CH326" i="1"/>
  <c r="CH327" i="1"/>
  <c r="CH328" i="1"/>
  <c r="CH329" i="1"/>
  <c r="CH330" i="1"/>
  <c r="CH331" i="1"/>
  <c r="CQ331" i="1" s="1"/>
  <c r="CH332" i="1"/>
  <c r="CR332" i="1" s="1"/>
  <c r="CH333" i="1"/>
  <c r="CH334" i="1"/>
  <c r="CH335" i="1"/>
  <c r="CH336" i="1"/>
  <c r="CH337" i="1"/>
  <c r="CH338" i="1"/>
  <c r="CQ338" i="1" s="1"/>
  <c r="CH339" i="1"/>
  <c r="CH340" i="1"/>
  <c r="CH341" i="1"/>
  <c r="CH342" i="1"/>
  <c r="CH343" i="1"/>
  <c r="CH344" i="1"/>
  <c r="CH345" i="1"/>
  <c r="CH346" i="1"/>
  <c r="CH347" i="1"/>
  <c r="CQ347" i="1" s="1"/>
  <c r="CH348" i="1"/>
  <c r="CH349" i="1"/>
  <c r="CH350" i="1"/>
  <c r="CH351" i="1"/>
  <c r="CH352" i="1"/>
  <c r="CH353" i="1"/>
  <c r="CH354" i="1"/>
  <c r="CH355" i="1"/>
  <c r="CH356" i="1"/>
  <c r="CQ356" i="1" s="1"/>
  <c r="CH357" i="1"/>
  <c r="CH358" i="1"/>
  <c r="CH359" i="1"/>
  <c r="CH360" i="1"/>
  <c r="CH361" i="1"/>
  <c r="CH362" i="1"/>
  <c r="CR362" i="1" s="1"/>
  <c r="CH363" i="1"/>
  <c r="CQ363" i="1" s="1"/>
  <c r="CH364" i="1"/>
  <c r="CH365" i="1"/>
  <c r="CR365" i="1" s="1"/>
  <c r="CH366" i="1"/>
  <c r="CH367" i="1"/>
  <c r="CQ367" i="1" s="1"/>
  <c r="CH368" i="1"/>
  <c r="CR368" i="1" s="1"/>
  <c r="CH369" i="1"/>
  <c r="CH370" i="1"/>
  <c r="CH371" i="1"/>
  <c r="CQ371" i="1" s="1"/>
  <c r="CH372" i="1"/>
  <c r="CH373" i="1"/>
  <c r="CH374" i="1"/>
  <c r="CH375" i="1"/>
  <c r="CH376" i="1"/>
  <c r="CH377" i="1"/>
  <c r="CH378" i="1"/>
  <c r="CH379" i="1"/>
  <c r="CH380" i="1"/>
  <c r="CH381" i="1"/>
  <c r="CH382" i="1"/>
  <c r="CH383" i="1"/>
  <c r="CH384" i="1"/>
  <c r="CH385" i="1"/>
  <c r="CH386" i="1"/>
  <c r="CQ386" i="1" s="1"/>
  <c r="CH387" i="1"/>
  <c r="CQ387" i="1" s="1"/>
  <c r="CH388" i="1"/>
  <c r="CH389" i="1"/>
  <c r="CR389" i="1" s="1"/>
  <c r="CH390" i="1"/>
  <c r="CH391" i="1"/>
  <c r="CR391" i="1" s="1"/>
  <c r="CH392" i="1"/>
  <c r="CH393" i="1"/>
  <c r="CH394" i="1"/>
  <c r="CH395" i="1"/>
  <c r="CQ395" i="1" s="1"/>
  <c r="CH396" i="1"/>
  <c r="CQ396" i="1" s="1"/>
  <c r="CH397" i="1"/>
  <c r="CH398" i="1"/>
  <c r="CH399" i="1"/>
  <c r="CH400" i="1"/>
  <c r="CH401" i="1"/>
  <c r="CH402" i="1"/>
  <c r="CH403" i="1"/>
  <c r="CH404" i="1"/>
  <c r="CR404" i="1" s="1"/>
  <c r="CH405" i="1"/>
  <c r="CH406" i="1"/>
  <c r="CH407" i="1"/>
  <c r="CH408" i="1"/>
  <c r="CH409" i="1"/>
  <c r="CH410" i="1"/>
  <c r="CR410" i="1" s="1"/>
  <c r="CH411" i="1"/>
  <c r="CQ411" i="1" s="1"/>
  <c r="CH412" i="1"/>
  <c r="CH413" i="1"/>
  <c r="CQ413" i="1" s="1"/>
  <c r="CH414" i="1"/>
  <c r="CH415" i="1"/>
  <c r="CH416" i="1"/>
  <c r="CR416" i="1" s="1"/>
  <c r="CH417" i="1"/>
  <c r="CH418" i="1"/>
  <c r="CH419" i="1"/>
  <c r="CQ419" i="1" s="1"/>
  <c r="CH420" i="1"/>
  <c r="CH421" i="1"/>
  <c r="CH422" i="1"/>
  <c r="CH423" i="1"/>
  <c r="CH424" i="1"/>
  <c r="CH425" i="1"/>
  <c r="CH426" i="1"/>
  <c r="CH427" i="1"/>
  <c r="CH428" i="1"/>
  <c r="CR428" i="1" s="1"/>
  <c r="CH429" i="1"/>
  <c r="CH430" i="1"/>
  <c r="CH431" i="1"/>
  <c r="CH432" i="1"/>
  <c r="CH433" i="1"/>
  <c r="CH434" i="1"/>
  <c r="CR434" i="1" s="1"/>
  <c r="CH435" i="1"/>
  <c r="CH436" i="1"/>
  <c r="CH437" i="1"/>
  <c r="CR437" i="1" s="1"/>
  <c r="CH438" i="1"/>
  <c r="CH439" i="1"/>
  <c r="CQ439" i="1" s="1"/>
  <c r="CH440" i="1"/>
  <c r="CR440" i="1" s="1"/>
  <c r="CH441" i="1"/>
  <c r="CH442" i="1"/>
  <c r="CH443" i="1"/>
  <c r="CR443" i="1" s="1"/>
  <c r="CH444" i="1"/>
  <c r="CH445" i="1"/>
  <c r="CH446" i="1"/>
  <c r="CH447" i="1"/>
  <c r="CH448" i="1"/>
  <c r="CH449" i="1"/>
  <c r="CH450" i="1"/>
  <c r="CH451" i="1"/>
  <c r="CR451" i="1" s="1"/>
  <c r="CH452" i="1"/>
  <c r="CH453" i="1"/>
  <c r="CH454" i="1"/>
  <c r="CH455" i="1"/>
  <c r="CH456" i="1"/>
  <c r="CH457" i="1"/>
  <c r="CH458" i="1"/>
  <c r="CR458" i="1" s="1"/>
  <c r="CH459" i="1"/>
  <c r="CR459" i="1" s="1"/>
  <c r="CH460" i="1"/>
  <c r="CH461" i="1"/>
  <c r="CR461" i="1" s="1"/>
  <c r="CH462" i="1"/>
  <c r="CH463" i="1"/>
  <c r="CH464" i="1"/>
  <c r="CR464" i="1" s="1"/>
  <c r="CH465" i="1"/>
  <c r="CH466" i="1"/>
  <c r="CH467" i="1"/>
  <c r="CQ467" i="1" s="1"/>
  <c r="CH468" i="1"/>
  <c r="CH469" i="1"/>
  <c r="CH470" i="1"/>
  <c r="CH471" i="1"/>
  <c r="CH472" i="1"/>
  <c r="CH473" i="1"/>
  <c r="CH474" i="1"/>
  <c r="CH475" i="1"/>
  <c r="CQ475" i="1" s="1"/>
  <c r="CH476" i="1"/>
  <c r="CH477" i="1"/>
  <c r="CH478" i="1"/>
  <c r="CH479" i="1"/>
  <c r="CH480" i="1"/>
  <c r="CH481" i="1"/>
  <c r="CH482" i="1"/>
  <c r="CQ482" i="1" s="1"/>
  <c r="CH483" i="1"/>
  <c r="CR483" i="1" s="1"/>
  <c r="CH484" i="1"/>
  <c r="CH485" i="1"/>
  <c r="CQ485" i="1" s="1"/>
  <c r="CH486" i="1"/>
  <c r="CH487" i="1"/>
  <c r="CH488" i="1"/>
  <c r="CH489" i="1"/>
  <c r="CH490" i="1"/>
  <c r="CH491" i="1"/>
  <c r="CR491" i="1" s="1"/>
  <c r="CH492" i="1"/>
  <c r="CH493" i="1"/>
  <c r="CH494" i="1"/>
  <c r="CH495" i="1"/>
  <c r="CH496" i="1"/>
  <c r="CH497" i="1"/>
  <c r="CH498" i="1"/>
  <c r="CH499" i="1"/>
  <c r="CH500" i="1"/>
  <c r="CQ500" i="1" s="1"/>
  <c r="CH501" i="1"/>
  <c r="CH502" i="1"/>
  <c r="CH503" i="1"/>
  <c r="CH504" i="1"/>
  <c r="CH505" i="1"/>
  <c r="CH506" i="1"/>
  <c r="CH507" i="1"/>
  <c r="CH508" i="1"/>
  <c r="CH509" i="1"/>
  <c r="CQ509" i="1" s="1"/>
  <c r="CH510" i="1"/>
  <c r="CH511" i="1"/>
  <c r="CR511" i="1" s="1"/>
  <c r="CH512" i="1"/>
  <c r="CR512" i="1" s="1"/>
  <c r="CH513" i="1"/>
  <c r="CH514" i="1"/>
  <c r="CH515" i="1"/>
  <c r="CR515" i="1" s="1"/>
  <c r="CH516" i="1"/>
  <c r="CH517" i="1"/>
  <c r="CH518" i="1"/>
  <c r="CH519" i="1"/>
  <c r="CH520" i="1"/>
  <c r="CH521" i="1"/>
  <c r="CH522" i="1"/>
  <c r="CH523" i="1"/>
  <c r="CH524" i="1"/>
  <c r="CQ524" i="1" s="1"/>
  <c r="CH525" i="1"/>
  <c r="CH526" i="1"/>
  <c r="CH527" i="1"/>
  <c r="CH528" i="1"/>
  <c r="CH529" i="1"/>
  <c r="CH530" i="1"/>
  <c r="CQ530" i="1" s="1"/>
  <c r="CH531" i="1"/>
  <c r="CQ531" i="1" s="1"/>
  <c r="CH532" i="1"/>
  <c r="CH533" i="1"/>
  <c r="CH534" i="1"/>
  <c r="CH535" i="1"/>
  <c r="CH536" i="1"/>
  <c r="CR536" i="1" s="1"/>
  <c r="CH537" i="1"/>
  <c r="CH538" i="1"/>
  <c r="CH539" i="1"/>
  <c r="CR539" i="1" s="1"/>
  <c r="CH540" i="1"/>
  <c r="CH541" i="1"/>
  <c r="CH542" i="1"/>
  <c r="CH543" i="1"/>
  <c r="CH544" i="1"/>
  <c r="CH545" i="1"/>
  <c r="CH546" i="1"/>
  <c r="CH547" i="1"/>
  <c r="CQ547" i="1" s="1"/>
  <c r="CH548" i="1"/>
  <c r="CQ548" i="1" s="1"/>
  <c r="CH549" i="1"/>
  <c r="CH550" i="1"/>
  <c r="CH551" i="1"/>
  <c r="CH552" i="1"/>
  <c r="CH553" i="1"/>
  <c r="CH554" i="1"/>
  <c r="CR554" i="1" s="1"/>
  <c r="CH555" i="1"/>
  <c r="CR555" i="1" s="1"/>
  <c r="CH556" i="1"/>
  <c r="CH557" i="1"/>
  <c r="CR557" i="1" s="1"/>
  <c r="CH558" i="1"/>
  <c r="CH559" i="1"/>
  <c r="CR559" i="1" s="1"/>
  <c r="CH560" i="1"/>
  <c r="CR560" i="1" s="1"/>
  <c r="CH561" i="1"/>
  <c r="CR561" i="1" s="1"/>
  <c r="CH562" i="1"/>
  <c r="CH563" i="1"/>
  <c r="CQ563" i="1" s="1"/>
  <c r="CH564" i="1"/>
  <c r="CH565" i="1"/>
  <c r="CH566" i="1"/>
  <c r="CH567" i="1"/>
  <c r="CH568" i="1"/>
  <c r="CH569" i="1"/>
  <c r="CH570" i="1"/>
  <c r="CH571" i="1"/>
  <c r="CQ571" i="1" s="1"/>
  <c r="CH572" i="1"/>
  <c r="CQ572" i="1" s="1"/>
  <c r="CH573" i="1"/>
  <c r="CH574" i="1"/>
  <c r="CH575" i="1"/>
  <c r="CH576" i="1"/>
  <c r="CH577" i="1"/>
  <c r="CH578" i="1"/>
  <c r="CQ578" i="1" s="1"/>
  <c r="CH579" i="1"/>
  <c r="CQ579" i="1" s="1"/>
  <c r="CH580" i="1"/>
  <c r="CH581" i="1"/>
  <c r="CQ581" i="1" s="1"/>
  <c r="CH582" i="1"/>
  <c r="CH583" i="1"/>
  <c r="CR583" i="1" s="1"/>
  <c r="CH584" i="1"/>
  <c r="CR584" i="1" s="1"/>
  <c r="CH585" i="1"/>
  <c r="CR585" i="1" s="1"/>
  <c r="CH586" i="1"/>
  <c r="CH587" i="1"/>
  <c r="CR587" i="1" s="1"/>
  <c r="CH588" i="1"/>
  <c r="CH589" i="1"/>
  <c r="CH590" i="1"/>
  <c r="CH591" i="1"/>
  <c r="CH592" i="1"/>
  <c r="CH593" i="1"/>
  <c r="CH594" i="1"/>
  <c r="CH595" i="1"/>
  <c r="CQ595" i="1" s="1"/>
  <c r="CH596" i="1"/>
  <c r="CH597" i="1"/>
  <c r="CH598" i="1"/>
  <c r="CH599" i="1"/>
  <c r="CH600" i="1"/>
  <c r="CH601" i="1"/>
  <c r="CH602" i="1"/>
  <c r="CR602" i="1" s="1"/>
  <c r="CH603" i="1"/>
  <c r="CH604" i="1"/>
  <c r="CH605" i="1"/>
  <c r="CQ605" i="1" s="1"/>
  <c r="CH606" i="1"/>
  <c r="CH607" i="1"/>
  <c r="CH608" i="1"/>
  <c r="CR608" i="1" s="1"/>
  <c r="CH609" i="1"/>
  <c r="CQ609" i="1" s="1"/>
  <c r="CH610" i="1"/>
  <c r="CH611" i="1"/>
  <c r="CR611" i="1" s="1"/>
  <c r="CH612" i="1"/>
  <c r="CH613" i="1"/>
  <c r="CH614" i="1"/>
  <c r="CH615" i="1"/>
  <c r="CH616" i="1"/>
  <c r="CH617" i="1"/>
  <c r="CH618" i="1"/>
  <c r="CH619" i="1"/>
  <c r="CH620" i="1"/>
  <c r="CH621" i="1"/>
  <c r="CQ621" i="1" s="1"/>
  <c r="CH622" i="1"/>
  <c r="CH623" i="1"/>
  <c r="CH624" i="1"/>
  <c r="CH625" i="1"/>
  <c r="CH626" i="1"/>
  <c r="CR626" i="1" s="1"/>
  <c r="CH627" i="1"/>
  <c r="CH628" i="1"/>
  <c r="CH629" i="1"/>
  <c r="CR629" i="1" s="1"/>
  <c r="CH630" i="1"/>
  <c r="CH631" i="1"/>
  <c r="CQ631" i="1" s="1"/>
  <c r="CH632" i="1"/>
  <c r="CR632" i="1" s="1"/>
  <c r="CH633" i="1"/>
  <c r="CQ633" i="1" s="1"/>
  <c r="CH634" i="1"/>
  <c r="CH635" i="1"/>
  <c r="CR635" i="1" s="1"/>
  <c r="CH636" i="1"/>
  <c r="CH637" i="1"/>
  <c r="CH638" i="1"/>
  <c r="CH639" i="1"/>
  <c r="CH640" i="1"/>
  <c r="CH641" i="1"/>
  <c r="CH642" i="1"/>
  <c r="CH643" i="1"/>
  <c r="CH644" i="1"/>
  <c r="CH645" i="1"/>
  <c r="CQ645" i="1" s="1"/>
  <c r="CH646" i="1"/>
  <c r="CH647" i="1"/>
  <c r="CH648" i="1"/>
  <c r="CH649" i="1"/>
  <c r="CH650" i="1"/>
  <c r="CQ650" i="1" s="1"/>
  <c r="CH651" i="1"/>
  <c r="CR651" i="1" s="1"/>
  <c r="CH652" i="1"/>
  <c r="CH653" i="1"/>
  <c r="CR653" i="1" s="1"/>
  <c r="CH654" i="1"/>
  <c r="CH655" i="1"/>
  <c r="CH656" i="1"/>
  <c r="CH657" i="1"/>
  <c r="CR657" i="1" s="1"/>
  <c r="CH658" i="1"/>
  <c r="CH659" i="1"/>
  <c r="CR659" i="1" s="1"/>
  <c r="CH660" i="1"/>
  <c r="CH661" i="1"/>
  <c r="CH662" i="1"/>
  <c r="CH663" i="1"/>
  <c r="CH664" i="1"/>
  <c r="CH665" i="1"/>
  <c r="CH666" i="1"/>
  <c r="CH667" i="1"/>
  <c r="CH668" i="1"/>
  <c r="CQ668" i="1" s="1"/>
  <c r="CH669" i="1"/>
  <c r="CH670" i="1"/>
  <c r="CH671" i="1"/>
  <c r="CH672" i="1"/>
  <c r="CH673" i="1"/>
  <c r="CH674" i="1"/>
  <c r="CQ674" i="1" s="1"/>
  <c r="CH675" i="1"/>
  <c r="CH676" i="1"/>
  <c r="CH677" i="1"/>
  <c r="CQ677" i="1" s="1"/>
  <c r="CH678" i="1"/>
  <c r="CH679" i="1"/>
  <c r="CH680" i="1"/>
  <c r="CR680" i="1" s="1"/>
  <c r="CH681" i="1"/>
  <c r="CQ681" i="1" s="1"/>
  <c r="CH682" i="1"/>
  <c r="CH683" i="1"/>
  <c r="CR683" i="1" s="1"/>
  <c r="CH684" i="1"/>
  <c r="CH685" i="1"/>
  <c r="CH686" i="1"/>
  <c r="CH687" i="1"/>
  <c r="CH688" i="1"/>
  <c r="CH689" i="1"/>
  <c r="CH690" i="1"/>
  <c r="CH691" i="1"/>
  <c r="CH692" i="1"/>
  <c r="CR692" i="1" s="1"/>
  <c r="CH693" i="1"/>
  <c r="CQ693" i="1" s="1"/>
  <c r="CH694" i="1"/>
  <c r="CH695" i="1"/>
  <c r="CH696" i="1"/>
  <c r="CH697" i="1"/>
  <c r="CH698" i="1"/>
  <c r="CR698" i="1" s="1"/>
  <c r="CH699" i="1"/>
  <c r="CQ699" i="1" s="1"/>
  <c r="CH700" i="1"/>
  <c r="CH701" i="1"/>
  <c r="CQ701" i="1" s="1"/>
  <c r="CH702" i="1"/>
  <c r="CH703" i="1"/>
  <c r="CH704" i="1"/>
  <c r="CR704" i="1" s="1"/>
  <c r="CH705" i="1"/>
  <c r="CH706" i="1"/>
  <c r="CH707" i="1"/>
  <c r="CR707" i="1" s="1"/>
  <c r="CH708" i="1"/>
  <c r="CH709" i="1"/>
  <c r="CH710" i="1"/>
  <c r="CH711" i="1"/>
  <c r="CH712" i="1"/>
  <c r="CH713" i="1"/>
  <c r="CH714" i="1"/>
  <c r="CH715" i="1"/>
  <c r="CH716" i="1"/>
  <c r="CH717" i="1"/>
  <c r="CH718" i="1"/>
  <c r="CH719" i="1"/>
  <c r="CH720" i="1"/>
  <c r="CH721" i="1"/>
  <c r="CH722" i="1"/>
  <c r="CQ722" i="1" s="1"/>
  <c r="CH723" i="1"/>
  <c r="CQ723" i="1" s="1"/>
  <c r="CH724" i="1"/>
  <c r="CH725" i="1"/>
  <c r="CH726" i="1"/>
  <c r="CH727" i="1"/>
  <c r="CQ727" i="1" s="1"/>
  <c r="CH728" i="1"/>
  <c r="CR728" i="1" s="1"/>
  <c r="CH729" i="1"/>
  <c r="CR729" i="1" s="1"/>
  <c r="CH730" i="1"/>
  <c r="CH731" i="1"/>
  <c r="CQ731" i="1" s="1"/>
  <c r="CH732" i="1"/>
  <c r="CH733" i="1"/>
  <c r="CH734" i="1"/>
  <c r="CH735" i="1"/>
  <c r="CH736" i="1"/>
  <c r="CH737" i="1"/>
  <c r="CH738" i="1"/>
  <c r="CH739" i="1"/>
  <c r="CQ739" i="1" s="1"/>
  <c r="CH740" i="1"/>
  <c r="CH741" i="1"/>
  <c r="CH742" i="1"/>
  <c r="CH743" i="1"/>
  <c r="CH744" i="1"/>
  <c r="CH745" i="1"/>
  <c r="CH746" i="1"/>
  <c r="CQ746" i="1" s="1"/>
  <c r="CH747" i="1"/>
  <c r="CQ747" i="1" s="1"/>
  <c r="CH748" i="1"/>
  <c r="CH749" i="1"/>
  <c r="CQ749" i="1" s="1"/>
  <c r="CH750" i="1"/>
  <c r="CH751" i="1"/>
  <c r="CQ751" i="1" s="1"/>
  <c r="CH752" i="1"/>
  <c r="CR752" i="1" s="1"/>
  <c r="CH753" i="1"/>
  <c r="CR753" i="1" s="1"/>
  <c r="CH754" i="1"/>
  <c r="CH755" i="1"/>
  <c r="CQ755" i="1" s="1"/>
  <c r="CH756" i="1"/>
  <c r="CH757" i="1"/>
  <c r="CH758" i="1"/>
  <c r="CH759" i="1"/>
  <c r="CH760" i="1"/>
  <c r="CH761" i="1"/>
  <c r="CH762" i="1"/>
  <c r="CH763" i="1"/>
  <c r="CH764" i="1"/>
  <c r="CQ764" i="1" s="1"/>
  <c r="CH765" i="1"/>
  <c r="CH766" i="1"/>
  <c r="CH767" i="1"/>
  <c r="CH768" i="1"/>
  <c r="CH769" i="1"/>
  <c r="CH770" i="1"/>
  <c r="CQ770" i="1" s="1"/>
  <c r="CH771" i="1"/>
  <c r="CQ771" i="1" s="1"/>
  <c r="CH772" i="1"/>
  <c r="CH773" i="1"/>
  <c r="CR773" i="1" s="1"/>
  <c r="CH774" i="1"/>
  <c r="CH775" i="1"/>
  <c r="CQ775" i="1" s="1"/>
  <c r="CH776" i="1"/>
  <c r="CR776" i="1" s="1"/>
  <c r="CH777" i="1"/>
  <c r="CQ777" i="1" s="1"/>
  <c r="CH778" i="1"/>
  <c r="CH779" i="1"/>
  <c r="CR779" i="1" s="1"/>
  <c r="CH780" i="1"/>
  <c r="CH781" i="1"/>
  <c r="CH782" i="1"/>
  <c r="CH783" i="1"/>
  <c r="CH784" i="1"/>
  <c r="CH785" i="1"/>
  <c r="CH786" i="1"/>
  <c r="CH787" i="1"/>
  <c r="CH788" i="1"/>
  <c r="CR788" i="1" s="1"/>
  <c r="CH789" i="1"/>
  <c r="CH790" i="1"/>
  <c r="CH791" i="1"/>
  <c r="CH792" i="1"/>
  <c r="CH793" i="1"/>
  <c r="CH794" i="1"/>
  <c r="CR794" i="1" s="1"/>
  <c r="CH795" i="1"/>
  <c r="CQ795" i="1" s="1"/>
  <c r="CH796" i="1"/>
  <c r="CH797" i="1"/>
  <c r="CQ797" i="1" s="1"/>
  <c r="CH798" i="1"/>
  <c r="CH799" i="1"/>
  <c r="CH800" i="1"/>
  <c r="CH801" i="1"/>
  <c r="CH802" i="1"/>
  <c r="CH803" i="1"/>
  <c r="CR803" i="1" s="1"/>
  <c r="CH804" i="1"/>
  <c r="CH805" i="1"/>
  <c r="CH806" i="1"/>
  <c r="CH807" i="1"/>
  <c r="CH808" i="1"/>
  <c r="CH809" i="1"/>
  <c r="CH810" i="1"/>
  <c r="CH811" i="1"/>
  <c r="CH812" i="1"/>
  <c r="CR812" i="1" s="1"/>
  <c r="CH813" i="1"/>
  <c r="CH814" i="1"/>
  <c r="CH815" i="1"/>
  <c r="CH816" i="1"/>
  <c r="CH817" i="1"/>
  <c r="CH818" i="1"/>
  <c r="CQ818" i="1" s="1"/>
  <c r="CH819" i="1"/>
  <c r="CR819" i="1" s="1"/>
  <c r="CH820" i="1"/>
  <c r="CH821" i="1"/>
  <c r="CQ821" i="1" s="1"/>
  <c r="CH822" i="1"/>
  <c r="CH823" i="1"/>
  <c r="CQ823" i="1" s="1"/>
  <c r="CH824" i="1"/>
  <c r="CR824" i="1" s="1"/>
  <c r="CH825" i="1"/>
  <c r="CQ825" i="1" s="1"/>
  <c r="CH826" i="1"/>
  <c r="CH827" i="1"/>
  <c r="CR827" i="1" s="1"/>
  <c r="CH828" i="1"/>
  <c r="CH829" i="1"/>
  <c r="CH830" i="1"/>
  <c r="CH831" i="1"/>
  <c r="CH832" i="1"/>
  <c r="CH833" i="1"/>
  <c r="CH834" i="1"/>
  <c r="CH835" i="1"/>
  <c r="CR835" i="1" s="1"/>
  <c r="CH836" i="1"/>
  <c r="CH837" i="1"/>
  <c r="CH838" i="1"/>
  <c r="CH839" i="1"/>
  <c r="CH840" i="1"/>
  <c r="CH841" i="1"/>
  <c r="CH842" i="1"/>
  <c r="CR842" i="1" s="1"/>
  <c r="CH843" i="1"/>
  <c r="CH844" i="1"/>
  <c r="CH845" i="1"/>
  <c r="CQ845" i="1" s="1"/>
  <c r="CH846" i="1"/>
  <c r="CH847" i="1"/>
  <c r="CH848" i="1"/>
  <c r="CR848" i="1" s="1"/>
  <c r="CH849" i="1"/>
  <c r="CR849" i="1" s="1"/>
  <c r="CH850" i="1"/>
  <c r="CH851" i="1"/>
  <c r="CQ851" i="1" s="1"/>
  <c r="CH852" i="1"/>
  <c r="CH853" i="1"/>
  <c r="CH854" i="1"/>
  <c r="CH855" i="1"/>
  <c r="CH856" i="1"/>
  <c r="CH857" i="1"/>
  <c r="CH858" i="1"/>
  <c r="CH859" i="1"/>
  <c r="CH860" i="1"/>
  <c r="CH861" i="1"/>
  <c r="CH862" i="1"/>
  <c r="CH863" i="1"/>
  <c r="CH864" i="1"/>
  <c r="CH865" i="1"/>
  <c r="CH866" i="1"/>
  <c r="CQ866" i="1" s="1"/>
  <c r="CH867" i="1"/>
  <c r="CR867" i="1" s="1"/>
  <c r="CH868" i="1"/>
  <c r="CH869" i="1"/>
  <c r="CQ869" i="1" s="1"/>
  <c r="CH870" i="1"/>
  <c r="CH871" i="1"/>
  <c r="CH872" i="1"/>
  <c r="CH873" i="1"/>
  <c r="CQ873" i="1" s="1"/>
  <c r="CH874" i="1"/>
  <c r="CH875" i="1"/>
  <c r="CH876" i="1"/>
  <c r="CH877" i="1"/>
  <c r="CH878" i="1"/>
  <c r="CH879" i="1"/>
  <c r="CH880" i="1"/>
  <c r="CH881" i="1"/>
  <c r="CH882" i="1"/>
  <c r="CH883" i="1"/>
  <c r="CH884" i="1"/>
  <c r="CR884" i="1" s="1"/>
  <c r="CH885" i="1"/>
  <c r="CH886" i="1"/>
  <c r="CH887" i="1"/>
  <c r="CH888" i="1"/>
  <c r="CH889" i="1"/>
  <c r="CH890" i="1"/>
  <c r="CR890" i="1" s="1"/>
  <c r="CH891" i="1"/>
  <c r="CQ891" i="1" s="1"/>
  <c r="CH892" i="1"/>
  <c r="CH893" i="1"/>
  <c r="CH894" i="1"/>
  <c r="CH895" i="1"/>
  <c r="CQ895" i="1" s="1"/>
  <c r="CH896" i="1"/>
  <c r="CH897" i="1"/>
  <c r="CH898" i="1"/>
  <c r="CH899" i="1"/>
  <c r="CQ899" i="1" s="1"/>
  <c r="CH900" i="1"/>
  <c r="CH901" i="1"/>
  <c r="CH902" i="1"/>
  <c r="CH903" i="1"/>
  <c r="CH904" i="1"/>
  <c r="CH905" i="1"/>
  <c r="CH906" i="1"/>
  <c r="CH907" i="1"/>
  <c r="CQ907" i="1" s="1"/>
  <c r="CH908" i="1"/>
  <c r="CR908" i="1" s="1"/>
  <c r="CH909" i="1"/>
  <c r="CH910" i="1"/>
  <c r="CH911" i="1"/>
  <c r="CH912" i="1"/>
  <c r="CH913" i="1"/>
  <c r="CH914" i="1"/>
  <c r="CH915" i="1"/>
  <c r="CR915" i="1" s="1"/>
  <c r="CH916" i="1"/>
  <c r="CH917" i="1"/>
  <c r="CR917" i="1" s="1"/>
  <c r="CH918" i="1"/>
  <c r="CH919" i="1"/>
  <c r="CH920" i="1"/>
  <c r="CR920" i="1" s="1"/>
  <c r="CH921" i="1"/>
  <c r="CH922" i="1"/>
  <c r="CH923" i="1"/>
  <c r="CQ923" i="1" s="1"/>
  <c r="CH924" i="1"/>
  <c r="CH925" i="1"/>
  <c r="CH926" i="1"/>
  <c r="CH927" i="1"/>
  <c r="CH928" i="1"/>
  <c r="CH929" i="1"/>
  <c r="CH930" i="1"/>
  <c r="CH931" i="1"/>
  <c r="CH932" i="1"/>
  <c r="CQ932" i="1" s="1"/>
  <c r="CH933" i="1"/>
  <c r="CH934" i="1"/>
  <c r="CH935" i="1"/>
  <c r="CH936" i="1"/>
  <c r="CH937" i="1"/>
  <c r="CH938" i="1"/>
  <c r="CR938" i="1" s="1"/>
  <c r="CH939" i="1"/>
  <c r="CH940" i="1"/>
  <c r="CH941" i="1"/>
  <c r="CR941" i="1" s="1"/>
  <c r="CH942" i="1"/>
  <c r="CH943" i="1"/>
  <c r="CH944" i="1"/>
  <c r="CR944" i="1" s="1"/>
  <c r="CH945" i="1"/>
  <c r="CR945" i="1" s="1"/>
  <c r="CH946" i="1"/>
  <c r="CH947" i="1"/>
  <c r="CH948" i="1"/>
  <c r="CH949" i="1"/>
  <c r="CH950" i="1"/>
  <c r="CH951" i="1"/>
  <c r="CH952" i="1"/>
  <c r="CH953" i="1"/>
  <c r="CH954" i="1"/>
  <c r="CH955" i="1"/>
  <c r="CH956" i="1"/>
  <c r="CQ956" i="1" s="1"/>
  <c r="CH957" i="1"/>
  <c r="CQ957" i="1" s="1"/>
  <c r="CH958" i="1"/>
  <c r="CH959" i="1"/>
  <c r="CH960" i="1"/>
  <c r="CH961" i="1"/>
  <c r="CH962" i="1"/>
  <c r="CQ962" i="1" s="1"/>
  <c r="CH963" i="1"/>
  <c r="CH964" i="1"/>
  <c r="CH965" i="1"/>
  <c r="CR965" i="1" s="1"/>
  <c r="CH966" i="1"/>
  <c r="CH967" i="1"/>
  <c r="CR967" i="1" s="1"/>
  <c r="CH968" i="1"/>
  <c r="CH969" i="1"/>
  <c r="CR969" i="1" s="1"/>
  <c r="CH970" i="1"/>
  <c r="CH971" i="1"/>
  <c r="CH972" i="1"/>
  <c r="CQ972" i="1" s="1"/>
  <c r="CH973" i="1"/>
  <c r="CH974" i="1"/>
  <c r="CH975" i="1"/>
  <c r="CH976" i="1"/>
  <c r="CH977" i="1"/>
  <c r="CH978" i="1"/>
  <c r="CH979" i="1"/>
  <c r="CH980" i="1"/>
  <c r="CH981" i="1"/>
  <c r="CQ981" i="1" s="1"/>
  <c r="CH982" i="1"/>
  <c r="CH983" i="1"/>
  <c r="CH984" i="1"/>
  <c r="CH985" i="1"/>
  <c r="CH986" i="1"/>
  <c r="CQ986" i="1" s="1"/>
  <c r="CH987" i="1"/>
  <c r="CQ987" i="1" s="1"/>
  <c r="CH988" i="1"/>
  <c r="CH989" i="1"/>
  <c r="CH990" i="1"/>
  <c r="CH991" i="1"/>
  <c r="CH992" i="1"/>
  <c r="CQ992" i="1" s="1"/>
  <c r="CH993" i="1"/>
  <c r="CH994" i="1"/>
  <c r="CH995" i="1"/>
  <c r="CR995" i="1" s="1"/>
  <c r="CH996" i="1"/>
  <c r="CH997" i="1"/>
  <c r="CH998" i="1"/>
  <c r="CH999" i="1"/>
  <c r="CH1000" i="1"/>
  <c r="CH1001" i="1"/>
  <c r="CH1002" i="1"/>
  <c r="CH1003" i="1"/>
  <c r="CH1004" i="1"/>
  <c r="CH1005" i="1"/>
  <c r="CH1006" i="1"/>
  <c r="CH1007" i="1"/>
  <c r="CH1008" i="1"/>
  <c r="CH1009" i="1"/>
  <c r="CH1010" i="1"/>
  <c r="CQ1010" i="1" s="1"/>
  <c r="CH1011" i="1"/>
  <c r="CQ1011" i="1" s="1"/>
  <c r="CN24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92" i="1"/>
  <c r="CN193" i="1"/>
  <c r="CN194" i="1"/>
  <c r="CN195" i="1"/>
  <c r="CN196" i="1"/>
  <c r="CN197" i="1"/>
  <c r="CN198" i="1"/>
  <c r="CN199" i="1"/>
  <c r="CN200" i="1"/>
  <c r="CN201" i="1"/>
  <c r="CN202" i="1"/>
  <c r="CN203" i="1"/>
  <c r="CN204" i="1"/>
  <c r="CN205" i="1"/>
  <c r="CN206" i="1"/>
  <c r="CN207" i="1"/>
  <c r="CN208" i="1"/>
  <c r="CN209" i="1"/>
  <c r="CN210" i="1"/>
  <c r="CN211" i="1"/>
  <c r="CN212" i="1"/>
  <c r="CN213" i="1"/>
  <c r="CN214" i="1"/>
  <c r="CN215" i="1"/>
  <c r="CN216" i="1"/>
  <c r="CN217" i="1"/>
  <c r="CN218" i="1"/>
  <c r="CN219" i="1"/>
  <c r="CN220" i="1"/>
  <c r="CN221" i="1"/>
  <c r="CN222" i="1"/>
  <c r="CN223" i="1"/>
  <c r="CN224" i="1"/>
  <c r="CN225" i="1"/>
  <c r="CN226" i="1"/>
  <c r="CN227" i="1"/>
  <c r="CN228" i="1"/>
  <c r="CN229" i="1"/>
  <c r="CN230" i="1"/>
  <c r="CN231" i="1"/>
  <c r="CN232" i="1"/>
  <c r="CN233" i="1"/>
  <c r="CN234" i="1"/>
  <c r="CN235" i="1"/>
  <c r="CN236" i="1"/>
  <c r="CN237" i="1"/>
  <c r="CN238" i="1"/>
  <c r="CN239" i="1"/>
  <c r="CN240" i="1"/>
  <c r="CN241" i="1"/>
  <c r="CN242" i="1"/>
  <c r="CN243" i="1"/>
  <c r="CN244" i="1"/>
  <c r="CN245" i="1"/>
  <c r="CN246" i="1"/>
  <c r="CN247" i="1"/>
  <c r="CN248" i="1"/>
  <c r="CN249" i="1"/>
  <c r="CN250" i="1"/>
  <c r="CN251" i="1"/>
  <c r="CN252" i="1"/>
  <c r="CN253" i="1"/>
  <c r="CN254" i="1"/>
  <c r="CN255" i="1"/>
  <c r="CN256" i="1"/>
  <c r="CN257" i="1"/>
  <c r="CN258" i="1"/>
  <c r="CN259" i="1"/>
  <c r="CN260" i="1"/>
  <c r="CN261" i="1"/>
  <c r="CN262" i="1"/>
  <c r="CN263" i="1"/>
  <c r="CN264" i="1"/>
  <c r="CN265" i="1"/>
  <c r="CN266" i="1"/>
  <c r="CN267" i="1"/>
  <c r="CN268" i="1"/>
  <c r="CN269" i="1"/>
  <c r="CN270" i="1"/>
  <c r="CN271" i="1"/>
  <c r="CN272" i="1"/>
  <c r="CN273" i="1"/>
  <c r="CN274" i="1"/>
  <c r="CN275" i="1"/>
  <c r="CN276" i="1"/>
  <c r="CN277" i="1"/>
  <c r="CN278" i="1"/>
  <c r="CN279" i="1"/>
  <c r="CN280" i="1"/>
  <c r="CN281" i="1"/>
  <c r="CN282" i="1"/>
  <c r="CN283" i="1"/>
  <c r="CN284" i="1"/>
  <c r="CN285" i="1"/>
  <c r="CN286" i="1"/>
  <c r="CN287" i="1"/>
  <c r="CN288" i="1"/>
  <c r="CN289" i="1"/>
  <c r="CN290" i="1"/>
  <c r="CN291" i="1"/>
  <c r="CN292" i="1"/>
  <c r="CN293" i="1"/>
  <c r="CN294" i="1"/>
  <c r="CN295" i="1"/>
  <c r="CN296" i="1"/>
  <c r="CN297" i="1"/>
  <c r="CN298" i="1"/>
  <c r="CN299" i="1"/>
  <c r="CN300" i="1"/>
  <c r="CN301" i="1"/>
  <c r="CN302" i="1"/>
  <c r="CN303" i="1"/>
  <c r="CN304" i="1"/>
  <c r="CN305" i="1"/>
  <c r="CN306" i="1"/>
  <c r="CN307" i="1"/>
  <c r="CN308" i="1"/>
  <c r="CN309" i="1"/>
  <c r="CN310" i="1"/>
  <c r="CN311" i="1"/>
  <c r="CN312" i="1"/>
  <c r="CN313" i="1"/>
  <c r="CN314" i="1"/>
  <c r="CN315" i="1"/>
  <c r="CN316" i="1"/>
  <c r="CN317" i="1"/>
  <c r="CN318" i="1"/>
  <c r="CN319" i="1"/>
  <c r="CN320" i="1"/>
  <c r="CN321" i="1"/>
  <c r="CN322" i="1"/>
  <c r="CN323" i="1"/>
  <c r="CN324" i="1"/>
  <c r="CN325" i="1"/>
  <c r="CN326" i="1"/>
  <c r="CN327" i="1"/>
  <c r="CN328" i="1"/>
  <c r="CN329" i="1"/>
  <c r="CN330" i="1"/>
  <c r="CN331" i="1"/>
  <c r="CN332" i="1"/>
  <c r="CN333" i="1"/>
  <c r="CN334" i="1"/>
  <c r="CN335" i="1"/>
  <c r="CN336" i="1"/>
  <c r="CN337" i="1"/>
  <c r="CN338" i="1"/>
  <c r="CN339" i="1"/>
  <c r="CN340" i="1"/>
  <c r="CN341" i="1"/>
  <c r="CN342" i="1"/>
  <c r="CN343" i="1"/>
  <c r="CN344" i="1"/>
  <c r="CN345" i="1"/>
  <c r="CN346" i="1"/>
  <c r="CN347" i="1"/>
  <c r="CN348" i="1"/>
  <c r="CN349" i="1"/>
  <c r="CN350" i="1"/>
  <c r="CN351" i="1"/>
  <c r="CN352" i="1"/>
  <c r="CN353" i="1"/>
  <c r="CN354" i="1"/>
  <c r="CN355" i="1"/>
  <c r="CN356" i="1"/>
  <c r="CN357" i="1"/>
  <c r="CN358" i="1"/>
  <c r="CN359" i="1"/>
  <c r="CN360" i="1"/>
  <c r="CN361" i="1"/>
  <c r="CN362" i="1"/>
  <c r="CN363" i="1"/>
  <c r="CN364" i="1"/>
  <c r="CN365" i="1"/>
  <c r="CN366" i="1"/>
  <c r="CN367" i="1"/>
  <c r="CN368" i="1"/>
  <c r="CN369" i="1"/>
  <c r="CN370" i="1"/>
  <c r="CN371" i="1"/>
  <c r="CN372" i="1"/>
  <c r="CN373" i="1"/>
  <c r="CN374" i="1"/>
  <c r="CN375" i="1"/>
  <c r="CN376" i="1"/>
  <c r="CN377" i="1"/>
  <c r="CN378" i="1"/>
  <c r="CN379" i="1"/>
  <c r="CN380" i="1"/>
  <c r="CN381" i="1"/>
  <c r="CN382" i="1"/>
  <c r="CN383" i="1"/>
  <c r="CN384" i="1"/>
  <c r="CN385" i="1"/>
  <c r="CN386" i="1"/>
  <c r="CN387" i="1"/>
  <c r="CN388" i="1"/>
  <c r="CN389" i="1"/>
  <c r="CN390" i="1"/>
  <c r="CN391" i="1"/>
  <c r="CN392" i="1"/>
  <c r="CN393" i="1"/>
  <c r="CN394" i="1"/>
  <c r="CN395" i="1"/>
  <c r="CN396" i="1"/>
  <c r="CN397" i="1"/>
  <c r="CN398" i="1"/>
  <c r="CN399" i="1"/>
  <c r="CN400" i="1"/>
  <c r="CN401" i="1"/>
  <c r="CN402" i="1"/>
  <c r="CN403" i="1"/>
  <c r="CN404" i="1"/>
  <c r="CN405" i="1"/>
  <c r="CN406" i="1"/>
  <c r="CN407" i="1"/>
  <c r="CN408" i="1"/>
  <c r="CN409" i="1"/>
  <c r="CN410" i="1"/>
  <c r="CN411" i="1"/>
  <c r="CN412" i="1"/>
  <c r="CN413" i="1"/>
  <c r="CN414" i="1"/>
  <c r="CN415" i="1"/>
  <c r="CN416" i="1"/>
  <c r="CN417" i="1"/>
  <c r="CN418" i="1"/>
  <c r="CN419" i="1"/>
  <c r="CN420" i="1"/>
  <c r="CN421" i="1"/>
  <c r="CN422" i="1"/>
  <c r="CN423" i="1"/>
  <c r="CN424" i="1"/>
  <c r="CN425" i="1"/>
  <c r="CN426" i="1"/>
  <c r="CN427" i="1"/>
  <c r="CN428" i="1"/>
  <c r="CN429" i="1"/>
  <c r="CN430" i="1"/>
  <c r="CN431" i="1"/>
  <c r="CN432" i="1"/>
  <c r="CN433" i="1"/>
  <c r="CN434" i="1"/>
  <c r="CN435" i="1"/>
  <c r="CN436" i="1"/>
  <c r="CN437" i="1"/>
  <c r="CN438" i="1"/>
  <c r="CN439" i="1"/>
  <c r="CN440" i="1"/>
  <c r="CN441" i="1"/>
  <c r="CN442" i="1"/>
  <c r="CN443" i="1"/>
  <c r="CN444" i="1"/>
  <c r="CN445" i="1"/>
  <c r="CN446" i="1"/>
  <c r="CN447" i="1"/>
  <c r="CN448" i="1"/>
  <c r="CN449" i="1"/>
  <c r="CN450" i="1"/>
  <c r="CN451" i="1"/>
  <c r="CN452" i="1"/>
  <c r="CN453" i="1"/>
  <c r="CN454" i="1"/>
  <c r="CN455" i="1"/>
  <c r="CN456" i="1"/>
  <c r="CN457" i="1"/>
  <c r="CN458" i="1"/>
  <c r="CN459" i="1"/>
  <c r="CN460" i="1"/>
  <c r="CN461" i="1"/>
  <c r="CN462" i="1"/>
  <c r="CN463" i="1"/>
  <c r="CN464" i="1"/>
  <c r="CN465" i="1"/>
  <c r="CN466" i="1"/>
  <c r="CN467" i="1"/>
  <c r="CN468" i="1"/>
  <c r="CN469" i="1"/>
  <c r="CN470" i="1"/>
  <c r="CN471" i="1"/>
  <c r="CN472" i="1"/>
  <c r="CN473" i="1"/>
  <c r="CN474" i="1"/>
  <c r="CN475" i="1"/>
  <c r="CN476" i="1"/>
  <c r="CN477" i="1"/>
  <c r="CN478" i="1"/>
  <c r="CN479" i="1"/>
  <c r="CN480" i="1"/>
  <c r="CN481" i="1"/>
  <c r="CN482" i="1"/>
  <c r="CN483" i="1"/>
  <c r="CN484" i="1"/>
  <c r="CN485" i="1"/>
  <c r="CN486" i="1"/>
  <c r="CN487" i="1"/>
  <c r="CN488" i="1"/>
  <c r="CN489" i="1"/>
  <c r="CN490" i="1"/>
  <c r="CN491" i="1"/>
  <c r="CN492" i="1"/>
  <c r="CN493" i="1"/>
  <c r="CN494" i="1"/>
  <c r="CN495" i="1"/>
  <c r="CN496" i="1"/>
  <c r="CN497" i="1"/>
  <c r="CN498" i="1"/>
  <c r="CN499" i="1"/>
  <c r="CN500" i="1"/>
  <c r="CN501" i="1"/>
  <c r="CN502" i="1"/>
  <c r="CN503" i="1"/>
  <c r="CN504" i="1"/>
  <c r="CN505" i="1"/>
  <c r="CN506" i="1"/>
  <c r="CN507" i="1"/>
  <c r="CN508" i="1"/>
  <c r="CN509" i="1"/>
  <c r="CN510" i="1"/>
  <c r="CN511" i="1"/>
  <c r="CN512" i="1"/>
  <c r="CN513" i="1"/>
  <c r="CN514" i="1"/>
  <c r="CN515" i="1"/>
  <c r="CN516" i="1"/>
  <c r="CN517" i="1"/>
  <c r="CN518" i="1"/>
  <c r="CN519" i="1"/>
  <c r="CN520" i="1"/>
  <c r="CN521" i="1"/>
  <c r="CN522" i="1"/>
  <c r="CN523" i="1"/>
  <c r="CN524" i="1"/>
  <c r="CN525" i="1"/>
  <c r="CN526" i="1"/>
  <c r="CN527" i="1"/>
  <c r="CN528" i="1"/>
  <c r="CN529" i="1"/>
  <c r="CN530" i="1"/>
  <c r="CN531" i="1"/>
  <c r="CN532" i="1"/>
  <c r="CN533" i="1"/>
  <c r="CN534" i="1"/>
  <c r="CN535" i="1"/>
  <c r="CN536" i="1"/>
  <c r="CN537" i="1"/>
  <c r="CN538" i="1"/>
  <c r="CN539" i="1"/>
  <c r="CN540" i="1"/>
  <c r="CN541" i="1"/>
  <c r="CN542" i="1"/>
  <c r="CN543" i="1"/>
  <c r="CN544" i="1"/>
  <c r="CN545" i="1"/>
  <c r="CN546" i="1"/>
  <c r="CN547" i="1"/>
  <c r="CN548" i="1"/>
  <c r="CN549" i="1"/>
  <c r="CN550" i="1"/>
  <c r="CN551" i="1"/>
  <c r="CN552" i="1"/>
  <c r="CN553" i="1"/>
  <c r="CN554" i="1"/>
  <c r="CN555" i="1"/>
  <c r="CN556" i="1"/>
  <c r="CN557" i="1"/>
  <c r="CN558" i="1"/>
  <c r="CN559" i="1"/>
  <c r="CN560" i="1"/>
  <c r="CN561" i="1"/>
  <c r="CN562" i="1"/>
  <c r="CN563" i="1"/>
  <c r="CN564" i="1"/>
  <c r="CN565" i="1"/>
  <c r="CN566" i="1"/>
  <c r="CN567" i="1"/>
  <c r="CN568" i="1"/>
  <c r="CN569" i="1"/>
  <c r="CN570" i="1"/>
  <c r="CN571" i="1"/>
  <c r="CN572" i="1"/>
  <c r="CN573" i="1"/>
  <c r="CN574" i="1"/>
  <c r="CN575" i="1"/>
  <c r="CN576" i="1"/>
  <c r="CN577" i="1"/>
  <c r="CN578" i="1"/>
  <c r="CN579" i="1"/>
  <c r="CN580" i="1"/>
  <c r="CN581" i="1"/>
  <c r="CN582" i="1"/>
  <c r="CN583" i="1"/>
  <c r="CN584" i="1"/>
  <c r="CN585" i="1"/>
  <c r="CN586" i="1"/>
  <c r="CN587" i="1"/>
  <c r="CN588" i="1"/>
  <c r="CN589" i="1"/>
  <c r="CN590" i="1"/>
  <c r="CN591" i="1"/>
  <c r="CN592" i="1"/>
  <c r="CN593" i="1"/>
  <c r="CN594" i="1"/>
  <c r="CN595" i="1"/>
  <c r="CN596" i="1"/>
  <c r="CN597" i="1"/>
  <c r="CN598" i="1"/>
  <c r="CN599" i="1"/>
  <c r="CN600" i="1"/>
  <c r="CN601" i="1"/>
  <c r="CN602" i="1"/>
  <c r="CN603" i="1"/>
  <c r="CN604" i="1"/>
  <c r="CN605" i="1"/>
  <c r="CN606" i="1"/>
  <c r="CN607" i="1"/>
  <c r="CN608" i="1"/>
  <c r="CN609" i="1"/>
  <c r="CN610" i="1"/>
  <c r="CN611" i="1"/>
  <c r="CN612" i="1"/>
  <c r="CN613" i="1"/>
  <c r="CN614" i="1"/>
  <c r="CN615" i="1"/>
  <c r="CN616" i="1"/>
  <c r="CN617" i="1"/>
  <c r="CN618" i="1"/>
  <c r="CN619" i="1"/>
  <c r="CN620" i="1"/>
  <c r="CN621" i="1"/>
  <c r="CN622" i="1"/>
  <c r="CN623" i="1"/>
  <c r="CN624" i="1"/>
  <c r="CN625" i="1"/>
  <c r="CN626" i="1"/>
  <c r="CN627" i="1"/>
  <c r="CN628" i="1"/>
  <c r="CN629" i="1"/>
  <c r="CN630" i="1"/>
  <c r="CN631" i="1"/>
  <c r="CN632" i="1"/>
  <c r="CN633" i="1"/>
  <c r="CN634" i="1"/>
  <c r="CN635" i="1"/>
  <c r="CN636" i="1"/>
  <c r="CN637" i="1"/>
  <c r="CN638" i="1"/>
  <c r="CN639" i="1"/>
  <c r="CN640" i="1"/>
  <c r="CN641" i="1"/>
  <c r="CN642" i="1"/>
  <c r="CN643" i="1"/>
  <c r="CN644" i="1"/>
  <c r="CN645" i="1"/>
  <c r="CN646" i="1"/>
  <c r="CN647" i="1"/>
  <c r="CN648" i="1"/>
  <c r="CN649" i="1"/>
  <c r="CN650" i="1"/>
  <c r="CN651" i="1"/>
  <c r="CN652" i="1"/>
  <c r="CN653" i="1"/>
  <c r="CN654" i="1"/>
  <c r="CN655" i="1"/>
  <c r="CN656" i="1"/>
  <c r="CN657" i="1"/>
  <c r="CN658" i="1"/>
  <c r="CN659" i="1"/>
  <c r="CN660" i="1"/>
  <c r="CN661" i="1"/>
  <c r="CN662" i="1"/>
  <c r="CN663" i="1"/>
  <c r="CN664" i="1"/>
  <c r="CN665" i="1"/>
  <c r="CN666" i="1"/>
  <c r="CN667" i="1"/>
  <c r="CN668" i="1"/>
  <c r="CN669" i="1"/>
  <c r="CN670" i="1"/>
  <c r="CN671" i="1"/>
  <c r="CN672" i="1"/>
  <c r="CN673" i="1"/>
  <c r="CN674" i="1"/>
  <c r="CN675" i="1"/>
  <c r="CN676" i="1"/>
  <c r="CN677" i="1"/>
  <c r="CN678" i="1"/>
  <c r="CN679" i="1"/>
  <c r="CN680" i="1"/>
  <c r="CN681" i="1"/>
  <c r="CN682" i="1"/>
  <c r="CN683" i="1"/>
  <c r="CN684" i="1"/>
  <c r="CN685" i="1"/>
  <c r="CN686" i="1"/>
  <c r="CN687" i="1"/>
  <c r="CN688" i="1"/>
  <c r="CN689" i="1"/>
  <c r="CN690" i="1"/>
  <c r="CN691" i="1"/>
  <c r="CN692" i="1"/>
  <c r="CN693" i="1"/>
  <c r="CN694" i="1"/>
  <c r="CN695" i="1"/>
  <c r="CN696" i="1"/>
  <c r="CN697" i="1"/>
  <c r="CN698" i="1"/>
  <c r="CN699" i="1"/>
  <c r="CN700" i="1"/>
  <c r="CN701" i="1"/>
  <c r="CN702" i="1"/>
  <c r="CN703" i="1"/>
  <c r="CN704" i="1"/>
  <c r="CN705" i="1"/>
  <c r="CN706" i="1"/>
  <c r="CN707" i="1"/>
  <c r="CN708" i="1"/>
  <c r="CN709" i="1"/>
  <c r="CN710" i="1"/>
  <c r="CN711" i="1"/>
  <c r="CN712" i="1"/>
  <c r="CN713" i="1"/>
  <c r="CN714" i="1"/>
  <c r="CN715" i="1"/>
  <c r="CN716" i="1"/>
  <c r="CN717" i="1"/>
  <c r="CN718" i="1"/>
  <c r="CN719" i="1"/>
  <c r="CN720" i="1"/>
  <c r="CN721" i="1"/>
  <c r="CN722" i="1"/>
  <c r="CN723" i="1"/>
  <c r="CN724" i="1"/>
  <c r="CN725" i="1"/>
  <c r="CN726" i="1"/>
  <c r="CN727" i="1"/>
  <c r="CN728" i="1"/>
  <c r="CN729" i="1"/>
  <c r="CN730" i="1"/>
  <c r="CN731" i="1"/>
  <c r="CN732" i="1"/>
  <c r="CN733" i="1"/>
  <c r="CN734" i="1"/>
  <c r="CN735" i="1"/>
  <c r="CN736" i="1"/>
  <c r="CN737" i="1"/>
  <c r="CN738" i="1"/>
  <c r="CN739" i="1"/>
  <c r="CN740" i="1"/>
  <c r="CN741" i="1"/>
  <c r="CN742" i="1"/>
  <c r="CN743" i="1"/>
  <c r="CN744" i="1"/>
  <c r="CN745" i="1"/>
  <c r="CN746" i="1"/>
  <c r="CN747" i="1"/>
  <c r="CN748" i="1"/>
  <c r="CN749" i="1"/>
  <c r="CN750" i="1"/>
  <c r="CN751" i="1"/>
  <c r="CN752" i="1"/>
  <c r="CN753" i="1"/>
  <c r="CN754" i="1"/>
  <c r="CN755" i="1"/>
  <c r="CN756" i="1"/>
  <c r="CN757" i="1"/>
  <c r="CN758" i="1"/>
  <c r="CN759" i="1"/>
  <c r="CN760" i="1"/>
  <c r="CN761" i="1"/>
  <c r="CN762" i="1"/>
  <c r="CN763" i="1"/>
  <c r="CN764" i="1"/>
  <c r="CN765" i="1"/>
  <c r="CN766" i="1"/>
  <c r="CN767" i="1"/>
  <c r="CN768" i="1"/>
  <c r="CN769" i="1"/>
  <c r="CN770" i="1"/>
  <c r="CN771" i="1"/>
  <c r="CN772" i="1"/>
  <c r="CN773" i="1"/>
  <c r="CN774" i="1"/>
  <c r="CN775" i="1"/>
  <c r="CN776" i="1"/>
  <c r="CN777" i="1"/>
  <c r="CN778" i="1"/>
  <c r="CN779" i="1"/>
  <c r="CN780" i="1"/>
  <c r="CN781" i="1"/>
  <c r="CN782" i="1"/>
  <c r="CN783" i="1"/>
  <c r="CN784" i="1"/>
  <c r="CN785" i="1"/>
  <c r="CN786" i="1"/>
  <c r="CN787" i="1"/>
  <c r="CN788" i="1"/>
  <c r="CN789" i="1"/>
  <c r="CN790" i="1"/>
  <c r="CN791" i="1"/>
  <c r="CN792" i="1"/>
  <c r="CN793" i="1"/>
  <c r="CN794" i="1"/>
  <c r="CN795" i="1"/>
  <c r="CN796" i="1"/>
  <c r="CN797" i="1"/>
  <c r="CN798" i="1"/>
  <c r="CN799" i="1"/>
  <c r="CN800" i="1"/>
  <c r="CN801" i="1"/>
  <c r="CN802" i="1"/>
  <c r="CN803" i="1"/>
  <c r="CN804" i="1"/>
  <c r="CN805" i="1"/>
  <c r="CN806" i="1"/>
  <c r="CN807" i="1"/>
  <c r="CN808" i="1"/>
  <c r="CN809" i="1"/>
  <c r="CN810" i="1"/>
  <c r="CN811" i="1"/>
  <c r="CN812" i="1"/>
  <c r="CN813" i="1"/>
  <c r="CN814" i="1"/>
  <c r="CN815" i="1"/>
  <c r="CN816" i="1"/>
  <c r="CN817" i="1"/>
  <c r="CN818" i="1"/>
  <c r="CN819" i="1"/>
  <c r="CN820" i="1"/>
  <c r="CN821" i="1"/>
  <c r="CN822" i="1"/>
  <c r="CN823" i="1"/>
  <c r="CN824" i="1"/>
  <c r="CN825" i="1"/>
  <c r="CN826" i="1"/>
  <c r="CN827" i="1"/>
  <c r="CN828" i="1"/>
  <c r="CN829" i="1"/>
  <c r="CN830" i="1"/>
  <c r="CN831" i="1"/>
  <c r="CN832" i="1"/>
  <c r="CN833" i="1"/>
  <c r="CN834" i="1"/>
  <c r="CN835" i="1"/>
  <c r="CN836" i="1"/>
  <c r="CN837" i="1"/>
  <c r="CN838" i="1"/>
  <c r="CN839" i="1"/>
  <c r="CN840" i="1"/>
  <c r="CN841" i="1"/>
  <c r="CN842" i="1"/>
  <c r="CN843" i="1"/>
  <c r="CN844" i="1"/>
  <c r="CN845" i="1"/>
  <c r="CN846" i="1"/>
  <c r="CN847" i="1"/>
  <c r="CN848" i="1"/>
  <c r="CN849" i="1"/>
  <c r="CN850" i="1"/>
  <c r="CN851" i="1"/>
  <c r="CN852" i="1"/>
  <c r="CN853" i="1"/>
  <c r="CN854" i="1"/>
  <c r="CN855" i="1"/>
  <c r="CN856" i="1"/>
  <c r="CN857" i="1"/>
  <c r="CN858" i="1"/>
  <c r="CN859" i="1"/>
  <c r="CN860" i="1"/>
  <c r="CN861" i="1"/>
  <c r="CN862" i="1"/>
  <c r="CN863" i="1"/>
  <c r="CN864" i="1"/>
  <c r="CN865" i="1"/>
  <c r="CN866" i="1"/>
  <c r="CN867" i="1"/>
  <c r="CN868" i="1"/>
  <c r="CN869" i="1"/>
  <c r="CN870" i="1"/>
  <c r="CN871" i="1"/>
  <c r="CN872" i="1"/>
  <c r="CN873" i="1"/>
  <c r="CN874" i="1"/>
  <c r="CN875" i="1"/>
  <c r="CN876" i="1"/>
  <c r="CN877" i="1"/>
  <c r="CN878" i="1"/>
  <c r="CN879" i="1"/>
  <c r="CN880" i="1"/>
  <c r="CN881" i="1"/>
  <c r="CN882" i="1"/>
  <c r="CN883" i="1"/>
  <c r="CN884" i="1"/>
  <c r="CN885" i="1"/>
  <c r="CN886" i="1"/>
  <c r="CN887" i="1"/>
  <c r="CN888" i="1"/>
  <c r="CN889" i="1"/>
  <c r="CN890" i="1"/>
  <c r="CN891" i="1"/>
  <c r="CN892" i="1"/>
  <c r="CN893" i="1"/>
  <c r="CN894" i="1"/>
  <c r="CN895" i="1"/>
  <c r="CN896" i="1"/>
  <c r="CN897" i="1"/>
  <c r="CN898" i="1"/>
  <c r="CN899" i="1"/>
  <c r="CN900" i="1"/>
  <c r="CN901" i="1"/>
  <c r="CN902" i="1"/>
  <c r="CN903" i="1"/>
  <c r="CN904" i="1"/>
  <c r="CN905" i="1"/>
  <c r="CN906" i="1"/>
  <c r="CN907" i="1"/>
  <c r="CN908" i="1"/>
  <c r="CN909" i="1"/>
  <c r="CN910" i="1"/>
  <c r="CN911" i="1"/>
  <c r="CN912" i="1"/>
  <c r="CN913" i="1"/>
  <c r="CN914" i="1"/>
  <c r="CN915" i="1"/>
  <c r="CN916" i="1"/>
  <c r="CN917" i="1"/>
  <c r="CN918" i="1"/>
  <c r="CN919" i="1"/>
  <c r="CN920" i="1"/>
  <c r="CN921" i="1"/>
  <c r="CN922" i="1"/>
  <c r="CN923" i="1"/>
  <c r="CN924" i="1"/>
  <c r="CN925" i="1"/>
  <c r="CN926" i="1"/>
  <c r="CN927" i="1"/>
  <c r="CN928" i="1"/>
  <c r="CN929" i="1"/>
  <c r="CN930" i="1"/>
  <c r="CN931" i="1"/>
  <c r="CN932" i="1"/>
  <c r="CN933" i="1"/>
  <c r="CN934" i="1"/>
  <c r="CN935" i="1"/>
  <c r="CN936" i="1"/>
  <c r="CN937" i="1"/>
  <c r="CN938" i="1"/>
  <c r="CN939" i="1"/>
  <c r="CN940" i="1"/>
  <c r="CN941" i="1"/>
  <c r="CN942" i="1"/>
  <c r="CN943" i="1"/>
  <c r="CN944" i="1"/>
  <c r="CN945" i="1"/>
  <c r="CN946" i="1"/>
  <c r="CN947" i="1"/>
  <c r="CN948" i="1"/>
  <c r="CN949" i="1"/>
  <c r="CN950" i="1"/>
  <c r="CN951" i="1"/>
  <c r="CN952" i="1"/>
  <c r="CN953" i="1"/>
  <c r="CN954" i="1"/>
  <c r="CN955" i="1"/>
  <c r="CN956" i="1"/>
  <c r="CN957" i="1"/>
  <c r="CN958" i="1"/>
  <c r="CN959" i="1"/>
  <c r="CN960" i="1"/>
  <c r="CN961" i="1"/>
  <c r="CN962" i="1"/>
  <c r="CN963" i="1"/>
  <c r="CN964" i="1"/>
  <c r="CN965" i="1"/>
  <c r="CN966" i="1"/>
  <c r="CN967" i="1"/>
  <c r="CN968" i="1"/>
  <c r="CN969" i="1"/>
  <c r="CN970" i="1"/>
  <c r="CN971" i="1"/>
  <c r="CN972" i="1"/>
  <c r="CN973" i="1"/>
  <c r="CN974" i="1"/>
  <c r="CN975" i="1"/>
  <c r="CN976" i="1"/>
  <c r="CN977" i="1"/>
  <c r="CN978" i="1"/>
  <c r="CN979" i="1"/>
  <c r="CN980" i="1"/>
  <c r="CN981" i="1"/>
  <c r="CN982" i="1"/>
  <c r="CN983" i="1"/>
  <c r="CN984" i="1"/>
  <c r="CN985" i="1"/>
  <c r="CN986" i="1"/>
  <c r="CN987" i="1"/>
  <c r="CN988" i="1"/>
  <c r="CN989" i="1"/>
  <c r="CN990" i="1"/>
  <c r="CN991" i="1"/>
  <c r="CN992" i="1"/>
  <c r="CN993" i="1"/>
  <c r="CN994" i="1"/>
  <c r="CN995" i="1"/>
  <c r="CN996" i="1"/>
  <c r="CN997" i="1"/>
  <c r="CN998" i="1"/>
  <c r="CN999" i="1"/>
  <c r="CN1000" i="1"/>
  <c r="CN1001" i="1"/>
  <c r="CN1002" i="1"/>
  <c r="CN1003" i="1"/>
  <c r="CN1004" i="1"/>
  <c r="CN1005" i="1"/>
  <c r="CN1006" i="1"/>
  <c r="CN1007" i="1"/>
  <c r="CN1008" i="1"/>
  <c r="CN1009" i="1"/>
  <c r="CN1010" i="1"/>
  <c r="CN1011" i="1"/>
  <c r="CM24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M192" i="1"/>
  <c r="CM193" i="1"/>
  <c r="CM194" i="1"/>
  <c r="CM195" i="1"/>
  <c r="CM196" i="1"/>
  <c r="CM197" i="1"/>
  <c r="CM198" i="1"/>
  <c r="CM199" i="1"/>
  <c r="CM200" i="1"/>
  <c r="CM201" i="1"/>
  <c r="CM202" i="1"/>
  <c r="CM203" i="1"/>
  <c r="CM204" i="1"/>
  <c r="CM205" i="1"/>
  <c r="CM206" i="1"/>
  <c r="CM207" i="1"/>
  <c r="CM208" i="1"/>
  <c r="CM209" i="1"/>
  <c r="CM210" i="1"/>
  <c r="CM211" i="1"/>
  <c r="CM212" i="1"/>
  <c r="CM213" i="1"/>
  <c r="CM214" i="1"/>
  <c r="CM215" i="1"/>
  <c r="CM216" i="1"/>
  <c r="CM217" i="1"/>
  <c r="CM218" i="1"/>
  <c r="CM219" i="1"/>
  <c r="CM220" i="1"/>
  <c r="CM221" i="1"/>
  <c r="CM222" i="1"/>
  <c r="CM223" i="1"/>
  <c r="CM224" i="1"/>
  <c r="CM225" i="1"/>
  <c r="CM226" i="1"/>
  <c r="CM227" i="1"/>
  <c r="CM228" i="1"/>
  <c r="CM229" i="1"/>
  <c r="CM230" i="1"/>
  <c r="CM231" i="1"/>
  <c r="CM232" i="1"/>
  <c r="CM233" i="1"/>
  <c r="CM234" i="1"/>
  <c r="CM235" i="1"/>
  <c r="CM236" i="1"/>
  <c r="CM237" i="1"/>
  <c r="CM238" i="1"/>
  <c r="CM239" i="1"/>
  <c r="CM240" i="1"/>
  <c r="CM241" i="1"/>
  <c r="CM242" i="1"/>
  <c r="CM243" i="1"/>
  <c r="CM244" i="1"/>
  <c r="CM245" i="1"/>
  <c r="CM246" i="1"/>
  <c r="CM247" i="1"/>
  <c r="CM248" i="1"/>
  <c r="CM249" i="1"/>
  <c r="CM250" i="1"/>
  <c r="CM251" i="1"/>
  <c r="CM252" i="1"/>
  <c r="CM253" i="1"/>
  <c r="CM254" i="1"/>
  <c r="CM255" i="1"/>
  <c r="CM256" i="1"/>
  <c r="CM257" i="1"/>
  <c r="CM258" i="1"/>
  <c r="CM259" i="1"/>
  <c r="CM260" i="1"/>
  <c r="CM261" i="1"/>
  <c r="CM262" i="1"/>
  <c r="CM263" i="1"/>
  <c r="CM264" i="1"/>
  <c r="CM265" i="1"/>
  <c r="CM266" i="1"/>
  <c r="CM267" i="1"/>
  <c r="CM268" i="1"/>
  <c r="CM269" i="1"/>
  <c r="CM270" i="1"/>
  <c r="CM271" i="1"/>
  <c r="CM272" i="1"/>
  <c r="CM273" i="1"/>
  <c r="CM274" i="1"/>
  <c r="CM275" i="1"/>
  <c r="CM276" i="1"/>
  <c r="CM277" i="1"/>
  <c r="CM278" i="1"/>
  <c r="CM279" i="1"/>
  <c r="CM280" i="1"/>
  <c r="CM281" i="1"/>
  <c r="CM282" i="1"/>
  <c r="CM283" i="1"/>
  <c r="CM284" i="1"/>
  <c r="CM285" i="1"/>
  <c r="CM286" i="1"/>
  <c r="CM287" i="1"/>
  <c r="CM288" i="1"/>
  <c r="CM289" i="1"/>
  <c r="CM290" i="1"/>
  <c r="CM291" i="1"/>
  <c r="CM292" i="1"/>
  <c r="CM293" i="1"/>
  <c r="CM294" i="1"/>
  <c r="CM295" i="1"/>
  <c r="CM296" i="1"/>
  <c r="CM297" i="1"/>
  <c r="CM298" i="1"/>
  <c r="CM299" i="1"/>
  <c r="CM300" i="1"/>
  <c r="CM301" i="1"/>
  <c r="CM302" i="1"/>
  <c r="CM303" i="1"/>
  <c r="CM304" i="1"/>
  <c r="CM305" i="1"/>
  <c r="CM306" i="1"/>
  <c r="CM307" i="1"/>
  <c r="CM308" i="1"/>
  <c r="CM309" i="1"/>
  <c r="CM310" i="1"/>
  <c r="CM311" i="1"/>
  <c r="CM312" i="1"/>
  <c r="CM313" i="1"/>
  <c r="CM314" i="1"/>
  <c r="CM315" i="1"/>
  <c r="CM316" i="1"/>
  <c r="CM317" i="1"/>
  <c r="CM318" i="1"/>
  <c r="CM319" i="1"/>
  <c r="CM320" i="1"/>
  <c r="CM321" i="1"/>
  <c r="CM322" i="1"/>
  <c r="CM323" i="1"/>
  <c r="CM324" i="1"/>
  <c r="CM325" i="1"/>
  <c r="CM326" i="1"/>
  <c r="CM327" i="1"/>
  <c r="CM328" i="1"/>
  <c r="CM329" i="1"/>
  <c r="CM330" i="1"/>
  <c r="CM331" i="1"/>
  <c r="CM332" i="1"/>
  <c r="CM333" i="1"/>
  <c r="CM334" i="1"/>
  <c r="CM335" i="1"/>
  <c r="CM336" i="1"/>
  <c r="CM337" i="1"/>
  <c r="CM338" i="1"/>
  <c r="CM339" i="1"/>
  <c r="CM340" i="1"/>
  <c r="CM341" i="1"/>
  <c r="CM342" i="1"/>
  <c r="CM343" i="1"/>
  <c r="CM344" i="1"/>
  <c r="CM345" i="1"/>
  <c r="CM346" i="1"/>
  <c r="CM347" i="1"/>
  <c r="CM348" i="1"/>
  <c r="CM349" i="1"/>
  <c r="CM350" i="1"/>
  <c r="CM351" i="1"/>
  <c r="CM352" i="1"/>
  <c r="CM353" i="1"/>
  <c r="CM354" i="1"/>
  <c r="CM355" i="1"/>
  <c r="CM356" i="1"/>
  <c r="CM357" i="1"/>
  <c r="CM358" i="1"/>
  <c r="CM359" i="1"/>
  <c r="CM360" i="1"/>
  <c r="CM361" i="1"/>
  <c r="CM362" i="1"/>
  <c r="CM363" i="1"/>
  <c r="CM364" i="1"/>
  <c r="CM365" i="1"/>
  <c r="CM366" i="1"/>
  <c r="CM367" i="1"/>
  <c r="CM368" i="1"/>
  <c r="CM369" i="1"/>
  <c r="CM370" i="1"/>
  <c r="CM371" i="1"/>
  <c r="CM372" i="1"/>
  <c r="CM373" i="1"/>
  <c r="CM374" i="1"/>
  <c r="CM375" i="1"/>
  <c r="CM376" i="1"/>
  <c r="CM377" i="1"/>
  <c r="CM378" i="1"/>
  <c r="CM379" i="1"/>
  <c r="CM380" i="1"/>
  <c r="CM381" i="1"/>
  <c r="CM382" i="1"/>
  <c r="CM383" i="1"/>
  <c r="CM384" i="1"/>
  <c r="CM385" i="1"/>
  <c r="CM386" i="1"/>
  <c r="CM387" i="1"/>
  <c r="CM388" i="1"/>
  <c r="CM389" i="1"/>
  <c r="CM390" i="1"/>
  <c r="CM391" i="1"/>
  <c r="CM392" i="1"/>
  <c r="CM393" i="1"/>
  <c r="CM394" i="1"/>
  <c r="CM395" i="1"/>
  <c r="CM396" i="1"/>
  <c r="CM397" i="1"/>
  <c r="CM398" i="1"/>
  <c r="CM399" i="1"/>
  <c r="CM400" i="1"/>
  <c r="CM401" i="1"/>
  <c r="CM402" i="1"/>
  <c r="CM403" i="1"/>
  <c r="CM404" i="1"/>
  <c r="CM405" i="1"/>
  <c r="CM406" i="1"/>
  <c r="CM407" i="1"/>
  <c r="CM408" i="1"/>
  <c r="CM409" i="1"/>
  <c r="CM410" i="1"/>
  <c r="CM411" i="1"/>
  <c r="CM412" i="1"/>
  <c r="CM413" i="1"/>
  <c r="CM414" i="1"/>
  <c r="CM415" i="1"/>
  <c r="CM416" i="1"/>
  <c r="CM417" i="1"/>
  <c r="CM418" i="1"/>
  <c r="CM419" i="1"/>
  <c r="CM420" i="1"/>
  <c r="CM421" i="1"/>
  <c r="CM422" i="1"/>
  <c r="CM423" i="1"/>
  <c r="CM424" i="1"/>
  <c r="CM425" i="1"/>
  <c r="CM426" i="1"/>
  <c r="CM427" i="1"/>
  <c r="CM428" i="1"/>
  <c r="CM429" i="1"/>
  <c r="CM430" i="1"/>
  <c r="CM431" i="1"/>
  <c r="CM432" i="1"/>
  <c r="CM433" i="1"/>
  <c r="CM434" i="1"/>
  <c r="CM435" i="1"/>
  <c r="CM436" i="1"/>
  <c r="CM437" i="1"/>
  <c r="CM438" i="1"/>
  <c r="CM439" i="1"/>
  <c r="CM440" i="1"/>
  <c r="CM441" i="1"/>
  <c r="CM442" i="1"/>
  <c r="CM443" i="1"/>
  <c r="CM444" i="1"/>
  <c r="CM445" i="1"/>
  <c r="CM446" i="1"/>
  <c r="CM447" i="1"/>
  <c r="CM448" i="1"/>
  <c r="CM449" i="1"/>
  <c r="CM450" i="1"/>
  <c r="CM451" i="1"/>
  <c r="CM452" i="1"/>
  <c r="CM453" i="1"/>
  <c r="CM454" i="1"/>
  <c r="CM455" i="1"/>
  <c r="CM456" i="1"/>
  <c r="CM457" i="1"/>
  <c r="CM458" i="1"/>
  <c r="CM459" i="1"/>
  <c r="CM460" i="1"/>
  <c r="CM461" i="1"/>
  <c r="CM462" i="1"/>
  <c r="CM463" i="1"/>
  <c r="CM464" i="1"/>
  <c r="CM465" i="1"/>
  <c r="CM466" i="1"/>
  <c r="CM467" i="1"/>
  <c r="CM468" i="1"/>
  <c r="CM469" i="1"/>
  <c r="CM470" i="1"/>
  <c r="CM471" i="1"/>
  <c r="CM472" i="1"/>
  <c r="CM473" i="1"/>
  <c r="CM474" i="1"/>
  <c r="CM475" i="1"/>
  <c r="CM476" i="1"/>
  <c r="CM477" i="1"/>
  <c r="CM478" i="1"/>
  <c r="CM479" i="1"/>
  <c r="CM480" i="1"/>
  <c r="CM481" i="1"/>
  <c r="CM482" i="1"/>
  <c r="CM483" i="1"/>
  <c r="CM484" i="1"/>
  <c r="CM485" i="1"/>
  <c r="CM486" i="1"/>
  <c r="CM487" i="1"/>
  <c r="CM488" i="1"/>
  <c r="CM489" i="1"/>
  <c r="CM490" i="1"/>
  <c r="CM491" i="1"/>
  <c r="CM492" i="1"/>
  <c r="CM493" i="1"/>
  <c r="CM494" i="1"/>
  <c r="CM495" i="1"/>
  <c r="CM496" i="1"/>
  <c r="CM497" i="1"/>
  <c r="CM498" i="1"/>
  <c r="CM499" i="1"/>
  <c r="CM500" i="1"/>
  <c r="CM501" i="1"/>
  <c r="CM502" i="1"/>
  <c r="CM503" i="1"/>
  <c r="CM504" i="1"/>
  <c r="CM505" i="1"/>
  <c r="CM506" i="1"/>
  <c r="CM507" i="1"/>
  <c r="CM508" i="1"/>
  <c r="CM509" i="1"/>
  <c r="CM510" i="1"/>
  <c r="CM511" i="1"/>
  <c r="CM512" i="1"/>
  <c r="CM513" i="1"/>
  <c r="CM514" i="1"/>
  <c r="CM515" i="1"/>
  <c r="CM516" i="1"/>
  <c r="CM517" i="1"/>
  <c r="CM518" i="1"/>
  <c r="CM519" i="1"/>
  <c r="CM520" i="1"/>
  <c r="CM521" i="1"/>
  <c r="CM522" i="1"/>
  <c r="CM523" i="1"/>
  <c r="CM524" i="1"/>
  <c r="CM525" i="1"/>
  <c r="CM526" i="1"/>
  <c r="CM527" i="1"/>
  <c r="CM528" i="1"/>
  <c r="CM529" i="1"/>
  <c r="CM530" i="1"/>
  <c r="CM531" i="1"/>
  <c r="CM532" i="1"/>
  <c r="CM533" i="1"/>
  <c r="CM534" i="1"/>
  <c r="CM535" i="1"/>
  <c r="CM536" i="1"/>
  <c r="CM537" i="1"/>
  <c r="CM538" i="1"/>
  <c r="CM539" i="1"/>
  <c r="CM540" i="1"/>
  <c r="CM541" i="1"/>
  <c r="CM542" i="1"/>
  <c r="CM543" i="1"/>
  <c r="CM544" i="1"/>
  <c r="CM545" i="1"/>
  <c r="CM546" i="1"/>
  <c r="CM547" i="1"/>
  <c r="CM548" i="1"/>
  <c r="CM549" i="1"/>
  <c r="CM550" i="1"/>
  <c r="CM551" i="1"/>
  <c r="CM552" i="1"/>
  <c r="CM553" i="1"/>
  <c r="CM554" i="1"/>
  <c r="CM555" i="1"/>
  <c r="CM556" i="1"/>
  <c r="CM557" i="1"/>
  <c r="CM558" i="1"/>
  <c r="CM559" i="1"/>
  <c r="CM560" i="1"/>
  <c r="CM561" i="1"/>
  <c r="CM562" i="1"/>
  <c r="CM563" i="1"/>
  <c r="CM564" i="1"/>
  <c r="CM565" i="1"/>
  <c r="CM566" i="1"/>
  <c r="CM567" i="1"/>
  <c r="CM568" i="1"/>
  <c r="CM569" i="1"/>
  <c r="CM570" i="1"/>
  <c r="CM571" i="1"/>
  <c r="CM572" i="1"/>
  <c r="CM573" i="1"/>
  <c r="CM574" i="1"/>
  <c r="CM575" i="1"/>
  <c r="CM576" i="1"/>
  <c r="CM577" i="1"/>
  <c r="CM578" i="1"/>
  <c r="CM579" i="1"/>
  <c r="CM580" i="1"/>
  <c r="CM581" i="1"/>
  <c r="CM582" i="1"/>
  <c r="CM583" i="1"/>
  <c r="CM584" i="1"/>
  <c r="CM585" i="1"/>
  <c r="CM586" i="1"/>
  <c r="CM587" i="1"/>
  <c r="CM588" i="1"/>
  <c r="CM589" i="1"/>
  <c r="CM590" i="1"/>
  <c r="CM591" i="1"/>
  <c r="CM592" i="1"/>
  <c r="CM593" i="1"/>
  <c r="CM594" i="1"/>
  <c r="CM595" i="1"/>
  <c r="CM596" i="1"/>
  <c r="CM597" i="1"/>
  <c r="CM598" i="1"/>
  <c r="CM599" i="1"/>
  <c r="CM600" i="1"/>
  <c r="CM601" i="1"/>
  <c r="CM602" i="1"/>
  <c r="CM603" i="1"/>
  <c r="CM604" i="1"/>
  <c r="CM605" i="1"/>
  <c r="CM606" i="1"/>
  <c r="CM607" i="1"/>
  <c r="CM608" i="1"/>
  <c r="CM609" i="1"/>
  <c r="CM610" i="1"/>
  <c r="CM611" i="1"/>
  <c r="CM612" i="1"/>
  <c r="CM613" i="1"/>
  <c r="CM614" i="1"/>
  <c r="CM615" i="1"/>
  <c r="CM616" i="1"/>
  <c r="CM617" i="1"/>
  <c r="CM618" i="1"/>
  <c r="CM619" i="1"/>
  <c r="CM620" i="1"/>
  <c r="CM621" i="1"/>
  <c r="CM622" i="1"/>
  <c r="CM623" i="1"/>
  <c r="CM624" i="1"/>
  <c r="CM625" i="1"/>
  <c r="CM626" i="1"/>
  <c r="CM627" i="1"/>
  <c r="CM628" i="1"/>
  <c r="CM629" i="1"/>
  <c r="CM630" i="1"/>
  <c r="CM631" i="1"/>
  <c r="CM632" i="1"/>
  <c r="CM633" i="1"/>
  <c r="CM634" i="1"/>
  <c r="CM635" i="1"/>
  <c r="CM636" i="1"/>
  <c r="CM637" i="1"/>
  <c r="CM638" i="1"/>
  <c r="CM639" i="1"/>
  <c r="CM640" i="1"/>
  <c r="CM641" i="1"/>
  <c r="CM642" i="1"/>
  <c r="CM643" i="1"/>
  <c r="CM644" i="1"/>
  <c r="CM645" i="1"/>
  <c r="CM646" i="1"/>
  <c r="CM647" i="1"/>
  <c r="CM648" i="1"/>
  <c r="CM649" i="1"/>
  <c r="CM650" i="1"/>
  <c r="CM651" i="1"/>
  <c r="CM652" i="1"/>
  <c r="CM653" i="1"/>
  <c r="CM654" i="1"/>
  <c r="CM655" i="1"/>
  <c r="CM656" i="1"/>
  <c r="CM657" i="1"/>
  <c r="CM658" i="1"/>
  <c r="CM659" i="1"/>
  <c r="CM660" i="1"/>
  <c r="CM661" i="1"/>
  <c r="CM662" i="1"/>
  <c r="CM663" i="1"/>
  <c r="CM664" i="1"/>
  <c r="CM665" i="1"/>
  <c r="CM666" i="1"/>
  <c r="CM667" i="1"/>
  <c r="CM668" i="1"/>
  <c r="CM669" i="1"/>
  <c r="CM670" i="1"/>
  <c r="CM671" i="1"/>
  <c r="CM672" i="1"/>
  <c r="CM673" i="1"/>
  <c r="CM674" i="1"/>
  <c r="CM675" i="1"/>
  <c r="CM676" i="1"/>
  <c r="CM677" i="1"/>
  <c r="CM678" i="1"/>
  <c r="CM679" i="1"/>
  <c r="CM680" i="1"/>
  <c r="CM681" i="1"/>
  <c r="CM682" i="1"/>
  <c r="CM683" i="1"/>
  <c r="CM684" i="1"/>
  <c r="CM685" i="1"/>
  <c r="CM686" i="1"/>
  <c r="CM687" i="1"/>
  <c r="CM688" i="1"/>
  <c r="CM689" i="1"/>
  <c r="CM690" i="1"/>
  <c r="CM691" i="1"/>
  <c r="CM692" i="1"/>
  <c r="CM693" i="1"/>
  <c r="CM694" i="1"/>
  <c r="CM695" i="1"/>
  <c r="CM696" i="1"/>
  <c r="CM697" i="1"/>
  <c r="CM698" i="1"/>
  <c r="CM699" i="1"/>
  <c r="CM700" i="1"/>
  <c r="CM701" i="1"/>
  <c r="CM702" i="1"/>
  <c r="CM703" i="1"/>
  <c r="CM704" i="1"/>
  <c r="CM705" i="1"/>
  <c r="CM706" i="1"/>
  <c r="CM707" i="1"/>
  <c r="CM708" i="1"/>
  <c r="CM709" i="1"/>
  <c r="CM710" i="1"/>
  <c r="CM711" i="1"/>
  <c r="CM712" i="1"/>
  <c r="CM713" i="1"/>
  <c r="CM714" i="1"/>
  <c r="CM715" i="1"/>
  <c r="CM716" i="1"/>
  <c r="CM717" i="1"/>
  <c r="CM718" i="1"/>
  <c r="CM719" i="1"/>
  <c r="CM720" i="1"/>
  <c r="CM721" i="1"/>
  <c r="CM722" i="1"/>
  <c r="CM723" i="1"/>
  <c r="CM724" i="1"/>
  <c r="CM725" i="1"/>
  <c r="CM726" i="1"/>
  <c r="CM727" i="1"/>
  <c r="CM728" i="1"/>
  <c r="CM729" i="1"/>
  <c r="CM730" i="1"/>
  <c r="CM731" i="1"/>
  <c r="CM732" i="1"/>
  <c r="CM733" i="1"/>
  <c r="CM734" i="1"/>
  <c r="CM735" i="1"/>
  <c r="CM736" i="1"/>
  <c r="CM737" i="1"/>
  <c r="CM738" i="1"/>
  <c r="CM739" i="1"/>
  <c r="CM740" i="1"/>
  <c r="CM741" i="1"/>
  <c r="CM742" i="1"/>
  <c r="CM743" i="1"/>
  <c r="CM744" i="1"/>
  <c r="CM745" i="1"/>
  <c r="CM746" i="1"/>
  <c r="CM747" i="1"/>
  <c r="CM748" i="1"/>
  <c r="CM749" i="1"/>
  <c r="CM750" i="1"/>
  <c r="CM751" i="1"/>
  <c r="CM752" i="1"/>
  <c r="CM753" i="1"/>
  <c r="CM754" i="1"/>
  <c r="CM755" i="1"/>
  <c r="CM756" i="1"/>
  <c r="CM757" i="1"/>
  <c r="CM758" i="1"/>
  <c r="CM759" i="1"/>
  <c r="CM760" i="1"/>
  <c r="CM761" i="1"/>
  <c r="CM762" i="1"/>
  <c r="CM763" i="1"/>
  <c r="CM764" i="1"/>
  <c r="CM765" i="1"/>
  <c r="CM766" i="1"/>
  <c r="CM767" i="1"/>
  <c r="CM768" i="1"/>
  <c r="CM769" i="1"/>
  <c r="CM770" i="1"/>
  <c r="CM771" i="1"/>
  <c r="CM772" i="1"/>
  <c r="CM773" i="1"/>
  <c r="CM774" i="1"/>
  <c r="CM775" i="1"/>
  <c r="CM776" i="1"/>
  <c r="CM777" i="1"/>
  <c r="CM778" i="1"/>
  <c r="CM779" i="1"/>
  <c r="CM780" i="1"/>
  <c r="CM781" i="1"/>
  <c r="CM782" i="1"/>
  <c r="CM783" i="1"/>
  <c r="CM784" i="1"/>
  <c r="CM785" i="1"/>
  <c r="CM786" i="1"/>
  <c r="CM787" i="1"/>
  <c r="CM788" i="1"/>
  <c r="CM789" i="1"/>
  <c r="CM790" i="1"/>
  <c r="CM791" i="1"/>
  <c r="CM792" i="1"/>
  <c r="CM793" i="1"/>
  <c r="CM794" i="1"/>
  <c r="CM795" i="1"/>
  <c r="CM796" i="1"/>
  <c r="CM797" i="1"/>
  <c r="CM798" i="1"/>
  <c r="CM799" i="1"/>
  <c r="CM800" i="1"/>
  <c r="CM801" i="1"/>
  <c r="CM802" i="1"/>
  <c r="CM803" i="1"/>
  <c r="CM804" i="1"/>
  <c r="CM805" i="1"/>
  <c r="CM806" i="1"/>
  <c r="CM807" i="1"/>
  <c r="CM808" i="1"/>
  <c r="CM809" i="1"/>
  <c r="CM810" i="1"/>
  <c r="CM811" i="1"/>
  <c r="CM812" i="1"/>
  <c r="CM813" i="1"/>
  <c r="CM814" i="1"/>
  <c r="CM815" i="1"/>
  <c r="CM816" i="1"/>
  <c r="CM817" i="1"/>
  <c r="CM818" i="1"/>
  <c r="CM819" i="1"/>
  <c r="CM820" i="1"/>
  <c r="CM821" i="1"/>
  <c r="CM822" i="1"/>
  <c r="CM823" i="1"/>
  <c r="CM824" i="1"/>
  <c r="CM825" i="1"/>
  <c r="CM826" i="1"/>
  <c r="CM827" i="1"/>
  <c r="CM828" i="1"/>
  <c r="CM829" i="1"/>
  <c r="CM830" i="1"/>
  <c r="CM831" i="1"/>
  <c r="CM832" i="1"/>
  <c r="CM833" i="1"/>
  <c r="CM834" i="1"/>
  <c r="CM835" i="1"/>
  <c r="CM836" i="1"/>
  <c r="CM837" i="1"/>
  <c r="CM838" i="1"/>
  <c r="CM839" i="1"/>
  <c r="CM840" i="1"/>
  <c r="CM841" i="1"/>
  <c r="CM842" i="1"/>
  <c r="CM843" i="1"/>
  <c r="CM844" i="1"/>
  <c r="CM845" i="1"/>
  <c r="CM846" i="1"/>
  <c r="CM847" i="1"/>
  <c r="CM848" i="1"/>
  <c r="CM849" i="1"/>
  <c r="CM850" i="1"/>
  <c r="CM851" i="1"/>
  <c r="CM852" i="1"/>
  <c r="CM853" i="1"/>
  <c r="CM854" i="1"/>
  <c r="CM855" i="1"/>
  <c r="CM856" i="1"/>
  <c r="CM857" i="1"/>
  <c r="CM858" i="1"/>
  <c r="CM859" i="1"/>
  <c r="CM860" i="1"/>
  <c r="CM861" i="1"/>
  <c r="CM862" i="1"/>
  <c r="CM863" i="1"/>
  <c r="CM864" i="1"/>
  <c r="CM865" i="1"/>
  <c r="CM866" i="1"/>
  <c r="CM867" i="1"/>
  <c r="CM868" i="1"/>
  <c r="CM869" i="1"/>
  <c r="CM870" i="1"/>
  <c r="CM871" i="1"/>
  <c r="CM872" i="1"/>
  <c r="CM873" i="1"/>
  <c r="CM874" i="1"/>
  <c r="CM875" i="1"/>
  <c r="CM876" i="1"/>
  <c r="CM877" i="1"/>
  <c r="CM878" i="1"/>
  <c r="CM879" i="1"/>
  <c r="CM880" i="1"/>
  <c r="CM881" i="1"/>
  <c r="CM882" i="1"/>
  <c r="CM883" i="1"/>
  <c r="CM884" i="1"/>
  <c r="CM885" i="1"/>
  <c r="CM886" i="1"/>
  <c r="CM887" i="1"/>
  <c r="CM888" i="1"/>
  <c r="CM889" i="1"/>
  <c r="CM890" i="1"/>
  <c r="CM891" i="1"/>
  <c r="CM892" i="1"/>
  <c r="CM893" i="1"/>
  <c r="CM894" i="1"/>
  <c r="CM895" i="1"/>
  <c r="CM896" i="1"/>
  <c r="CM897" i="1"/>
  <c r="CM898" i="1"/>
  <c r="CM899" i="1"/>
  <c r="CM900" i="1"/>
  <c r="CM901" i="1"/>
  <c r="CM902" i="1"/>
  <c r="CM903" i="1"/>
  <c r="CM904" i="1"/>
  <c r="CM905" i="1"/>
  <c r="CM906" i="1"/>
  <c r="CM907" i="1"/>
  <c r="CM908" i="1"/>
  <c r="CM909" i="1"/>
  <c r="CM910" i="1"/>
  <c r="CM911" i="1"/>
  <c r="CM912" i="1"/>
  <c r="CM913" i="1"/>
  <c r="CM914" i="1"/>
  <c r="CM915" i="1"/>
  <c r="CM916" i="1"/>
  <c r="CM917" i="1"/>
  <c r="CM918" i="1"/>
  <c r="CM919" i="1"/>
  <c r="CM920" i="1"/>
  <c r="CM921" i="1"/>
  <c r="CM922" i="1"/>
  <c r="CM923" i="1"/>
  <c r="CM924" i="1"/>
  <c r="CM925" i="1"/>
  <c r="CM926" i="1"/>
  <c r="CM927" i="1"/>
  <c r="CM928" i="1"/>
  <c r="CM929" i="1"/>
  <c r="CM930" i="1"/>
  <c r="CM931" i="1"/>
  <c r="CM932" i="1"/>
  <c r="CM933" i="1"/>
  <c r="CM934" i="1"/>
  <c r="CM935" i="1"/>
  <c r="CM936" i="1"/>
  <c r="CM937" i="1"/>
  <c r="CM938" i="1"/>
  <c r="CM939" i="1"/>
  <c r="CM940" i="1"/>
  <c r="CM941" i="1"/>
  <c r="CM942" i="1"/>
  <c r="CM943" i="1"/>
  <c r="CM944" i="1"/>
  <c r="CM945" i="1"/>
  <c r="CM946" i="1"/>
  <c r="CM947" i="1"/>
  <c r="CM948" i="1"/>
  <c r="CM949" i="1"/>
  <c r="CM950" i="1"/>
  <c r="CM951" i="1"/>
  <c r="CM952" i="1"/>
  <c r="CM953" i="1"/>
  <c r="CM954" i="1"/>
  <c r="CM955" i="1"/>
  <c r="CM956" i="1"/>
  <c r="CM957" i="1"/>
  <c r="CM958" i="1"/>
  <c r="CM959" i="1"/>
  <c r="CM960" i="1"/>
  <c r="CM961" i="1"/>
  <c r="CM962" i="1"/>
  <c r="CM963" i="1"/>
  <c r="CM964" i="1"/>
  <c r="CM965" i="1"/>
  <c r="CM966" i="1"/>
  <c r="CM967" i="1"/>
  <c r="CM968" i="1"/>
  <c r="CM969" i="1"/>
  <c r="CM970" i="1"/>
  <c r="CM971" i="1"/>
  <c r="CM972" i="1"/>
  <c r="CM973" i="1"/>
  <c r="CM974" i="1"/>
  <c r="CM975" i="1"/>
  <c r="CM976" i="1"/>
  <c r="CM977" i="1"/>
  <c r="CM978" i="1"/>
  <c r="CM979" i="1"/>
  <c r="CM980" i="1"/>
  <c r="CM981" i="1"/>
  <c r="CM982" i="1"/>
  <c r="CM983" i="1"/>
  <c r="CM984" i="1"/>
  <c r="CM985" i="1"/>
  <c r="CM986" i="1"/>
  <c r="CM987" i="1"/>
  <c r="CM988" i="1"/>
  <c r="CM989" i="1"/>
  <c r="CM990" i="1"/>
  <c r="CM991" i="1"/>
  <c r="CM992" i="1"/>
  <c r="CM993" i="1"/>
  <c r="CM994" i="1"/>
  <c r="CM995" i="1"/>
  <c r="CM996" i="1"/>
  <c r="CM997" i="1"/>
  <c r="CM998" i="1"/>
  <c r="CM999" i="1"/>
  <c r="CM1000" i="1"/>
  <c r="CM1001" i="1"/>
  <c r="CM1002" i="1"/>
  <c r="CM1003" i="1"/>
  <c r="CM1004" i="1"/>
  <c r="CM1005" i="1"/>
  <c r="CM1006" i="1"/>
  <c r="CM1007" i="1"/>
  <c r="CM1008" i="1"/>
  <c r="CM1009" i="1"/>
  <c r="CM1010" i="1"/>
  <c r="CM1011" i="1"/>
  <c r="CK9" i="1"/>
  <c r="CL24" i="1"/>
  <c r="CR24" i="1" s="1"/>
  <c r="CL12" i="1"/>
  <c r="CL13" i="1"/>
  <c r="CP13" i="1" s="1"/>
  <c r="CL14" i="1"/>
  <c r="CL15" i="1"/>
  <c r="CL16" i="1"/>
  <c r="CL17" i="1"/>
  <c r="CL18" i="1"/>
  <c r="CL19" i="1"/>
  <c r="CP19" i="1" s="1"/>
  <c r="CL20" i="1"/>
  <c r="CP20" i="1" s="1"/>
  <c r="CL21" i="1"/>
  <c r="CP21" i="1" s="1"/>
  <c r="CL22" i="1"/>
  <c r="CL23" i="1"/>
  <c r="CP23" i="1" s="1"/>
  <c r="CL25" i="1"/>
  <c r="CP25" i="1" s="1"/>
  <c r="CL26" i="1"/>
  <c r="CP26" i="1" s="1"/>
  <c r="CL27" i="1"/>
  <c r="CL28" i="1"/>
  <c r="CR28" i="1" s="1"/>
  <c r="CL29" i="1"/>
  <c r="CP29" i="1" s="1"/>
  <c r="CL30" i="1"/>
  <c r="CL31" i="1"/>
  <c r="CP31" i="1" s="1"/>
  <c r="CL32" i="1"/>
  <c r="CL33" i="1"/>
  <c r="CL34" i="1"/>
  <c r="CL35" i="1"/>
  <c r="CP35" i="1" s="1"/>
  <c r="CL36" i="1"/>
  <c r="CR36" i="1" s="1"/>
  <c r="CL37" i="1"/>
  <c r="CP37" i="1" s="1"/>
  <c r="CL38" i="1"/>
  <c r="CP38" i="1" s="1"/>
  <c r="CL39" i="1"/>
  <c r="CP39" i="1" s="1"/>
  <c r="CL40" i="1"/>
  <c r="CL41" i="1"/>
  <c r="CL42" i="1"/>
  <c r="CL43" i="1"/>
  <c r="CP43" i="1" s="1"/>
  <c r="CL44" i="1"/>
  <c r="CL45" i="1"/>
  <c r="CP45" i="1" s="1"/>
  <c r="CL46" i="1"/>
  <c r="CP46" i="1" s="1"/>
  <c r="CL47" i="1"/>
  <c r="CL48" i="1"/>
  <c r="CR48" i="1" s="1"/>
  <c r="CL49" i="1"/>
  <c r="CL50" i="1"/>
  <c r="CL51" i="1"/>
  <c r="CL52" i="1"/>
  <c r="CP52" i="1" s="1"/>
  <c r="CL53" i="1"/>
  <c r="CP53" i="1" s="1"/>
  <c r="CL54" i="1"/>
  <c r="CL55" i="1"/>
  <c r="CP55" i="1" s="1"/>
  <c r="CL56" i="1"/>
  <c r="CL57" i="1"/>
  <c r="CL58" i="1"/>
  <c r="CL59" i="1"/>
  <c r="CP59" i="1" s="1"/>
  <c r="CL60" i="1"/>
  <c r="CR60" i="1" s="1"/>
  <c r="CL61" i="1"/>
  <c r="CP61" i="1" s="1"/>
  <c r="CL62" i="1"/>
  <c r="CL63" i="1"/>
  <c r="CL64" i="1"/>
  <c r="CL65" i="1"/>
  <c r="CL66" i="1"/>
  <c r="CL67" i="1"/>
  <c r="CL68" i="1"/>
  <c r="CL69" i="1"/>
  <c r="CP69" i="1" s="1"/>
  <c r="CL70" i="1"/>
  <c r="CR70" i="1" s="1"/>
  <c r="CL71" i="1"/>
  <c r="CP71" i="1" s="1"/>
  <c r="CL72" i="1"/>
  <c r="CR72" i="1" s="1"/>
  <c r="CL73" i="1"/>
  <c r="CR73" i="1" s="1"/>
  <c r="CL74" i="1"/>
  <c r="CL75" i="1"/>
  <c r="CL76" i="1"/>
  <c r="CR76" i="1" s="1"/>
  <c r="CL77" i="1"/>
  <c r="CP77" i="1" s="1"/>
  <c r="CL78" i="1"/>
  <c r="CP78" i="1" s="1"/>
  <c r="CL79" i="1"/>
  <c r="CP79" i="1" s="1"/>
  <c r="CL80" i="1"/>
  <c r="CL81" i="1"/>
  <c r="CL82" i="1"/>
  <c r="CL83" i="1"/>
  <c r="CP83" i="1" s="1"/>
  <c r="CL84" i="1"/>
  <c r="CL85" i="1"/>
  <c r="CL86" i="1"/>
  <c r="CP86" i="1" s="1"/>
  <c r="CL87" i="1"/>
  <c r="CL88" i="1"/>
  <c r="CL89" i="1"/>
  <c r="CL90" i="1"/>
  <c r="CL91" i="1"/>
  <c r="CL92" i="1"/>
  <c r="CL93" i="1"/>
  <c r="CP93" i="1" s="1"/>
  <c r="CL94" i="1"/>
  <c r="CL95" i="1"/>
  <c r="CL96" i="1"/>
  <c r="CL97" i="1"/>
  <c r="CP97" i="1" s="1"/>
  <c r="CL98" i="1"/>
  <c r="CL99" i="1"/>
  <c r="CL100" i="1"/>
  <c r="CP100" i="1" s="1"/>
  <c r="CL101" i="1"/>
  <c r="CP101" i="1" s="1"/>
  <c r="CL102" i="1"/>
  <c r="CL103" i="1"/>
  <c r="CP103" i="1" s="1"/>
  <c r="CL104" i="1"/>
  <c r="CL105" i="1"/>
  <c r="CL106" i="1"/>
  <c r="CL107" i="1"/>
  <c r="CP107" i="1" s="1"/>
  <c r="CL108" i="1"/>
  <c r="CL109" i="1"/>
  <c r="CL110" i="1"/>
  <c r="CP110" i="1" s="1"/>
  <c r="CL111" i="1"/>
  <c r="CL112" i="1"/>
  <c r="CL113" i="1"/>
  <c r="CL114" i="1"/>
  <c r="CL115" i="1"/>
  <c r="CL116" i="1"/>
  <c r="CL117" i="1"/>
  <c r="CP117" i="1" s="1"/>
  <c r="CL118" i="1"/>
  <c r="CP118" i="1" s="1"/>
  <c r="CL119" i="1"/>
  <c r="CL120" i="1"/>
  <c r="CR120" i="1" s="1"/>
  <c r="CL121" i="1"/>
  <c r="CP121" i="1" s="1"/>
  <c r="CL122" i="1"/>
  <c r="CL123" i="1"/>
  <c r="CL124" i="1"/>
  <c r="CL125" i="1"/>
  <c r="CL126" i="1"/>
  <c r="CL127" i="1"/>
  <c r="CP127" i="1" s="1"/>
  <c r="CL128" i="1"/>
  <c r="CL129" i="1"/>
  <c r="CL130" i="1"/>
  <c r="CP130" i="1" s="1"/>
  <c r="CL131" i="1"/>
  <c r="CP131" i="1" s="1"/>
  <c r="CL132" i="1"/>
  <c r="CP132" i="1" s="1"/>
  <c r="CL133" i="1"/>
  <c r="CL134" i="1"/>
  <c r="CP134" i="1" s="1"/>
  <c r="CL135" i="1"/>
  <c r="CL136" i="1"/>
  <c r="CP136" i="1" s="1"/>
  <c r="CL137" i="1"/>
  <c r="CL138" i="1"/>
  <c r="CL139" i="1"/>
  <c r="CP139" i="1" s="1"/>
  <c r="CL140" i="1"/>
  <c r="CL141" i="1"/>
  <c r="CP141" i="1" s="1"/>
  <c r="CL142" i="1"/>
  <c r="CR142" i="1" s="1"/>
  <c r="CL143" i="1"/>
  <c r="CL144" i="1"/>
  <c r="CL145" i="1"/>
  <c r="CR145" i="1" s="1"/>
  <c r="CL146" i="1"/>
  <c r="CP146" i="1" s="1"/>
  <c r="CL147" i="1"/>
  <c r="CL148" i="1"/>
  <c r="CL149" i="1"/>
  <c r="CP149" i="1" s="1"/>
  <c r="CL150" i="1"/>
  <c r="CL151" i="1"/>
  <c r="CP151" i="1" s="1"/>
  <c r="CL152" i="1"/>
  <c r="CL153" i="1"/>
  <c r="CL154" i="1"/>
  <c r="CL155" i="1"/>
  <c r="CP155" i="1" s="1"/>
  <c r="CL156" i="1"/>
  <c r="CR156" i="1" s="1"/>
  <c r="CL157" i="1"/>
  <c r="CL158" i="1"/>
  <c r="CR158" i="1" s="1"/>
  <c r="CL159" i="1"/>
  <c r="CL160" i="1"/>
  <c r="CL161" i="1"/>
  <c r="CP161" i="1" s="1"/>
  <c r="CL162" i="1"/>
  <c r="CL163" i="1"/>
  <c r="CP163" i="1" s="1"/>
  <c r="CL164" i="1"/>
  <c r="CL165" i="1"/>
  <c r="CP165" i="1" s="1"/>
  <c r="CL166" i="1"/>
  <c r="CP166" i="1" s="1"/>
  <c r="CL167" i="1"/>
  <c r="CL168" i="1"/>
  <c r="CL169" i="1"/>
  <c r="CR169" i="1" s="1"/>
  <c r="CL170" i="1"/>
  <c r="CL171" i="1"/>
  <c r="CL172" i="1"/>
  <c r="CP172" i="1" s="1"/>
  <c r="CL173" i="1"/>
  <c r="CP173" i="1" s="1"/>
  <c r="CL174" i="1"/>
  <c r="CL175" i="1"/>
  <c r="CP175" i="1" s="1"/>
  <c r="CL176" i="1"/>
  <c r="CL177" i="1"/>
  <c r="CL178" i="1"/>
  <c r="CP178" i="1" s="1"/>
  <c r="CL179" i="1"/>
  <c r="CP179" i="1" s="1"/>
  <c r="CL180" i="1"/>
  <c r="CP180" i="1" s="1"/>
  <c r="CL181" i="1"/>
  <c r="CL182" i="1"/>
  <c r="CL183" i="1"/>
  <c r="CL184" i="1"/>
  <c r="CL185" i="1"/>
  <c r="CL186" i="1"/>
  <c r="CL187" i="1"/>
  <c r="CL188" i="1"/>
  <c r="CL189" i="1"/>
  <c r="CL190" i="1"/>
  <c r="CP190" i="1" s="1"/>
  <c r="CL191" i="1"/>
  <c r="CL192" i="1"/>
  <c r="CL193" i="1"/>
  <c r="CP193" i="1" s="1"/>
  <c r="CL194" i="1"/>
  <c r="CL195" i="1"/>
  <c r="CL196" i="1"/>
  <c r="CR196" i="1" s="1"/>
  <c r="CL197" i="1"/>
  <c r="CP197" i="1" s="1"/>
  <c r="CL198" i="1"/>
  <c r="CL199" i="1"/>
  <c r="CP199" i="1" s="1"/>
  <c r="CL200" i="1"/>
  <c r="CL201" i="1"/>
  <c r="CL202" i="1"/>
  <c r="CP202" i="1" s="1"/>
  <c r="CL203" i="1"/>
  <c r="CP203" i="1" s="1"/>
  <c r="CL204" i="1"/>
  <c r="CL205" i="1"/>
  <c r="CL206" i="1"/>
  <c r="CL207" i="1"/>
  <c r="CL208" i="1"/>
  <c r="CL209" i="1"/>
  <c r="CL210" i="1"/>
  <c r="CL211" i="1"/>
  <c r="CP211" i="1" s="1"/>
  <c r="CL212" i="1"/>
  <c r="CL213" i="1"/>
  <c r="CL214" i="1"/>
  <c r="CP214" i="1" s="1"/>
  <c r="CL215" i="1"/>
  <c r="CL216" i="1"/>
  <c r="CR216" i="1" s="1"/>
  <c r="CL217" i="1"/>
  <c r="CL218" i="1"/>
  <c r="CL219" i="1"/>
  <c r="CL220" i="1"/>
  <c r="CR220" i="1" s="1"/>
  <c r="CL221" i="1"/>
  <c r="CP221" i="1" s="1"/>
  <c r="CL222" i="1"/>
  <c r="CL223" i="1"/>
  <c r="CP223" i="1" s="1"/>
  <c r="CL224" i="1"/>
  <c r="CL225" i="1"/>
  <c r="CL226" i="1"/>
  <c r="CP226" i="1" s="1"/>
  <c r="CL227" i="1"/>
  <c r="CP227" i="1" s="1"/>
  <c r="CL228" i="1"/>
  <c r="CL229" i="1"/>
  <c r="CL230" i="1"/>
  <c r="CL231" i="1"/>
  <c r="CL232" i="1"/>
  <c r="CL233" i="1"/>
  <c r="CL234" i="1"/>
  <c r="CL235" i="1"/>
  <c r="CL236" i="1"/>
  <c r="CP236" i="1" s="1"/>
  <c r="CL237" i="1"/>
  <c r="CR237" i="1" s="1"/>
  <c r="CL238" i="1"/>
  <c r="CR238" i="1" s="1"/>
  <c r="CL239" i="1"/>
  <c r="CL240" i="1"/>
  <c r="CL241" i="1"/>
  <c r="CR241" i="1" s="1"/>
  <c r="CL242" i="1"/>
  <c r="CL243" i="1"/>
  <c r="CL244" i="1"/>
  <c r="CL245" i="1"/>
  <c r="CP245" i="1" s="1"/>
  <c r="CL246" i="1"/>
  <c r="CL247" i="1"/>
  <c r="CP247" i="1" s="1"/>
  <c r="CL248" i="1"/>
  <c r="CL249" i="1"/>
  <c r="CL250" i="1"/>
  <c r="CP250" i="1" s="1"/>
  <c r="CL251" i="1"/>
  <c r="CL252" i="1"/>
  <c r="CL253" i="1"/>
  <c r="CL254" i="1"/>
  <c r="CL255" i="1"/>
  <c r="CL256" i="1"/>
  <c r="CL257" i="1"/>
  <c r="CL258" i="1"/>
  <c r="CL259" i="1"/>
  <c r="CL260" i="1"/>
  <c r="CL261" i="1"/>
  <c r="CP261" i="1" s="1"/>
  <c r="CL262" i="1"/>
  <c r="CR262" i="1" s="1"/>
  <c r="CL263" i="1"/>
  <c r="CL264" i="1"/>
  <c r="CR264" i="1" s="1"/>
  <c r="CL265" i="1"/>
  <c r="CP265" i="1" s="1"/>
  <c r="CL266" i="1"/>
  <c r="CL267" i="1"/>
  <c r="CL268" i="1"/>
  <c r="CL269" i="1"/>
  <c r="CP269" i="1" s="1"/>
  <c r="CL270" i="1"/>
  <c r="CL271" i="1"/>
  <c r="CP271" i="1" s="1"/>
  <c r="CL272" i="1"/>
  <c r="CL273" i="1"/>
  <c r="CL274" i="1"/>
  <c r="CP274" i="1" s="1"/>
  <c r="CL275" i="1"/>
  <c r="CL276" i="1"/>
  <c r="CL277" i="1"/>
  <c r="CL278" i="1"/>
  <c r="CL279" i="1"/>
  <c r="CL280" i="1"/>
  <c r="CL281" i="1"/>
  <c r="CL282" i="1"/>
  <c r="CL283" i="1"/>
  <c r="CL284" i="1"/>
  <c r="CL285" i="1"/>
  <c r="CP285" i="1" s="1"/>
  <c r="CL286" i="1"/>
  <c r="CL287" i="1"/>
  <c r="CL288" i="1"/>
  <c r="CR288" i="1" s="1"/>
  <c r="CL289" i="1"/>
  <c r="CP289" i="1" s="1"/>
  <c r="CL290" i="1"/>
  <c r="CL291" i="1"/>
  <c r="CL292" i="1"/>
  <c r="CP292" i="1" s="1"/>
  <c r="CL293" i="1"/>
  <c r="CP293" i="1" s="1"/>
  <c r="CL294" i="1"/>
  <c r="CL295" i="1"/>
  <c r="CP295" i="1" s="1"/>
  <c r="CL296" i="1"/>
  <c r="CL297" i="1"/>
  <c r="CL298" i="1"/>
  <c r="CP298" i="1" s="1"/>
  <c r="CL299" i="1"/>
  <c r="CP299" i="1" s="1"/>
  <c r="CL300" i="1"/>
  <c r="CL301" i="1"/>
  <c r="CL302" i="1"/>
  <c r="CL303" i="1"/>
  <c r="CL304" i="1"/>
  <c r="CL305" i="1"/>
  <c r="CL306" i="1"/>
  <c r="CL307" i="1"/>
  <c r="CL308" i="1"/>
  <c r="CL309" i="1"/>
  <c r="CL310" i="1"/>
  <c r="CR310" i="1" s="1"/>
  <c r="CL311" i="1"/>
  <c r="CL312" i="1"/>
  <c r="CR312" i="1" s="1"/>
  <c r="CL313" i="1"/>
  <c r="CL314" i="1"/>
  <c r="CL315" i="1"/>
  <c r="CL316" i="1"/>
  <c r="CP316" i="1" s="1"/>
  <c r="CL317" i="1"/>
  <c r="CP317" i="1" s="1"/>
  <c r="CL318" i="1"/>
  <c r="CL319" i="1"/>
  <c r="CP319" i="1" s="1"/>
  <c r="CL320" i="1"/>
  <c r="CL321" i="1"/>
  <c r="CL322" i="1"/>
  <c r="CP322" i="1" s="1"/>
  <c r="CL323" i="1"/>
  <c r="CP323" i="1" s="1"/>
  <c r="CL324" i="1"/>
  <c r="CP324" i="1" s="1"/>
  <c r="CL325" i="1"/>
  <c r="CL326" i="1"/>
  <c r="CL327" i="1"/>
  <c r="CL328" i="1"/>
  <c r="CL329" i="1"/>
  <c r="CL330" i="1"/>
  <c r="CL331" i="1"/>
  <c r="CL332" i="1"/>
  <c r="CL333" i="1"/>
  <c r="CP333" i="1" s="1"/>
  <c r="CL334" i="1"/>
  <c r="CR334" i="1" s="1"/>
  <c r="CL335" i="1"/>
  <c r="CL336" i="1"/>
  <c r="CL337" i="1"/>
  <c r="CR337" i="1" s="1"/>
  <c r="CL338" i="1"/>
  <c r="CL339" i="1"/>
  <c r="CL340" i="1"/>
  <c r="CP340" i="1" s="1"/>
  <c r="CL341" i="1"/>
  <c r="CP341" i="1" s="1"/>
  <c r="CL342" i="1"/>
  <c r="CL343" i="1"/>
  <c r="CP343" i="1" s="1"/>
  <c r="CL344" i="1"/>
  <c r="CL345" i="1"/>
  <c r="CL346" i="1"/>
  <c r="CP346" i="1" s="1"/>
  <c r="CL347" i="1"/>
  <c r="CP347" i="1" s="1"/>
  <c r="CL348" i="1"/>
  <c r="CP348" i="1" s="1"/>
  <c r="CL349" i="1"/>
  <c r="CL350" i="1"/>
  <c r="CR350" i="1" s="1"/>
  <c r="CL351" i="1"/>
  <c r="CL352" i="1"/>
  <c r="CL353" i="1"/>
  <c r="CL354" i="1"/>
  <c r="CL355" i="1"/>
  <c r="CL356" i="1"/>
  <c r="CL357" i="1"/>
  <c r="CL358" i="1"/>
  <c r="CR358" i="1" s="1"/>
  <c r="CL359" i="1"/>
  <c r="CL360" i="1"/>
  <c r="CR360" i="1" s="1"/>
  <c r="CL361" i="1"/>
  <c r="CL362" i="1"/>
  <c r="CL363" i="1"/>
  <c r="CL364" i="1"/>
  <c r="CR364" i="1" s="1"/>
  <c r="CL365" i="1"/>
  <c r="CP365" i="1" s="1"/>
  <c r="CL366" i="1"/>
  <c r="CL367" i="1"/>
  <c r="CP367" i="1" s="1"/>
  <c r="CL368" i="1"/>
  <c r="CL369" i="1"/>
  <c r="CL370" i="1"/>
  <c r="CP370" i="1" s="1"/>
  <c r="CL371" i="1"/>
  <c r="CL372" i="1"/>
  <c r="CL373" i="1"/>
  <c r="CL374" i="1"/>
  <c r="CL375" i="1"/>
  <c r="CL376" i="1"/>
  <c r="CL377" i="1"/>
  <c r="CL378" i="1"/>
  <c r="CL379" i="1"/>
  <c r="CL380" i="1"/>
  <c r="CL381" i="1"/>
  <c r="CP381" i="1" s="1"/>
  <c r="CL382" i="1"/>
  <c r="CP382" i="1" s="1"/>
  <c r="CL383" i="1"/>
  <c r="CL384" i="1"/>
  <c r="CR384" i="1" s="1"/>
  <c r="CL385" i="1"/>
  <c r="CP385" i="1" s="1"/>
  <c r="CL386" i="1"/>
  <c r="CL387" i="1"/>
  <c r="CL388" i="1"/>
  <c r="CR388" i="1" s="1"/>
  <c r="CL389" i="1"/>
  <c r="CP389" i="1" s="1"/>
  <c r="CL390" i="1"/>
  <c r="CL391" i="1"/>
  <c r="CP391" i="1" s="1"/>
  <c r="CL392" i="1"/>
  <c r="CL393" i="1"/>
  <c r="CL394" i="1"/>
  <c r="CP394" i="1" s="1"/>
  <c r="CL395" i="1"/>
  <c r="CP395" i="1" s="1"/>
  <c r="CL396" i="1"/>
  <c r="CR396" i="1" s="1"/>
  <c r="CL397" i="1"/>
  <c r="CL398" i="1"/>
  <c r="CP398" i="1" s="1"/>
  <c r="CL399" i="1"/>
  <c r="CL400" i="1"/>
  <c r="CL401" i="1"/>
  <c r="CL402" i="1"/>
  <c r="CL403" i="1"/>
  <c r="CL404" i="1"/>
  <c r="CP404" i="1" s="1"/>
  <c r="CL405" i="1"/>
  <c r="CP405" i="1" s="1"/>
  <c r="CL406" i="1"/>
  <c r="CP406" i="1" s="1"/>
  <c r="CL407" i="1"/>
  <c r="CL408" i="1"/>
  <c r="CR408" i="1" s="1"/>
  <c r="CL409" i="1"/>
  <c r="CR409" i="1" s="1"/>
  <c r="CL410" i="1"/>
  <c r="CL411" i="1"/>
  <c r="CL412" i="1"/>
  <c r="CP412" i="1" s="1"/>
  <c r="CL413" i="1"/>
  <c r="CP413" i="1" s="1"/>
  <c r="CL414" i="1"/>
  <c r="CL415" i="1"/>
  <c r="CP415" i="1" s="1"/>
  <c r="CL416" i="1"/>
  <c r="CL417" i="1"/>
  <c r="CL418" i="1"/>
  <c r="CP418" i="1" s="1"/>
  <c r="CL419" i="1"/>
  <c r="CP419" i="1" s="1"/>
  <c r="CL420" i="1"/>
  <c r="CP420" i="1" s="1"/>
  <c r="CL421" i="1"/>
  <c r="CL422" i="1"/>
  <c r="CL423" i="1"/>
  <c r="CL424" i="1"/>
  <c r="CL425" i="1"/>
  <c r="CL426" i="1"/>
  <c r="CL427" i="1"/>
  <c r="CL428" i="1"/>
  <c r="CL429" i="1"/>
  <c r="CP429" i="1" s="1"/>
  <c r="CL430" i="1"/>
  <c r="CP430" i="1" s="1"/>
  <c r="CL431" i="1"/>
  <c r="CL432" i="1"/>
  <c r="CR432" i="1" s="1"/>
  <c r="CL433" i="1"/>
  <c r="CR433" i="1" s="1"/>
  <c r="CL434" i="1"/>
  <c r="CL435" i="1"/>
  <c r="CL436" i="1"/>
  <c r="CL437" i="1"/>
  <c r="CP437" i="1" s="1"/>
  <c r="CL438" i="1"/>
  <c r="CL439" i="1"/>
  <c r="CP439" i="1" s="1"/>
  <c r="CL440" i="1"/>
  <c r="CL441" i="1"/>
  <c r="CL442" i="1"/>
  <c r="CP442" i="1" s="1"/>
  <c r="CL443" i="1"/>
  <c r="CP443" i="1" s="1"/>
  <c r="CL444" i="1"/>
  <c r="CP444" i="1" s="1"/>
  <c r="CL445" i="1"/>
  <c r="CP445" i="1" s="1"/>
  <c r="CL446" i="1"/>
  <c r="CL447" i="1"/>
  <c r="CL448" i="1"/>
  <c r="CL449" i="1"/>
  <c r="CL450" i="1"/>
  <c r="CL451" i="1"/>
  <c r="CL452" i="1"/>
  <c r="CL453" i="1"/>
  <c r="CL454" i="1"/>
  <c r="CP454" i="1" s="1"/>
  <c r="CL455" i="1"/>
  <c r="CL456" i="1"/>
  <c r="CR456" i="1" s="1"/>
  <c r="CL457" i="1"/>
  <c r="CR457" i="1" s="1"/>
  <c r="CL458" i="1"/>
  <c r="CL459" i="1"/>
  <c r="CL460" i="1"/>
  <c r="CR460" i="1" s="1"/>
  <c r="CL461" i="1"/>
  <c r="CP461" i="1" s="1"/>
  <c r="CL462" i="1"/>
  <c r="CL463" i="1"/>
  <c r="CL464" i="1"/>
  <c r="CL465" i="1"/>
  <c r="CL466" i="1"/>
  <c r="CP466" i="1" s="1"/>
  <c r="CL467" i="1"/>
  <c r="CP467" i="1" s="1"/>
  <c r="CL468" i="1"/>
  <c r="CP468" i="1" s="1"/>
  <c r="CL469" i="1"/>
  <c r="CL470" i="1"/>
  <c r="CP470" i="1" s="1"/>
  <c r="CL471" i="1"/>
  <c r="CL472" i="1"/>
  <c r="CL473" i="1"/>
  <c r="CL474" i="1"/>
  <c r="CL475" i="1"/>
  <c r="CL476" i="1"/>
  <c r="CL477" i="1"/>
  <c r="CP477" i="1" s="1"/>
  <c r="CL478" i="1"/>
  <c r="CR478" i="1" s="1"/>
  <c r="CL479" i="1"/>
  <c r="CL480" i="1"/>
  <c r="CL481" i="1"/>
  <c r="CP481" i="1" s="1"/>
  <c r="CL482" i="1"/>
  <c r="CL483" i="1"/>
  <c r="CL484" i="1"/>
  <c r="CP484" i="1" s="1"/>
  <c r="CL485" i="1"/>
  <c r="CP485" i="1" s="1"/>
  <c r="CL486" i="1"/>
  <c r="CL487" i="1"/>
  <c r="CP487" i="1" s="1"/>
  <c r="CL488" i="1"/>
  <c r="CL489" i="1"/>
  <c r="CL490" i="1"/>
  <c r="CP490" i="1" s="1"/>
  <c r="CL491" i="1"/>
  <c r="CP491" i="1" s="1"/>
  <c r="CL492" i="1"/>
  <c r="CL493" i="1"/>
  <c r="CL494" i="1"/>
  <c r="CP494" i="1" s="1"/>
  <c r="CL495" i="1"/>
  <c r="CL496" i="1"/>
  <c r="CL497" i="1"/>
  <c r="CL498" i="1"/>
  <c r="CL499" i="1"/>
  <c r="CL500" i="1"/>
  <c r="CL501" i="1"/>
  <c r="CP501" i="1" s="1"/>
  <c r="CL502" i="1"/>
  <c r="CR502" i="1" s="1"/>
  <c r="CL503" i="1"/>
  <c r="CL504" i="1"/>
  <c r="CL505" i="1"/>
  <c r="CP505" i="1" s="1"/>
  <c r="CL506" i="1"/>
  <c r="CL507" i="1"/>
  <c r="CL508" i="1"/>
  <c r="CR508" i="1" s="1"/>
  <c r="CL509" i="1"/>
  <c r="CP509" i="1" s="1"/>
  <c r="CL510" i="1"/>
  <c r="CL511" i="1"/>
  <c r="CP511" i="1" s="1"/>
  <c r="CL512" i="1"/>
  <c r="CL513" i="1"/>
  <c r="CL514" i="1"/>
  <c r="CP514" i="1" s="1"/>
  <c r="CL515" i="1"/>
  <c r="CL516" i="1"/>
  <c r="CP516" i="1" s="1"/>
  <c r="CL517" i="1"/>
  <c r="CL518" i="1"/>
  <c r="CL519" i="1"/>
  <c r="CL520" i="1"/>
  <c r="CL521" i="1"/>
  <c r="CL522" i="1"/>
  <c r="CL523" i="1"/>
  <c r="CL524" i="1"/>
  <c r="CL525" i="1"/>
  <c r="CL526" i="1"/>
  <c r="CP526" i="1" s="1"/>
  <c r="CL527" i="1"/>
  <c r="CL528" i="1"/>
  <c r="CR528" i="1" s="1"/>
  <c r="CL529" i="1"/>
  <c r="CP529" i="1" s="1"/>
  <c r="CL530" i="1"/>
  <c r="CL531" i="1"/>
  <c r="CL532" i="1"/>
  <c r="CP532" i="1" s="1"/>
  <c r="CL533" i="1"/>
  <c r="CP533" i="1" s="1"/>
  <c r="CL534" i="1"/>
  <c r="CL535" i="1"/>
  <c r="CP535" i="1" s="1"/>
  <c r="CL536" i="1"/>
  <c r="CL537" i="1"/>
  <c r="CL538" i="1"/>
  <c r="CP538" i="1" s="1"/>
  <c r="CL539" i="1"/>
  <c r="CL540" i="1"/>
  <c r="CL541" i="1"/>
  <c r="CP541" i="1" s="1"/>
  <c r="CL542" i="1"/>
  <c r="CR542" i="1" s="1"/>
  <c r="CL543" i="1"/>
  <c r="CL544" i="1"/>
  <c r="CL545" i="1"/>
  <c r="CL546" i="1"/>
  <c r="CL547" i="1"/>
  <c r="CL548" i="1"/>
  <c r="CP548" i="1" s="1"/>
  <c r="CL549" i="1"/>
  <c r="CP549" i="1" s="1"/>
  <c r="CL550" i="1"/>
  <c r="CL551" i="1"/>
  <c r="CL552" i="1"/>
  <c r="CR552" i="1" s="1"/>
  <c r="CL553" i="1"/>
  <c r="CR553" i="1" s="1"/>
  <c r="CL554" i="1"/>
  <c r="CL555" i="1"/>
  <c r="CL556" i="1"/>
  <c r="CP556" i="1" s="1"/>
  <c r="CL557" i="1"/>
  <c r="CP557" i="1" s="1"/>
  <c r="CL558" i="1"/>
  <c r="CL559" i="1"/>
  <c r="CP559" i="1" s="1"/>
  <c r="CL560" i="1"/>
  <c r="CL561" i="1"/>
  <c r="CL562" i="1"/>
  <c r="CP562" i="1" s="1"/>
  <c r="CL563" i="1"/>
  <c r="CL564" i="1"/>
  <c r="CL565" i="1"/>
  <c r="CL566" i="1"/>
  <c r="CP566" i="1" s="1"/>
  <c r="CL567" i="1"/>
  <c r="CL568" i="1"/>
  <c r="CL569" i="1"/>
  <c r="CL570" i="1"/>
  <c r="CL571" i="1"/>
  <c r="CL572" i="1"/>
  <c r="CL573" i="1"/>
  <c r="CP573" i="1" s="1"/>
  <c r="CL574" i="1"/>
  <c r="CP574" i="1" s="1"/>
  <c r="CL575" i="1"/>
  <c r="CL576" i="1"/>
  <c r="CR576" i="1" s="1"/>
  <c r="CL577" i="1"/>
  <c r="CP577" i="1" s="1"/>
  <c r="CL578" i="1"/>
  <c r="CL579" i="1"/>
  <c r="CL580" i="1"/>
  <c r="CL581" i="1"/>
  <c r="CP581" i="1" s="1"/>
  <c r="CL582" i="1"/>
  <c r="CL583" i="1"/>
  <c r="CL584" i="1"/>
  <c r="CL585" i="1"/>
  <c r="CL586" i="1"/>
  <c r="CP586" i="1" s="1"/>
  <c r="CL587" i="1"/>
  <c r="CP587" i="1" s="1"/>
  <c r="CL588" i="1"/>
  <c r="CR588" i="1" s="1"/>
  <c r="CL589" i="1"/>
  <c r="CL590" i="1"/>
  <c r="CL591" i="1"/>
  <c r="CL592" i="1"/>
  <c r="CL593" i="1"/>
  <c r="CL594" i="1"/>
  <c r="CL595" i="1"/>
  <c r="CP595" i="1" s="1"/>
  <c r="CL596" i="1"/>
  <c r="CL597" i="1"/>
  <c r="CL598" i="1"/>
  <c r="CP598" i="1" s="1"/>
  <c r="CL599" i="1"/>
  <c r="CL600" i="1"/>
  <c r="CR600" i="1" s="1"/>
  <c r="CL601" i="1"/>
  <c r="CR601" i="1" s="1"/>
  <c r="CL602" i="1"/>
  <c r="CL603" i="1"/>
  <c r="CL604" i="1"/>
  <c r="CP604" i="1" s="1"/>
  <c r="CL605" i="1"/>
  <c r="CP605" i="1" s="1"/>
  <c r="CL606" i="1"/>
  <c r="CL607" i="1"/>
  <c r="CP607" i="1" s="1"/>
  <c r="CL608" i="1"/>
  <c r="CL609" i="1"/>
  <c r="CL610" i="1"/>
  <c r="CP610" i="1" s="1"/>
  <c r="CL611" i="1"/>
  <c r="CL612" i="1"/>
  <c r="CP612" i="1" s="1"/>
  <c r="CL613" i="1"/>
  <c r="CL614" i="1"/>
  <c r="CL615" i="1"/>
  <c r="CL616" i="1"/>
  <c r="CL617" i="1"/>
  <c r="CL618" i="1"/>
  <c r="CL619" i="1"/>
  <c r="CL620" i="1"/>
  <c r="CP620" i="1" s="1"/>
  <c r="CL621" i="1"/>
  <c r="CR621" i="1" s="1"/>
  <c r="CL622" i="1"/>
  <c r="CR622" i="1" s="1"/>
  <c r="CL623" i="1"/>
  <c r="CL624" i="1"/>
  <c r="CL625" i="1"/>
  <c r="CR625" i="1" s="1"/>
  <c r="CL626" i="1"/>
  <c r="CL627" i="1"/>
  <c r="CL628" i="1"/>
  <c r="CR628" i="1" s="1"/>
  <c r="CL629" i="1"/>
  <c r="CP629" i="1" s="1"/>
  <c r="CL630" i="1"/>
  <c r="CL631" i="1"/>
  <c r="CR631" i="1" s="1"/>
  <c r="CL632" i="1"/>
  <c r="CL633" i="1"/>
  <c r="CL634" i="1"/>
  <c r="CP634" i="1" s="1"/>
  <c r="CL635" i="1"/>
  <c r="CL636" i="1"/>
  <c r="CL637" i="1"/>
  <c r="CP637" i="1" s="1"/>
  <c r="CL638" i="1"/>
  <c r="CL639" i="1"/>
  <c r="CL640" i="1"/>
  <c r="CL641" i="1"/>
  <c r="CL642" i="1"/>
  <c r="CL643" i="1"/>
  <c r="CL644" i="1"/>
  <c r="CP644" i="1" s="1"/>
  <c r="CL645" i="1"/>
  <c r="CP645" i="1" s="1"/>
  <c r="CL646" i="1"/>
  <c r="CL647" i="1"/>
  <c r="CL648" i="1"/>
  <c r="CL649" i="1"/>
  <c r="CP649" i="1" s="1"/>
  <c r="CL650" i="1"/>
  <c r="CL651" i="1"/>
  <c r="CL652" i="1"/>
  <c r="CR652" i="1" s="1"/>
  <c r="CL653" i="1"/>
  <c r="CP653" i="1" s="1"/>
  <c r="CL654" i="1"/>
  <c r="CL655" i="1"/>
  <c r="CP655" i="1" s="1"/>
  <c r="CL656" i="1"/>
  <c r="CL657" i="1"/>
  <c r="CL658" i="1"/>
  <c r="CP658" i="1" s="1"/>
  <c r="CL659" i="1"/>
  <c r="CL660" i="1"/>
  <c r="CR660" i="1" s="1"/>
  <c r="CL661" i="1"/>
  <c r="CL662" i="1"/>
  <c r="CP662" i="1" s="1"/>
  <c r="CL663" i="1"/>
  <c r="CL664" i="1"/>
  <c r="CL665" i="1"/>
  <c r="CL666" i="1"/>
  <c r="CL667" i="1"/>
  <c r="CL668" i="1"/>
  <c r="CL669" i="1"/>
  <c r="CP669" i="1" s="1"/>
  <c r="CL670" i="1"/>
  <c r="CL671" i="1"/>
  <c r="CL672" i="1"/>
  <c r="CR672" i="1" s="1"/>
  <c r="CL673" i="1"/>
  <c r="CP673" i="1" s="1"/>
  <c r="CL674" i="1"/>
  <c r="CL675" i="1"/>
  <c r="CL676" i="1"/>
  <c r="CL677" i="1"/>
  <c r="CL678" i="1"/>
  <c r="CL679" i="1"/>
  <c r="CP679" i="1" s="1"/>
  <c r="CL680" i="1"/>
  <c r="CL681" i="1"/>
  <c r="CL682" i="1"/>
  <c r="CP682" i="1" s="1"/>
  <c r="CL683" i="1"/>
  <c r="CL684" i="1"/>
  <c r="CP684" i="1" s="1"/>
  <c r="CL685" i="1"/>
  <c r="CL686" i="1"/>
  <c r="CL687" i="1"/>
  <c r="CL688" i="1"/>
  <c r="CL689" i="1"/>
  <c r="CL690" i="1"/>
  <c r="CL691" i="1"/>
  <c r="CP691" i="1" s="1"/>
  <c r="CL692" i="1"/>
  <c r="CL693" i="1"/>
  <c r="CP693" i="1" s="1"/>
  <c r="CL694" i="1"/>
  <c r="CP694" i="1" s="1"/>
  <c r="CL695" i="1"/>
  <c r="CL696" i="1"/>
  <c r="CR696" i="1" s="1"/>
  <c r="CL697" i="1"/>
  <c r="CP697" i="1" s="1"/>
  <c r="CL698" i="1"/>
  <c r="CL699" i="1"/>
  <c r="CL700" i="1"/>
  <c r="CP700" i="1" s="1"/>
  <c r="CL701" i="1"/>
  <c r="CR701" i="1" s="1"/>
  <c r="CL702" i="1"/>
  <c r="CL703" i="1"/>
  <c r="CR703" i="1" s="1"/>
  <c r="CL704" i="1"/>
  <c r="CL705" i="1"/>
  <c r="CL706" i="1"/>
  <c r="CP706" i="1" s="1"/>
  <c r="CL707" i="1"/>
  <c r="CL708" i="1"/>
  <c r="CP708" i="1" s="1"/>
  <c r="CL709" i="1"/>
  <c r="CL710" i="1"/>
  <c r="CL711" i="1"/>
  <c r="CL712" i="1"/>
  <c r="CL713" i="1"/>
  <c r="CL714" i="1"/>
  <c r="CL715" i="1"/>
  <c r="CL716" i="1"/>
  <c r="CP716" i="1" s="1"/>
  <c r="CL717" i="1"/>
  <c r="CP717" i="1" s="1"/>
  <c r="CL718" i="1"/>
  <c r="CP718" i="1" s="1"/>
  <c r="CL719" i="1"/>
  <c r="CL720" i="1"/>
  <c r="CL721" i="1"/>
  <c r="CR721" i="1" s="1"/>
  <c r="CL722" i="1"/>
  <c r="CL723" i="1"/>
  <c r="CL724" i="1"/>
  <c r="CP724" i="1" s="1"/>
  <c r="CL725" i="1"/>
  <c r="CP725" i="1" s="1"/>
  <c r="CL726" i="1"/>
  <c r="CL727" i="1"/>
  <c r="CR727" i="1" s="1"/>
  <c r="CL728" i="1"/>
  <c r="CL729" i="1"/>
  <c r="CL730" i="1"/>
  <c r="CP730" i="1" s="1"/>
  <c r="CL731" i="1"/>
  <c r="CL732" i="1"/>
  <c r="CL733" i="1"/>
  <c r="CL734" i="1"/>
  <c r="CR734" i="1" s="1"/>
  <c r="CL735" i="1"/>
  <c r="CL736" i="1"/>
  <c r="CL737" i="1"/>
  <c r="CL738" i="1"/>
  <c r="CL739" i="1"/>
  <c r="CL740" i="1"/>
  <c r="CL741" i="1"/>
  <c r="CP741" i="1" s="1"/>
  <c r="CL742" i="1"/>
  <c r="CP742" i="1" s="1"/>
  <c r="CL743" i="1"/>
  <c r="CL744" i="1"/>
  <c r="CL745" i="1"/>
  <c r="CL746" i="1"/>
  <c r="CL747" i="1"/>
  <c r="CL748" i="1"/>
  <c r="CP748" i="1" s="1"/>
  <c r="CL749" i="1"/>
  <c r="CP749" i="1" s="1"/>
  <c r="CL750" i="1"/>
  <c r="CL751" i="1"/>
  <c r="CP751" i="1" s="1"/>
  <c r="CL752" i="1"/>
  <c r="CL753" i="1"/>
  <c r="CL754" i="1"/>
  <c r="CP754" i="1" s="1"/>
  <c r="CL755" i="1"/>
  <c r="CP755" i="1" s="1"/>
  <c r="CL756" i="1"/>
  <c r="CL757" i="1"/>
  <c r="CL758" i="1"/>
  <c r="CL759" i="1"/>
  <c r="CL760" i="1"/>
  <c r="CL761" i="1"/>
  <c r="CL762" i="1"/>
  <c r="CL763" i="1"/>
  <c r="CL764" i="1"/>
  <c r="CL765" i="1"/>
  <c r="CL766" i="1"/>
  <c r="CP766" i="1" s="1"/>
  <c r="CL767" i="1"/>
  <c r="CL768" i="1"/>
  <c r="CL769" i="1"/>
  <c r="CP769" i="1" s="1"/>
  <c r="CL770" i="1"/>
  <c r="CL771" i="1"/>
  <c r="CL772" i="1"/>
  <c r="CR772" i="1" s="1"/>
  <c r="CL773" i="1"/>
  <c r="CP773" i="1" s="1"/>
  <c r="CL774" i="1"/>
  <c r="CL775" i="1"/>
  <c r="CP775" i="1" s="1"/>
  <c r="CL776" i="1"/>
  <c r="CL777" i="1"/>
  <c r="CL778" i="1"/>
  <c r="CP778" i="1" s="1"/>
  <c r="CL779" i="1"/>
  <c r="CP779" i="1" s="1"/>
  <c r="CL780" i="1"/>
  <c r="CL781" i="1"/>
  <c r="CL782" i="1"/>
  <c r="CL783" i="1"/>
  <c r="CL784" i="1"/>
  <c r="CL785" i="1"/>
  <c r="CL786" i="1"/>
  <c r="CL787" i="1"/>
  <c r="CP787" i="1" s="1"/>
  <c r="CL788" i="1"/>
  <c r="CL789" i="1"/>
  <c r="CP789" i="1" s="1"/>
  <c r="CL790" i="1"/>
  <c r="CR790" i="1" s="1"/>
  <c r="CL791" i="1"/>
  <c r="CL792" i="1"/>
  <c r="CR792" i="1" s="1"/>
  <c r="CL793" i="1"/>
  <c r="CL794" i="1"/>
  <c r="CL795" i="1"/>
  <c r="CL796" i="1"/>
  <c r="CL797" i="1"/>
  <c r="CR797" i="1" s="1"/>
  <c r="CL798" i="1"/>
  <c r="CL799" i="1"/>
  <c r="CP799" i="1" s="1"/>
  <c r="CL800" i="1"/>
  <c r="CL801" i="1"/>
  <c r="CL802" i="1"/>
  <c r="CP802" i="1" s="1"/>
  <c r="CL803" i="1"/>
  <c r="CL804" i="1"/>
  <c r="CL805" i="1"/>
  <c r="CL806" i="1"/>
  <c r="CL807" i="1"/>
  <c r="CL808" i="1"/>
  <c r="CL809" i="1"/>
  <c r="CL810" i="1"/>
  <c r="CL811" i="1"/>
  <c r="CL812" i="1"/>
  <c r="CP812" i="1" s="1"/>
  <c r="CL813" i="1"/>
  <c r="CR813" i="1" s="1"/>
  <c r="CL814" i="1"/>
  <c r="CR814" i="1" s="1"/>
  <c r="CL815" i="1"/>
  <c r="CL816" i="1"/>
  <c r="CL817" i="1"/>
  <c r="CR817" i="1" s="1"/>
  <c r="CL818" i="1"/>
  <c r="CL819" i="1"/>
  <c r="CL820" i="1"/>
  <c r="CL821" i="1"/>
  <c r="CP821" i="1" s="1"/>
  <c r="CL822" i="1"/>
  <c r="CL823" i="1"/>
  <c r="CP823" i="1" s="1"/>
  <c r="CL824" i="1"/>
  <c r="CL825" i="1"/>
  <c r="CL826" i="1"/>
  <c r="CP826" i="1" s="1"/>
  <c r="CL827" i="1"/>
  <c r="CL828" i="1"/>
  <c r="CL829" i="1"/>
  <c r="CL830" i="1"/>
  <c r="CL831" i="1"/>
  <c r="CL832" i="1"/>
  <c r="CL833" i="1"/>
  <c r="CL834" i="1"/>
  <c r="CL835" i="1"/>
  <c r="CL836" i="1"/>
  <c r="CL837" i="1"/>
  <c r="CP837" i="1" s="1"/>
  <c r="CL838" i="1"/>
  <c r="CP838" i="1" s="1"/>
  <c r="CL839" i="1"/>
  <c r="CL840" i="1"/>
  <c r="CR840" i="1" s="1"/>
  <c r="CL841" i="1"/>
  <c r="CP841" i="1" s="1"/>
  <c r="CL842" i="1"/>
  <c r="CL843" i="1"/>
  <c r="CL844" i="1"/>
  <c r="CL845" i="1"/>
  <c r="CP845" i="1" s="1"/>
  <c r="CL846" i="1"/>
  <c r="CL847" i="1"/>
  <c r="CP847" i="1" s="1"/>
  <c r="CL848" i="1"/>
  <c r="CL849" i="1"/>
  <c r="CL850" i="1"/>
  <c r="CP850" i="1" s="1"/>
  <c r="CL851" i="1"/>
  <c r="CL852" i="1"/>
  <c r="CR852" i="1" s="1"/>
  <c r="CL853" i="1"/>
  <c r="CL854" i="1"/>
  <c r="CL855" i="1"/>
  <c r="CL856" i="1"/>
  <c r="CL857" i="1"/>
  <c r="CL858" i="1"/>
  <c r="CL859" i="1"/>
  <c r="CL860" i="1"/>
  <c r="CL861" i="1"/>
  <c r="CP861" i="1" s="1"/>
  <c r="CL862" i="1"/>
  <c r="CL863" i="1"/>
  <c r="CL864" i="1"/>
  <c r="CR864" i="1" s="1"/>
  <c r="CL865" i="1"/>
  <c r="CP865" i="1" s="1"/>
  <c r="CL866" i="1"/>
  <c r="CL867" i="1"/>
  <c r="CL868" i="1"/>
  <c r="CP868" i="1" s="1"/>
  <c r="CL869" i="1"/>
  <c r="CP869" i="1" s="1"/>
  <c r="CL870" i="1"/>
  <c r="CL871" i="1"/>
  <c r="CP871" i="1" s="1"/>
  <c r="CL872" i="1"/>
  <c r="CL873" i="1"/>
  <c r="CL874" i="1"/>
  <c r="CP874" i="1" s="1"/>
  <c r="CL875" i="1"/>
  <c r="CP875" i="1" s="1"/>
  <c r="CL876" i="1"/>
  <c r="CL877" i="1"/>
  <c r="CL878" i="1"/>
  <c r="CL879" i="1"/>
  <c r="CL880" i="1"/>
  <c r="CL881" i="1"/>
  <c r="CL882" i="1"/>
  <c r="CL883" i="1"/>
  <c r="CL884" i="1"/>
  <c r="CL885" i="1"/>
  <c r="CR885" i="1" s="1"/>
  <c r="CL886" i="1"/>
  <c r="CR886" i="1" s="1"/>
  <c r="CL887" i="1"/>
  <c r="CL888" i="1"/>
  <c r="CL889" i="1"/>
  <c r="CR889" i="1" s="1"/>
  <c r="CL890" i="1"/>
  <c r="CL891" i="1"/>
  <c r="CL892" i="1"/>
  <c r="CP892" i="1" s="1"/>
  <c r="CL893" i="1"/>
  <c r="CP893" i="1" s="1"/>
  <c r="CL894" i="1"/>
  <c r="CL895" i="1"/>
  <c r="CP895" i="1" s="1"/>
  <c r="CL896" i="1"/>
  <c r="CL897" i="1"/>
  <c r="CL898" i="1"/>
  <c r="CP898" i="1" s="1"/>
  <c r="CL899" i="1"/>
  <c r="CP899" i="1" s="1"/>
  <c r="CL900" i="1"/>
  <c r="CL901" i="1"/>
  <c r="CL902" i="1"/>
  <c r="CL903" i="1"/>
  <c r="CL904" i="1"/>
  <c r="CL905" i="1"/>
  <c r="CL906" i="1"/>
  <c r="CL907" i="1"/>
  <c r="CL908" i="1"/>
  <c r="CL909" i="1"/>
  <c r="CR909" i="1" s="1"/>
  <c r="CL910" i="1"/>
  <c r="CR910" i="1" s="1"/>
  <c r="CL911" i="1"/>
  <c r="CL912" i="1"/>
  <c r="CP912" i="1" s="1"/>
  <c r="CL913" i="1"/>
  <c r="CR913" i="1" s="1"/>
  <c r="CL914" i="1"/>
  <c r="CL915" i="1"/>
  <c r="CL916" i="1"/>
  <c r="CP916" i="1" s="1"/>
  <c r="CL917" i="1"/>
  <c r="CP917" i="1" s="1"/>
  <c r="CL918" i="1"/>
  <c r="CL919" i="1"/>
  <c r="CP919" i="1" s="1"/>
  <c r="CL920" i="1"/>
  <c r="CL921" i="1"/>
  <c r="CL922" i="1"/>
  <c r="CP922" i="1" s="1"/>
  <c r="CL923" i="1"/>
  <c r="CL924" i="1"/>
  <c r="CP924" i="1" s="1"/>
  <c r="CL925" i="1"/>
  <c r="CL926" i="1"/>
  <c r="CL927" i="1"/>
  <c r="CL928" i="1"/>
  <c r="CL929" i="1"/>
  <c r="CL930" i="1"/>
  <c r="CL931" i="1"/>
  <c r="CL932" i="1"/>
  <c r="CL933" i="1"/>
  <c r="CL934" i="1"/>
  <c r="CP934" i="1" s="1"/>
  <c r="CL935" i="1"/>
  <c r="CL936" i="1"/>
  <c r="CR936" i="1" s="1"/>
  <c r="CL937" i="1"/>
  <c r="CP937" i="1" s="1"/>
  <c r="CL938" i="1"/>
  <c r="CL939" i="1"/>
  <c r="CL940" i="1"/>
  <c r="CR940" i="1" s="1"/>
  <c r="CL941" i="1"/>
  <c r="CP941" i="1" s="1"/>
  <c r="CL942" i="1"/>
  <c r="CL943" i="1"/>
  <c r="CP943" i="1" s="1"/>
  <c r="CL944" i="1"/>
  <c r="CL945" i="1"/>
  <c r="CL946" i="1"/>
  <c r="CP946" i="1" s="1"/>
  <c r="CL947" i="1"/>
  <c r="CL948" i="1"/>
  <c r="CL949" i="1"/>
  <c r="CL950" i="1"/>
  <c r="CR950" i="1" s="1"/>
  <c r="CL951" i="1"/>
  <c r="CL952" i="1"/>
  <c r="CL953" i="1"/>
  <c r="CL954" i="1"/>
  <c r="CL955" i="1"/>
  <c r="CL956" i="1"/>
  <c r="CL957" i="1"/>
  <c r="CP957" i="1" s="1"/>
  <c r="CL958" i="1"/>
  <c r="CP958" i="1" s="1"/>
  <c r="CL959" i="1"/>
  <c r="CL960" i="1"/>
  <c r="CL961" i="1"/>
  <c r="CP961" i="1" s="1"/>
  <c r="CL962" i="1"/>
  <c r="CL963" i="1"/>
  <c r="CL964" i="1"/>
  <c r="CR964" i="1" s="1"/>
  <c r="CL965" i="1"/>
  <c r="CP965" i="1" s="1"/>
  <c r="CL966" i="1"/>
  <c r="CL967" i="1"/>
  <c r="CP967" i="1" s="1"/>
  <c r="CL968" i="1"/>
  <c r="CL969" i="1"/>
  <c r="CL970" i="1"/>
  <c r="CP970" i="1" s="1"/>
  <c r="CL971" i="1"/>
  <c r="CP971" i="1" s="1"/>
  <c r="CL972" i="1"/>
  <c r="CL973" i="1"/>
  <c r="CL974" i="1"/>
  <c r="CP974" i="1" s="1"/>
  <c r="CL975" i="1"/>
  <c r="CL976" i="1"/>
  <c r="CL977" i="1"/>
  <c r="CL978" i="1"/>
  <c r="CL979" i="1"/>
  <c r="CL980" i="1"/>
  <c r="CP980" i="1" s="1"/>
  <c r="CL981" i="1"/>
  <c r="CP981" i="1" s="1"/>
  <c r="CL982" i="1"/>
  <c r="CP982" i="1" s="1"/>
  <c r="CL983" i="1"/>
  <c r="CL984" i="1"/>
  <c r="CP984" i="1" s="1"/>
  <c r="CL985" i="1"/>
  <c r="CP985" i="1" s="1"/>
  <c r="CL986" i="1"/>
  <c r="CL987" i="1"/>
  <c r="CL988" i="1"/>
  <c r="CL989" i="1"/>
  <c r="CP989" i="1" s="1"/>
  <c r="CL990" i="1"/>
  <c r="CL991" i="1"/>
  <c r="CP991" i="1" s="1"/>
  <c r="CL992" i="1"/>
  <c r="CL993" i="1"/>
  <c r="CL994" i="1"/>
  <c r="CP994" i="1" s="1"/>
  <c r="CL995" i="1"/>
  <c r="CP995" i="1" s="1"/>
  <c r="CL996" i="1"/>
  <c r="CL997" i="1"/>
  <c r="CL998" i="1"/>
  <c r="CL999" i="1"/>
  <c r="CL1000" i="1"/>
  <c r="CL1001" i="1"/>
  <c r="CL1002" i="1"/>
  <c r="CL1003" i="1"/>
  <c r="CL1004" i="1"/>
  <c r="CL1005" i="1"/>
  <c r="CP1005" i="1" s="1"/>
  <c r="CL1006" i="1"/>
  <c r="CR1006" i="1" s="1"/>
  <c r="CL1007" i="1"/>
  <c r="CL1008" i="1"/>
  <c r="CP1008" i="1" s="1"/>
  <c r="CL1009" i="1"/>
  <c r="CP1009" i="1" s="1"/>
  <c r="CL1010" i="1"/>
  <c r="CL1011" i="1"/>
  <c r="CO24" i="1"/>
  <c r="CO31" i="1"/>
  <c r="CO32" i="1"/>
  <c r="CO33" i="1"/>
  <c r="CO34" i="1"/>
  <c r="CO35" i="1"/>
  <c r="CO36" i="1"/>
  <c r="CO37" i="1"/>
  <c r="CO38" i="1"/>
  <c r="CO39" i="1"/>
  <c r="CO40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5" i="1"/>
  <c r="CO26" i="1"/>
  <c r="CO27" i="1"/>
  <c r="CO28" i="1"/>
  <c r="CO29" i="1"/>
  <c r="CO3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O187" i="1"/>
  <c r="CO188" i="1"/>
  <c r="CO189" i="1"/>
  <c r="CO190" i="1"/>
  <c r="CO191" i="1"/>
  <c r="CO192" i="1"/>
  <c r="CO193" i="1"/>
  <c r="CO194" i="1"/>
  <c r="CO195" i="1"/>
  <c r="CO196" i="1"/>
  <c r="CO197" i="1"/>
  <c r="CO198" i="1"/>
  <c r="CO199" i="1"/>
  <c r="CO200" i="1"/>
  <c r="CO201" i="1"/>
  <c r="CO202" i="1"/>
  <c r="CO203" i="1"/>
  <c r="CO204" i="1"/>
  <c r="CO205" i="1"/>
  <c r="CO206" i="1"/>
  <c r="CO207" i="1"/>
  <c r="CO208" i="1"/>
  <c r="CO209" i="1"/>
  <c r="CO210" i="1"/>
  <c r="CO211" i="1"/>
  <c r="CO212" i="1"/>
  <c r="CO213" i="1"/>
  <c r="CO214" i="1"/>
  <c r="CO215" i="1"/>
  <c r="CO216" i="1"/>
  <c r="CO217" i="1"/>
  <c r="CO218" i="1"/>
  <c r="CO219" i="1"/>
  <c r="CO220" i="1"/>
  <c r="CO221" i="1"/>
  <c r="CO222" i="1"/>
  <c r="CO223" i="1"/>
  <c r="CO224" i="1"/>
  <c r="CO225" i="1"/>
  <c r="CO226" i="1"/>
  <c r="CO227" i="1"/>
  <c r="CO228" i="1"/>
  <c r="CO229" i="1"/>
  <c r="CO230" i="1"/>
  <c r="CO231" i="1"/>
  <c r="CO232" i="1"/>
  <c r="CO233" i="1"/>
  <c r="CO234" i="1"/>
  <c r="CO235" i="1"/>
  <c r="CO236" i="1"/>
  <c r="CO237" i="1"/>
  <c r="CO238" i="1"/>
  <c r="CO239" i="1"/>
  <c r="CO240" i="1"/>
  <c r="CO241" i="1"/>
  <c r="CO242" i="1"/>
  <c r="CO243" i="1"/>
  <c r="CO244" i="1"/>
  <c r="CO245" i="1"/>
  <c r="CO246" i="1"/>
  <c r="CO247" i="1"/>
  <c r="CO248" i="1"/>
  <c r="CO249" i="1"/>
  <c r="CO250" i="1"/>
  <c r="CO251" i="1"/>
  <c r="CO252" i="1"/>
  <c r="CO253" i="1"/>
  <c r="CO254" i="1"/>
  <c r="CO255" i="1"/>
  <c r="CO256" i="1"/>
  <c r="CO257" i="1"/>
  <c r="CO258" i="1"/>
  <c r="CO259" i="1"/>
  <c r="CO260" i="1"/>
  <c r="CO261" i="1"/>
  <c r="CO262" i="1"/>
  <c r="CO263" i="1"/>
  <c r="CO264" i="1"/>
  <c r="CO265" i="1"/>
  <c r="CO266" i="1"/>
  <c r="CO267" i="1"/>
  <c r="CO268" i="1"/>
  <c r="CO269" i="1"/>
  <c r="CO270" i="1"/>
  <c r="CO271" i="1"/>
  <c r="CO272" i="1"/>
  <c r="CO273" i="1"/>
  <c r="CO274" i="1"/>
  <c r="CO275" i="1"/>
  <c r="CO276" i="1"/>
  <c r="CO277" i="1"/>
  <c r="CO278" i="1"/>
  <c r="CO279" i="1"/>
  <c r="CO280" i="1"/>
  <c r="CO281" i="1"/>
  <c r="CO282" i="1"/>
  <c r="CO283" i="1"/>
  <c r="CO284" i="1"/>
  <c r="CO285" i="1"/>
  <c r="CO286" i="1"/>
  <c r="CO287" i="1"/>
  <c r="CO288" i="1"/>
  <c r="CO289" i="1"/>
  <c r="CO290" i="1"/>
  <c r="CO291" i="1"/>
  <c r="CO292" i="1"/>
  <c r="CO293" i="1"/>
  <c r="CO294" i="1"/>
  <c r="CO295" i="1"/>
  <c r="CO296" i="1"/>
  <c r="CO297" i="1"/>
  <c r="CO298" i="1"/>
  <c r="CO299" i="1"/>
  <c r="CO300" i="1"/>
  <c r="CO301" i="1"/>
  <c r="CO302" i="1"/>
  <c r="CO303" i="1"/>
  <c r="CO304" i="1"/>
  <c r="CO305" i="1"/>
  <c r="CO306" i="1"/>
  <c r="CO307" i="1"/>
  <c r="CO308" i="1"/>
  <c r="CO309" i="1"/>
  <c r="CO310" i="1"/>
  <c r="CO311" i="1"/>
  <c r="CO312" i="1"/>
  <c r="CO313" i="1"/>
  <c r="CO314" i="1"/>
  <c r="CO315" i="1"/>
  <c r="CO316" i="1"/>
  <c r="CO317" i="1"/>
  <c r="CO318" i="1"/>
  <c r="CO319" i="1"/>
  <c r="CO320" i="1"/>
  <c r="CO321" i="1"/>
  <c r="CO322" i="1"/>
  <c r="CO323" i="1"/>
  <c r="CO324" i="1"/>
  <c r="CO325" i="1"/>
  <c r="CO326" i="1"/>
  <c r="CO327" i="1"/>
  <c r="CO328" i="1"/>
  <c r="CO329" i="1"/>
  <c r="CO330" i="1"/>
  <c r="CO331" i="1"/>
  <c r="CO332" i="1"/>
  <c r="CO333" i="1"/>
  <c r="CO334" i="1"/>
  <c r="CO335" i="1"/>
  <c r="CO336" i="1"/>
  <c r="CO337" i="1"/>
  <c r="CO338" i="1"/>
  <c r="CO339" i="1"/>
  <c r="CO340" i="1"/>
  <c r="CO341" i="1"/>
  <c r="CO342" i="1"/>
  <c r="CO343" i="1"/>
  <c r="CO344" i="1"/>
  <c r="CO345" i="1"/>
  <c r="CO346" i="1"/>
  <c r="CO347" i="1"/>
  <c r="CO348" i="1"/>
  <c r="CO349" i="1"/>
  <c r="CO350" i="1"/>
  <c r="CO351" i="1"/>
  <c r="CO352" i="1"/>
  <c r="CO353" i="1"/>
  <c r="CO354" i="1"/>
  <c r="CO355" i="1"/>
  <c r="CO356" i="1"/>
  <c r="CO357" i="1"/>
  <c r="CO358" i="1"/>
  <c r="CO359" i="1"/>
  <c r="CO360" i="1"/>
  <c r="CO361" i="1"/>
  <c r="CO362" i="1"/>
  <c r="CO363" i="1"/>
  <c r="CO364" i="1"/>
  <c r="CO365" i="1"/>
  <c r="CO366" i="1"/>
  <c r="CO367" i="1"/>
  <c r="CO368" i="1"/>
  <c r="CO369" i="1"/>
  <c r="CO370" i="1"/>
  <c r="CO371" i="1"/>
  <c r="CO372" i="1"/>
  <c r="CO373" i="1"/>
  <c r="CO374" i="1"/>
  <c r="CO375" i="1"/>
  <c r="CO376" i="1"/>
  <c r="CO377" i="1"/>
  <c r="CO378" i="1"/>
  <c r="CO379" i="1"/>
  <c r="CO380" i="1"/>
  <c r="CO381" i="1"/>
  <c r="CO382" i="1"/>
  <c r="CO383" i="1"/>
  <c r="CO384" i="1"/>
  <c r="CO385" i="1"/>
  <c r="CO386" i="1"/>
  <c r="CO387" i="1"/>
  <c r="CO388" i="1"/>
  <c r="CO389" i="1"/>
  <c r="CO390" i="1"/>
  <c r="CO391" i="1"/>
  <c r="CO392" i="1"/>
  <c r="CO393" i="1"/>
  <c r="CO394" i="1"/>
  <c r="CO395" i="1"/>
  <c r="CO396" i="1"/>
  <c r="CO397" i="1"/>
  <c r="CO398" i="1"/>
  <c r="CO399" i="1"/>
  <c r="CO400" i="1"/>
  <c r="CO401" i="1"/>
  <c r="CO402" i="1"/>
  <c r="CO403" i="1"/>
  <c r="CO404" i="1"/>
  <c r="CO405" i="1"/>
  <c r="CO406" i="1"/>
  <c r="CO407" i="1"/>
  <c r="CO408" i="1"/>
  <c r="CO409" i="1"/>
  <c r="CO410" i="1"/>
  <c r="CO411" i="1"/>
  <c r="CO412" i="1"/>
  <c r="CO413" i="1"/>
  <c r="CO414" i="1"/>
  <c r="CO415" i="1"/>
  <c r="CO416" i="1"/>
  <c r="CO417" i="1"/>
  <c r="CO418" i="1"/>
  <c r="CO419" i="1"/>
  <c r="CO420" i="1"/>
  <c r="CO421" i="1"/>
  <c r="CO422" i="1"/>
  <c r="CO423" i="1"/>
  <c r="CO424" i="1"/>
  <c r="CO425" i="1"/>
  <c r="CO426" i="1"/>
  <c r="CO427" i="1"/>
  <c r="CO428" i="1"/>
  <c r="CO429" i="1"/>
  <c r="CO430" i="1"/>
  <c r="CO431" i="1"/>
  <c r="CO432" i="1"/>
  <c r="CO433" i="1"/>
  <c r="CO434" i="1"/>
  <c r="CO435" i="1"/>
  <c r="CO436" i="1"/>
  <c r="CO437" i="1"/>
  <c r="CO438" i="1"/>
  <c r="CO439" i="1"/>
  <c r="CO440" i="1"/>
  <c r="CO441" i="1"/>
  <c r="CO442" i="1"/>
  <c r="CO443" i="1"/>
  <c r="CO444" i="1"/>
  <c r="CO445" i="1"/>
  <c r="CO446" i="1"/>
  <c r="CO447" i="1"/>
  <c r="CO448" i="1"/>
  <c r="CO449" i="1"/>
  <c r="CO450" i="1"/>
  <c r="CO451" i="1"/>
  <c r="CO452" i="1"/>
  <c r="CO453" i="1"/>
  <c r="CO454" i="1"/>
  <c r="CO455" i="1"/>
  <c r="CO456" i="1"/>
  <c r="CO457" i="1"/>
  <c r="CO458" i="1"/>
  <c r="CO459" i="1"/>
  <c r="CO460" i="1"/>
  <c r="CO461" i="1"/>
  <c r="CO462" i="1"/>
  <c r="CO463" i="1"/>
  <c r="CO464" i="1"/>
  <c r="CO465" i="1"/>
  <c r="CO466" i="1"/>
  <c r="CO467" i="1"/>
  <c r="CO468" i="1"/>
  <c r="CO469" i="1"/>
  <c r="CO470" i="1"/>
  <c r="CO471" i="1"/>
  <c r="CO472" i="1"/>
  <c r="CO473" i="1"/>
  <c r="CO474" i="1"/>
  <c r="CO475" i="1"/>
  <c r="CO476" i="1"/>
  <c r="CO477" i="1"/>
  <c r="CO478" i="1"/>
  <c r="CO479" i="1"/>
  <c r="CO480" i="1"/>
  <c r="CO481" i="1"/>
  <c r="CO482" i="1"/>
  <c r="CO483" i="1"/>
  <c r="CO484" i="1"/>
  <c r="CO485" i="1"/>
  <c r="CO486" i="1"/>
  <c r="CO487" i="1"/>
  <c r="CO488" i="1"/>
  <c r="CO489" i="1"/>
  <c r="CO490" i="1"/>
  <c r="CO491" i="1"/>
  <c r="CO492" i="1"/>
  <c r="CO493" i="1"/>
  <c r="CO494" i="1"/>
  <c r="CO495" i="1"/>
  <c r="CO496" i="1"/>
  <c r="CO497" i="1"/>
  <c r="CO498" i="1"/>
  <c r="CO499" i="1"/>
  <c r="CO500" i="1"/>
  <c r="CO501" i="1"/>
  <c r="CO502" i="1"/>
  <c r="CO503" i="1"/>
  <c r="CO504" i="1"/>
  <c r="CO505" i="1"/>
  <c r="CO506" i="1"/>
  <c r="CO507" i="1"/>
  <c r="CO508" i="1"/>
  <c r="CO509" i="1"/>
  <c r="CO510" i="1"/>
  <c r="CO511" i="1"/>
  <c r="CO512" i="1"/>
  <c r="CO513" i="1"/>
  <c r="CO514" i="1"/>
  <c r="CO515" i="1"/>
  <c r="CO516" i="1"/>
  <c r="CO517" i="1"/>
  <c r="CO518" i="1"/>
  <c r="CO519" i="1"/>
  <c r="CO520" i="1"/>
  <c r="CO521" i="1"/>
  <c r="CO522" i="1"/>
  <c r="CO523" i="1"/>
  <c r="CO524" i="1"/>
  <c r="CO525" i="1"/>
  <c r="CO526" i="1"/>
  <c r="CO527" i="1"/>
  <c r="CO528" i="1"/>
  <c r="CO529" i="1"/>
  <c r="CO530" i="1"/>
  <c r="CO531" i="1"/>
  <c r="CO532" i="1"/>
  <c r="CO533" i="1"/>
  <c r="CO534" i="1"/>
  <c r="CO535" i="1"/>
  <c r="CO536" i="1"/>
  <c r="CO537" i="1"/>
  <c r="CO538" i="1"/>
  <c r="CO539" i="1"/>
  <c r="CO540" i="1"/>
  <c r="CO541" i="1"/>
  <c r="CO542" i="1"/>
  <c r="CO543" i="1"/>
  <c r="CO544" i="1"/>
  <c r="CO545" i="1"/>
  <c r="CO546" i="1"/>
  <c r="CO547" i="1"/>
  <c r="CO548" i="1"/>
  <c r="CO549" i="1"/>
  <c r="CO550" i="1"/>
  <c r="CO551" i="1"/>
  <c r="CO552" i="1"/>
  <c r="CO553" i="1"/>
  <c r="CO554" i="1"/>
  <c r="CO555" i="1"/>
  <c r="CO556" i="1"/>
  <c r="CO557" i="1"/>
  <c r="CO558" i="1"/>
  <c r="CO559" i="1"/>
  <c r="CO560" i="1"/>
  <c r="CO561" i="1"/>
  <c r="CO562" i="1"/>
  <c r="CO563" i="1"/>
  <c r="CO564" i="1"/>
  <c r="CO565" i="1"/>
  <c r="CO566" i="1"/>
  <c r="CO567" i="1"/>
  <c r="CO568" i="1"/>
  <c r="CO569" i="1"/>
  <c r="CO570" i="1"/>
  <c r="CO571" i="1"/>
  <c r="CO572" i="1"/>
  <c r="CO573" i="1"/>
  <c r="CO574" i="1"/>
  <c r="CO575" i="1"/>
  <c r="CO576" i="1"/>
  <c r="CO577" i="1"/>
  <c r="CO578" i="1"/>
  <c r="CO579" i="1"/>
  <c r="CO580" i="1"/>
  <c r="CO581" i="1"/>
  <c r="CO582" i="1"/>
  <c r="CO583" i="1"/>
  <c r="CO584" i="1"/>
  <c r="CO585" i="1"/>
  <c r="CO586" i="1"/>
  <c r="CO587" i="1"/>
  <c r="CO588" i="1"/>
  <c r="CO589" i="1"/>
  <c r="CO590" i="1"/>
  <c r="CO591" i="1"/>
  <c r="CO592" i="1"/>
  <c r="CO593" i="1"/>
  <c r="CO594" i="1"/>
  <c r="CO595" i="1"/>
  <c r="CO596" i="1"/>
  <c r="CO597" i="1"/>
  <c r="CO598" i="1"/>
  <c r="CO599" i="1"/>
  <c r="CO600" i="1"/>
  <c r="CO601" i="1"/>
  <c r="CO602" i="1"/>
  <c r="CO603" i="1"/>
  <c r="CO604" i="1"/>
  <c r="CO605" i="1"/>
  <c r="CO606" i="1"/>
  <c r="CO607" i="1"/>
  <c r="CO608" i="1"/>
  <c r="CO609" i="1"/>
  <c r="CO610" i="1"/>
  <c r="CO611" i="1"/>
  <c r="CO612" i="1"/>
  <c r="CO613" i="1"/>
  <c r="CO614" i="1"/>
  <c r="CO615" i="1"/>
  <c r="CO616" i="1"/>
  <c r="CO617" i="1"/>
  <c r="CO618" i="1"/>
  <c r="CO619" i="1"/>
  <c r="CO620" i="1"/>
  <c r="CO621" i="1"/>
  <c r="CO622" i="1"/>
  <c r="CO623" i="1"/>
  <c r="CO624" i="1"/>
  <c r="CO625" i="1"/>
  <c r="CO626" i="1"/>
  <c r="CO627" i="1"/>
  <c r="CO628" i="1"/>
  <c r="CO629" i="1"/>
  <c r="CO630" i="1"/>
  <c r="CO631" i="1"/>
  <c r="CO632" i="1"/>
  <c r="CO633" i="1"/>
  <c r="CO634" i="1"/>
  <c r="CO635" i="1"/>
  <c r="CO636" i="1"/>
  <c r="CO637" i="1"/>
  <c r="CO638" i="1"/>
  <c r="CO639" i="1"/>
  <c r="CO640" i="1"/>
  <c r="CO641" i="1"/>
  <c r="CO642" i="1"/>
  <c r="CO643" i="1"/>
  <c r="CO644" i="1"/>
  <c r="CO645" i="1"/>
  <c r="CO646" i="1"/>
  <c r="CO647" i="1"/>
  <c r="CO648" i="1"/>
  <c r="CO649" i="1"/>
  <c r="CO650" i="1"/>
  <c r="CO651" i="1"/>
  <c r="CO652" i="1"/>
  <c r="CO653" i="1"/>
  <c r="CO654" i="1"/>
  <c r="CO655" i="1"/>
  <c r="CO656" i="1"/>
  <c r="CO657" i="1"/>
  <c r="CO658" i="1"/>
  <c r="CO659" i="1"/>
  <c r="CO660" i="1"/>
  <c r="CO661" i="1"/>
  <c r="CO662" i="1"/>
  <c r="CO663" i="1"/>
  <c r="CO664" i="1"/>
  <c r="CO665" i="1"/>
  <c r="CO666" i="1"/>
  <c r="CO667" i="1"/>
  <c r="CO668" i="1"/>
  <c r="CO669" i="1"/>
  <c r="CO670" i="1"/>
  <c r="CO671" i="1"/>
  <c r="CO672" i="1"/>
  <c r="CO673" i="1"/>
  <c r="CO674" i="1"/>
  <c r="CO675" i="1"/>
  <c r="CO676" i="1"/>
  <c r="CO677" i="1"/>
  <c r="CO678" i="1"/>
  <c r="CO679" i="1"/>
  <c r="CO680" i="1"/>
  <c r="CO681" i="1"/>
  <c r="CO682" i="1"/>
  <c r="CO683" i="1"/>
  <c r="CO684" i="1"/>
  <c r="CO685" i="1"/>
  <c r="CO686" i="1"/>
  <c r="CO687" i="1"/>
  <c r="CO688" i="1"/>
  <c r="CO689" i="1"/>
  <c r="CO690" i="1"/>
  <c r="CO691" i="1"/>
  <c r="CO692" i="1"/>
  <c r="CO693" i="1"/>
  <c r="CO694" i="1"/>
  <c r="CO695" i="1"/>
  <c r="CO696" i="1"/>
  <c r="CO697" i="1"/>
  <c r="CO698" i="1"/>
  <c r="CO699" i="1"/>
  <c r="CO700" i="1"/>
  <c r="CO701" i="1"/>
  <c r="CO702" i="1"/>
  <c r="CO703" i="1"/>
  <c r="CO704" i="1"/>
  <c r="CO705" i="1"/>
  <c r="CO706" i="1"/>
  <c r="CO707" i="1"/>
  <c r="CO708" i="1"/>
  <c r="CO709" i="1"/>
  <c r="CO710" i="1"/>
  <c r="CO711" i="1"/>
  <c r="CO712" i="1"/>
  <c r="CO713" i="1"/>
  <c r="CO714" i="1"/>
  <c r="CO715" i="1"/>
  <c r="CO716" i="1"/>
  <c r="CO717" i="1"/>
  <c r="CO718" i="1"/>
  <c r="CO719" i="1"/>
  <c r="CO720" i="1"/>
  <c r="CO721" i="1"/>
  <c r="CO722" i="1"/>
  <c r="CO723" i="1"/>
  <c r="CO724" i="1"/>
  <c r="CO725" i="1"/>
  <c r="CO726" i="1"/>
  <c r="CO727" i="1"/>
  <c r="CO728" i="1"/>
  <c r="CO729" i="1"/>
  <c r="CO730" i="1"/>
  <c r="CO731" i="1"/>
  <c r="CO732" i="1"/>
  <c r="CO733" i="1"/>
  <c r="CO734" i="1"/>
  <c r="CO735" i="1"/>
  <c r="CO736" i="1"/>
  <c r="CO737" i="1"/>
  <c r="CO738" i="1"/>
  <c r="CO739" i="1"/>
  <c r="CO740" i="1"/>
  <c r="CO741" i="1"/>
  <c r="CO742" i="1"/>
  <c r="CO743" i="1"/>
  <c r="CO744" i="1"/>
  <c r="CO745" i="1"/>
  <c r="CO746" i="1"/>
  <c r="CO747" i="1"/>
  <c r="CO748" i="1"/>
  <c r="CO749" i="1"/>
  <c r="CO750" i="1"/>
  <c r="CO751" i="1"/>
  <c r="CO752" i="1"/>
  <c r="CO753" i="1"/>
  <c r="CO754" i="1"/>
  <c r="CO755" i="1"/>
  <c r="CO756" i="1"/>
  <c r="CO757" i="1"/>
  <c r="CO758" i="1"/>
  <c r="CO759" i="1"/>
  <c r="CO760" i="1"/>
  <c r="CO761" i="1"/>
  <c r="CO762" i="1"/>
  <c r="CO763" i="1"/>
  <c r="CO764" i="1"/>
  <c r="CO765" i="1"/>
  <c r="CO766" i="1"/>
  <c r="CO767" i="1"/>
  <c r="CO768" i="1"/>
  <c r="CO769" i="1"/>
  <c r="CO770" i="1"/>
  <c r="CO771" i="1"/>
  <c r="CO772" i="1"/>
  <c r="CO773" i="1"/>
  <c r="CO774" i="1"/>
  <c r="CO775" i="1"/>
  <c r="CO776" i="1"/>
  <c r="CO777" i="1"/>
  <c r="CO778" i="1"/>
  <c r="CO779" i="1"/>
  <c r="CO780" i="1"/>
  <c r="CO781" i="1"/>
  <c r="CO782" i="1"/>
  <c r="CO783" i="1"/>
  <c r="CO784" i="1"/>
  <c r="CO785" i="1"/>
  <c r="CO786" i="1"/>
  <c r="CO787" i="1"/>
  <c r="CO788" i="1"/>
  <c r="CO789" i="1"/>
  <c r="CO790" i="1"/>
  <c r="CO791" i="1"/>
  <c r="CO792" i="1"/>
  <c r="CO793" i="1"/>
  <c r="CO794" i="1"/>
  <c r="CO795" i="1"/>
  <c r="CO796" i="1"/>
  <c r="CO797" i="1"/>
  <c r="CO798" i="1"/>
  <c r="CO799" i="1"/>
  <c r="CO800" i="1"/>
  <c r="CO801" i="1"/>
  <c r="CO802" i="1"/>
  <c r="CO803" i="1"/>
  <c r="CO804" i="1"/>
  <c r="CO805" i="1"/>
  <c r="CO806" i="1"/>
  <c r="CO807" i="1"/>
  <c r="CO808" i="1"/>
  <c r="CO809" i="1"/>
  <c r="CO810" i="1"/>
  <c r="CO811" i="1"/>
  <c r="CO812" i="1"/>
  <c r="CO813" i="1"/>
  <c r="CO814" i="1"/>
  <c r="CO815" i="1"/>
  <c r="CO816" i="1"/>
  <c r="CO817" i="1"/>
  <c r="CO818" i="1"/>
  <c r="CO819" i="1"/>
  <c r="CO820" i="1"/>
  <c r="CO821" i="1"/>
  <c r="CO822" i="1"/>
  <c r="CO823" i="1"/>
  <c r="CO824" i="1"/>
  <c r="CO825" i="1"/>
  <c r="CO826" i="1"/>
  <c r="CO827" i="1"/>
  <c r="CO828" i="1"/>
  <c r="CO829" i="1"/>
  <c r="CO830" i="1"/>
  <c r="CO831" i="1"/>
  <c r="CO832" i="1"/>
  <c r="CO833" i="1"/>
  <c r="CO834" i="1"/>
  <c r="CO835" i="1"/>
  <c r="CO836" i="1"/>
  <c r="CO837" i="1"/>
  <c r="CO838" i="1"/>
  <c r="CO839" i="1"/>
  <c r="CO840" i="1"/>
  <c r="CO841" i="1"/>
  <c r="CO842" i="1"/>
  <c r="CO843" i="1"/>
  <c r="CO844" i="1"/>
  <c r="CO845" i="1"/>
  <c r="CO846" i="1"/>
  <c r="CO847" i="1"/>
  <c r="CO848" i="1"/>
  <c r="CO849" i="1"/>
  <c r="CO850" i="1"/>
  <c r="CO851" i="1"/>
  <c r="CO852" i="1"/>
  <c r="CO853" i="1"/>
  <c r="CO854" i="1"/>
  <c r="CO855" i="1"/>
  <c r="CO856" i="1"/>
  <c r="CO857" i="1"/>
  <c r="CO858" i="1"/>
  <c r="CO859" i="1"/>
  <c r="CO860" i="1"/>
  <c r="CO861" i="1"/>
  <c r="CO862" i="1"/>
  <c r="CO863" i="1"/>
  <c r="CO864" i="1"/>
  <c r="CO865" i="1"/>
  <c r="CO866" i="1"/>
  <c r="CO867" i="1"/>
  <c r="CO868" i="1"/>
  <c r="CO869" i="1"/>
  <c r="CO870" i="1"/>
  <c r="CO871" i="1"/>
  <c r="CO872" i="1"/>
  <c r="CO873" i="1"/>
  <c r="CO874" i="1"/>
  <c r="CO875" i="1"/>
  <c r="CO876" i="1"/>
  <c r="CO877" i="1"/>
  <c r="CO878" i="1"/>
  <c r="CO879" i="1"/>
  <c r="CO880" i="1"/>
  <c r="CO881" i="1"/>
  <c r="CO882" i="1"/>
  <c r="CO883" i="1"/>
  <c r="CO884" i="1"/>
  <c r="CO885" i="1"/>
  <c r="CO886" i="1"/>
  <c r="CO887" i="1"/>
  <c r="CO888" i="1"/>
  <c r="CO889" i="1"/>
  <c r="CO890" i="1"/>
  <c r="CO891" i="1"/>
  <c r="CO892" i="1"/>
  <c r="CO893" i="1"/>
  <c r="CO894" i="1"/>
  <c r="CO895" i="1"/>
  <c r="CO896" i="1"/>
  <c r="CO897" i="1"/>
  <c r="CO898" i="1"/>
  <c r="CO899" i="1"/>
  <c r="CO900" i="1"/>
  <c r="CO901" i="1"/>
  <c r="CO902" i="1"/>
  <c r="CO903" i="1"/>
  <c r="CO904" i="1"/>
  <c r="CO905" i="1"/>
  <c r="CO906" i="1"/>
  <c r="CO907" i="1"/>
  <c r="CO908" i="1"/>
  <c r="CO909" i="1"/>
  <c r="CO910" i="1"/>
  <c r="CO911" i="1"/>
  <c r="CO912" i="1"/>
  <c r="CO913" i="1"/>
  <c r="CO914" i="1"/>
  <c r="CO915" i="1"/>
  <c r="CO916" i="1"/>
  <c r="CO917" i="1"/>
  <c r="CO918" i="1"/>
  <c r="CO919" i="1"/>
  <c r="CO920" i="1"/>
  <c r="CO921" i="1"/>
  <c r="CO922" i="1"/>
  <c r="CO923" i="1"/>
  <c r="CO924" i="1"/>
  <c r="CO925" i="1"/>
  <c r="CO926" i="1"/>
  <c r="CO927" i="1"/>
  <c r="CO928" i="1"/>
  <c r="CO929" i="1"/>
  <c r="CO930" i="1"/>
  <c r="CO931" i="1"/>
  <c r="CO932" i="1"/>
  <c r="CO933" i="1"/>
  <c r="CO934" i="1"/>
  <c r="CO935" i="1"/>
  <c r="CO936" i="1"/>
  <c r="CO937" i="1"/>
  <c r="CO938" i="1"/>
  <c r="CO939" i="1"/>
  <c r="CO940" i="1"/>
  <c r="CO941" i="1"/>
  <c r="CO942" i="1"/>
  <c r="CO943" i="1"/>
  <c r="CO944" i="1"/>
  <c r="CO945" i="1"/>
  <c r="CO946" i="1"/>
  <c r="CO947" i="1"/>
  <c r="CO948" i="1"/>
  <c r="CO949" i="1"/>
  <c r="CO950" i="1"/>
  <c r="CO951" i="1"/>
  <c r="CO952" i="1"/>
  <c r="CO953" i="1"/>
  <c r="CO954" i="1"/>
  <c r="CO955" i="1"/>
  <c r="CO956" i="1"/>
  <c r="CO957" i="1"/>
  <c r="CO958" i="1"/>
  <c r="CO959" i="1"/>
  <c r="CO960" i="1"/>
  <c r="CO961" i="1"/>
  <c r="CO962" i="1"/>
  <c r="CO963" i="1"/>
  <c r="CO964" i="1"/>
  <c r="CO965" i="1"/>
  <c r="CO966" i="1"/>
  <c r="CO967" i="1"/>
  <c r="CO968" i="1"/>
  <c r="CO969" i="1"/>
  <c r="CO970" i="1"/>
  <c r="CO971" i="1"/>
  <c r="CO972" i="1"/>
  <c r="CO973" i="1"/>
  <c r="CO974" i="1"/>
  <c r="CO975" i="1"/>
  <c r="CO976" i="1"/>
  <c r="CO977" i="1"/>
  <c r="CO978" i="1"/>
  <c r="CO979" i="1"/>
  <c r="CO980" i="1"/>
  <c r="CO981" i="1"/>
  <c r="CO982" i="1"/>
  <c r="CO983" i="1"/>
  <c r="CO984" i="1"/>
  <c r="CO985" i="1"/>
  <c r="CO986" i="1"/>
  <c r="CO987" i="1"/>
  <c r="CO988" i="1"/>
  <c r="CO989" i="1"/>
  <c r="CO990" i="1"/>
  <c r="CO991" i="1"/>
  <c r="CO992" i="1"/>
  <c r="CO993" i="1"/>
  <c r="CO994" i="1"/>
  <c r="CO995" i="1"/>
  <c r="CO996" i="1"/>
  <c r="CO997" i="1"/>
  <c r="CO998" i="1"/>
  <c r="CO999" i="1"/>
  <c r="CO1000" i="1"/>
  <c r="CO1001" i="1"/>
  <c r="CO1002" i="1"/>
  <c r="CO1003" i="1"/>
  <c r="CO1004" i="1"/>
  <c r="CO1005" i="1"/>
  <c r="CO1006" i="1"/>
  <c r="CO1007" i="1"/>
  <c r="CO1008" i="1"/>
  <c r="CO1009" i="1"/>
  <c r="CO1010" i="1"/>
  <c r="CO1011" i="1"/>
  <c r="CP24" i="1"/>
  <c r="CP32" i="1"/>
  <c r="CP33" i="1"/>
  <c r="CP34" i="1"/>
  <c r="CP36" i="1"/>
  <c r="CP40" i="1"/>
  <c r="CP12" i="1"/>
  <c r="CP14" i="1"/>
  <c r="CP15" i="1"/>
  <c r="CP16" i="1"/>
  <c r="CP17" i="1"/>
  <c r="CP18" i="1"/>
  <c r="CP22" i="1"/>
  <c r="CP27" i="1"/>
  <c r="CP30" i="1"/>
  <c r="CP41" i="1"/>
  <c r="CP42" i="1"/>
  <c r="CP44" i="1"/>
  <c r="CP47" i="1"/>
  <c r="CP48" i="1"/>
  <c r="CP50" i="1"/>
  <c r="CP51" i="1"/>
  <c r="CP54" i="1"/>
  <c r="CP56" i="1"/>
  <c r="CP57" i="1"/>
  <c r="CP58" i="1"/>
  <c r="CP60" i="1"/>
  <c r="CP62" i="1"/>
  <c r="CP63" i="1"/>
  <c r="CP64" i="1"/>
  <c r="CP65" i="1"/>
  <c r="CP66" i="1"/>
  <c r="CP67" i="1"/>
  <c r="CP68" i="1"/>
  <c r="CP74" i="1"/>
  <c r="CP75" i="1"/>
  <c r="CP76" i="1"/>
  <c r="CP80" i="1"/>
  <c r="CP81" i="1"/>
  <c r="CP82" i="1"/>
  <c r="CP84" i="1"/>
  <c r="CP85" i="1"/>
  <c r="CP87" i="1"/>
  <c r="CP88" i="1"/>
  <c r="CP89" i="1"/>
  <c r="CP90" i="1"/>
  <c r="CP91" i="1"/>
  <c r="CP92" i="1"/>
  <c r="CP95" i="1"/>
  <c r="CP98" i="1"/>
  <c r="CP99" i="1"/>
  <c r="CP102" i="1"/>
  <c r="CP104" i="1"/>
  <c r="CP105" i="1"/>
  <c r="CP106" i="1"/>
  <c r="CP108" i="1"/>
  <c r="CP109" i="1"/>
  <c r="CP111" i="1"/>
  <c r="CP112" i="1"/>
  <c r="CP113" i="1"/>
  <c r="CP114" i="1"/>
  <c r="CP115" i="1"/>
  <c r="CP116" i="1"/>
  <c r="CP119" i="1"/>
  <c r="CP120" i="1"/>
  <c r="CP122" i="1"/>
  <c r="CP123" i="1"/>
  <c r="CP124" i="1"/>
  <c r="CP125" i="1"/>
  <c r="CP126" i="1"/>
  <c r="CP128" i="1"/>
  <c r="CP129" i="1"/>
  <c r="CP133" i="1"/>
  <c r="CP135" i="1"/>
  <c r="CP137" i="1"/>
  <c r="CP138" i="1"/>
  <c r="CP140" i="1"/>
  <c r="CP143" i="1"/>
  <c r="CP145" i="1"/>
  <c r="CP147" i="1"/>
  <c r="CP148" i="1"/>
  <c r="CP150" i="1"/>
  <c r="CP152" i="1"/>
  <c r="CP153" i="1"/>
  <c r="CP154" i="1"/>
  <c r="CP156" i="1"/>
  <c r="CP157" i="1"/>
  <c r="CP159" i="1"/>
  <c r="CP160" i="1"/>
  <c r="CP162" i="1"/>
  <c r="CP164" i="1"/>
  <c r="CP167" i="1"/>
  <c r="CP170" i="1"/>
  <c r="CP171" i="1"/>
  <c r="CP174" i="1"/>
  <c r="CP176" i="1"/>
  <c r="CP177" i="1"/>
  <c r="CP181" i="1"/>
  <c r="CP182" i="1"/>
  <c r="CP183" i="1"/>
  <c r="CP184" i="1"/>
  <c r="CP185" i="1"/>
  <c r="CP186" i="1"/>
  <c r="CP187" i="1"/>
  <c r="CP188" i="1"/>
  <c r="CP189" i="1"/>
  <c r="CP191" i="1"/>
  <c r="CP194" i="1"/>
  <c r="CP195" i="1"/>
  <c r="CP198" i="1"/>
  <c r="CP200" i="1"/>
  <c r="CP201" i="1"/>
  <c r="CP205" i="1"/>
  <c r="CP206" i="1"/>
  <c r="CP207" i="1"/>
  <c r="CP208" i="1"/>
  <c r="CP209" i="1"/>
  <c r="CP210" i="1"/>
  <c r="CP212" i="1"/>
  <c r="CP213" i="1"/>
  <c r="CP215" i="1"/>
  <c r="CP216" i="1"/>
  <c r="CP218" i="1"/>
  <c r="CP219" i="1"/>
  <c r="CP220" i="1"/>
  <c r="CP222" i="1"/>
  <c r="CP224" i="1"/>
  <c r="CP225" i="1"/>
  <c r="CP228" i="1"/>
  <c r="CP229" i="1"/>
  <c r="CP230" i="1"/>
  <c r="CP231" i="1"/>
  <c r="CP232" i="1"/>
  <c r="CP233" i="1"/>
  <c r="CP234" i="1"/>
  <c r="CP235" i="1"/>
  <c r="CP237" i="1"/>
  <c r="CP239" i="1"/>
  <c r="CP241" i="1"/>
  <c r="CP242" i="1"/>
  <c r="CP243" i="1"/>
  <c r="CP246" i="1"/>
  <c r="CP248" i="1"/>
  <c r="CP249" i="1"/>
  <c r="CP251" i="1"/>
  <c r="CP252" i="1"/>
  <c r="CP253" i="1"/>
  <c r="CP254" i="1"/>
  <c r="CP255" i="1"/>
  <c r="CP256" i="1"/>
  <c r="CP257" i="1"/>
  <c r="CP258" i="1"/>
  <c r="CP259" i="1"/>
  <c r="CP260" i="1"/>
  <c r="CP263" i="1"/>
  <c r="CP266" i="1"/>
  <c r="CP267" i="1"/>
  <c r="CP270" i="1"/>
  <c r="CP272" i="1"/>
  <c r="CP273" i="1"/>
  <c r="CP275" i="1"/>
  <c r="CP276" i="1"/>
  <c r="CP277" i="1"/>
  <c r="CP278" i="1"/>
  <c r="CP279" i="1"/>
  <c r="CP280" i="1"/>
  <c r="CP281" i="1"/>
  <c r="CP282" i="1"/>
  <c r="CP283" i="1"/>
  <c r="CP284" i="1"/>
  <c r="CP287" i="1"/>
  <c r="CP290" i="1"/>
  <c r="CP291" i="1"/>
  <c r="CP294" i="1"/>
  <c r="CP296" i="1"/>
  <c r="CP297" i="1"/>
  <c r="CP300" i="1"/>
  <c r="CP301" i="1"/>
  <c r="CP302" i="1"/>
  <c r="CP303" i="1"/>
  <c r="CP304" i="1"/>
  <c r="CP305" i="1"/>
  <c r="CP306" i="1"/>
  <c r="CP307" i="1"/>
  <c r="CP308" i="1"/>
  <c r="CP309" i="1"/>
  <c r="CP311" i="1"/>
  <c r="CP312" i="1"/>
  <c r="CP313" i="1"/>
  <c r="CP314" i="1"/>
  <c r="CP315" i="1"/>
  <c r="CP318" i="1"/>
  <c r="CP320" i="1"/>
  <c r="CP321" i="1"/>
  <c r="CP325" i="1"/>
  <c r="CP326" i="1"/>
  <c r="CP327" i="1"/>
  <c r="CP328" i="1"/>
  <c r="CP329" i="1"/>
  <c r="CP330" i="1"/>
  <c r="CP331" i="1"/>
  <c r="CP332" i="1"/>
  <c r="CP335" i="1"/>
  <c r="CP338" i="1"/>
  <c r="CP339" i="1"/>
  <c r="CP342" i="1"/>
  <c r="CP344" i="1"/>
  <c r="CP345" i="1"/>
  <c r="CP349" i="1"/>
  <c r="CP350" i="1"/>
  <c r="CP351" i="1"/>
  <c r="CP352" i="1"/>
  <c r="CP353" i="1"/>
  <c r="CP354" i="1"/>
  <c r="CP355" i="1"/>
  <c r="CP356" i="1"/>
  <c r="CP357" i="1"/>
  <c r="CP359" i="1"/>
  <c r="CP360" i="1"/>
  <c r="CP362" i="1"/>
  <c r="CP363" i="1"/>
  <c r="CP364" i="1"/>
  <c r="CP366" i="1"/>
  <c r="CP368" i="1"/>
  <c r="CP369" i="1"/>
  <c r="CP371" i="1"/>
  <c r="CP372" i="1"/>
  <c r="CP373" i="1"/>
  <c r="CP374" i="1"/>
  <c r="CP375" i="1"/>
  <c r="CP376" i="1"/>
  <c r="CP377" i="1"/>
  <c r="CP378" i="1"/>
  <c r="CP379" i="1"/>
  <c r="CP380" i="1"/>
  <c r="CP383" i="1"/>
  <c r="CP386" i="1"/>
  <c r="CP387" i="1"/>
  <c r="CP388" i="1"/>
  <c r="CP390" i="1"/>
  <c r="CP392" i="1"/>
  <c r="CP393" i="1"/>
  <c r="CP396" i="1"/>
  <c r="CP397" i="1"/>
  <c r="CP399" i="1"/>
  <c r="CP400" i="1"/>
  <c r="CP401" i="1"/>
  <c r="CP402" i="1"/>
  <c r="CP403" i="1"/>
  <c r="CP407" i="1"/>
  <c r="CP410" i="1"/>
  <c r="CP411" i="1"/>
  <c r="CP414" i="1"/>
  <c r="CP416" i="1"/>
  <c r="CP417" i="1"/>
  <c r="CP421" i="1"/>
  <c r="CP422" i="1"/>
  <c r="CP423" i="1"/>
  <c r="CP424" i="1"/>
  <c r="CP425" i="1"/>
  <c r="CP426" i="1"/>
  <c r="CP427" i="1"/>
  <c r="CP428" i="1"/>
  <c r="CP431" i="1"/>
  <c r="CP432" i="1"/>
  <c r="CP433" i="1"/>
  <c r="CP434" i="1"/>
  <c r="CP435" i="1"/>
  <c r="CP438" i="1"/>
  <c r="CP440" i="1"/>
  <c r="CP441" i="1"/>
  <c r="CP446" i="1"/>
  <c r="CP447" i="1"/>
  <c r="CP448" i="1"/>
  <c r="CP449" i="1"/>
  <c r="CP450" i="1"/>
  <c r="CP451" i="1"/>
  <c r="CP452" i="1"/>
  <c r="CP453" i="1"/>
  <c r="CP455" i="1"/>
  <c r="CP456" i="1"/>
  <c r="CP457" i="1"/>
  <c r="CP458" i="1"/>
  <c r="CP459" i="1"/>
  <c r="CP460" i="1"/>
  <c r="CP462" i="1"/>
  <c r="CP463" i="1"/>
  <c r="CP464" i="1"/>
  <c r="CP465" i="1"/>
  <c r="CP469" i="1"/>
  <c r="CP471" i="1"/>
  <c r="CP472" i="1"/>
  <c r="CP473" i="1"/>
  <c r="CP474" i="1"/>
  <c r="CP475" i="1"/>
  <c r="CP476" i="1"/>
  <c r="CP479" i="1"/>
  <c r="CP482" i="1"/>
  <c r="CP483" i="1"/>
  <c r="CP486" i="1"/>
  <c r="CP488" i="1"/>
  <c r="CP489" i="1"/>
  <c r="CP492" i="1"/>
  <c r="CP493" i="1"/>
  <c r="CP495" i="1"/>
  <c r="CP496" i="1"/>
  <c r="CP497" i="1"/>
  <c r="CP498" i="1"/>
  <c r="CP499" i="1"/>
  <c r="CP500" i="1"/>
  <c r="CP503" i="1"/>
  <c r="CP506" i="1"/>
  <c r="CP507" i="1"/>
  <c r="CP508" i="1"/>
  <c r="CP510" i="1"/>
  <c r="CP512" i="1"/>
  <c r="CP513" i="1"/>
  <c r="CP515" i="1"/>
  <c r="CP517" i="1"/>
  <c r="CP518" i="1"/>
  <c r="CP519" i="1"/>
  <c r="CP520" i="1"/>
  <c r="CP521" i="1"/>
  <c r="CP522" i="1"/>
  <c r="CP523" i="1"/>
  <c r="CP524" i="1"/>
  <c r="CP525" i="1"/>
  <c r="CP527" i="1"/>
  <c r="CP530" i="1"/>
  <c r="CP531" i="1"/>
  <c r="CP534" i="1"/>
  <c r="CP536" i="1"/>
  <c r="CP537" i="1"/>
  <c r="CP539" i="1"/>
  <c r="CP540" i="1"/>
  <c r="CP542" i="1"/>
  <c r="CP543" i="1"/>
  <c r="CP544" i="1"/>
  <c r="CP545" i="1"/>
  <c r="CP546" i="1"/>
  <c r="CP547" i="1"/>
  <c r="CP550" i="1"/>
  <c r="CP551" i="1"/>
  <c r="CP552" i="1"/>
  <c r="CP553" i="1"/>
  <c r="CP554" i="1"/>
  <c r="CP555" i="1"/>
  <c r="CP558" i="1"/>
  <c r="CP560" i="1"/>
  <c r="CP561" i="1"/>
  <c r="CP563" i="1"/>
  <c r="CP564" i="1"/>
  <c r="CP565" i="1"/>
  <c r="CP567" i="1"/>
  <c r="CP568" i="1"/>
  <c r="CP569" i="1"/>
  <c r="CP570" i="1"/>
  <c r="CP571" i="1"/>
  <c r="CP572" i="1"/>
  <c r="CP575" i="1"/>
  <c r="CP578" i="1"/>
  <c r="CP579" i="1"/>
  <c r="CP582" i="1"/>
  <c r="CP583" i="1"/>
  <c r="CP584" i="1"/>
  <c r="CP585" i="1"/>
  <c r="CP588" i="1"/>
  <c r="CP589" i="1"/>
  <c r="CP590" i="1"/>
  <c r="CP591" i="1"/>
  <c r="CP592" i="1"/>
  <c r="CP593" i="1"/>
  <c r="CP594" i="1"/>
  <c r="CP596" i="1"/>
  <c r="CP597" i="1"/>
  <c r="CP599" i="1"/>
  <c r="CP600" i="1"/>
  <c r="CP601" i="1"/>
  <c r="CP602" i="1"/>
  <c r="CP603" i="1"/>
  <c r="CP606" i="1"/>
  <c r="CP608" i="1"/>
  <c r="CP609" i="1"/>
  <c r="CP611" i="1"/>
  <c r="CP613" i="1"/>
  <c r="CP614" i="1"/>
  <c r="CP615" i="1"/>
  <c r="CP616" i="1"/>
  <c r="CP617" i="1"/>
  <c r="CP618" i="1"/>
  <c r="CP619" i="1"/>
  <c r="CP623" i="1"/>
  <c r="CP626" i="1"/>
  <c r="CP627" i="1"/>
  <c r="CP628" i="1"/>
  <c r="CP630" i="1"/>
  <c r="CP632" i="1"/>
  <c r="CP633" i="1"/>
  <c r="CP635" i="1"/>
  <c r="CP636" i="1"/>
  <c r="CP638" i="1"/>
  <c r="CP639" i="1"/>
  <c r="CP640" i="1"/>
  <c r="CP641" i="1"/>
  <c r="CP642" i="1"/>
  <c r="CP643" i="1"/>
  <c r="CP646" i="1"/>
  <c r="CP647" i="1"/>
  <c r="CP650" i="1"/>
  <c r="CP651" i="1"/>
  <c r="CP654" i="1"/>
  <c r="CP656" i="1"/>
  <c r="CP657" i="1"/>
  <c r="CP659" i="1"/>
  <c r="CP660" i="1"/>
  <c r="CP661" i="1"/>
  <c r="CP663" i="1"/>
  <c r="CP664" i="1"/>
  <c r="CP665" i="1"/>
  <c r="CP666" i="1"/>
  <c r="CP667" i="1"/>
  <c r="CP668" i="1"/>
  <c r="CP671" i="1"/>
  <c r="CP672" i="1"/>
  <c r="CP674" i="1"/>
  <c r="CP675" i="1"/>
  <c r="CP676" i="1"/>
  <c r="CP677" i="1"/>
  <c r="CP678" i="1"/>
  <c r="CP680" i="1"/>
  <c r="CP681" i="1"/>
  <c r="CP683" i="1"/>
  <c r="CP685" i="1"/>
  <c r="CP686" i="1"/>
  <c r="CP687" i="1"/>
  <c r="CP688" i="1"/>
  <c r="CP689" i="1"/>
  <c r="CP690" i="1"/>
  <c r="CP692" i="1"/>
  <c r="CP695" i="1"/>
  <c r="CP696" i="1"/>
  <c r="CP698" i="1"/>
  <c r="CP699" i="1"/>
  <c r="CP702" i="1"/>
  <c r="CP704" i="1"/>
  <c r="CP705" i="1"/>
  <c r="CP707" i="1"/>
  <c r="CP709" i="1"/>
  <c r="CP710" i="1"/>
  <c r="CP711" i="1"/>
  <c r="CP712" i="1"/>
  <c r="CP713" i="1"/>
  <c r="CP714" i="1"/>
  <c r="CP715" i="1"/>
  <c r="CP719" i="1"/>
  <c r="CP722" i="1"/>
  <c r="CP723" i="1"/>
  <c r="CP726" i="1"/>
  <c r="CP728" i="1"/>
  <c r="CP729" i="1"/>
  <c r="CP731" i="1"/>
  <c r="CP732" i="1"/>
  <c r="CP733" i="1"/>
  <c r="CP734" i="1"/>
  <c r="CP735" i="1"/>
  <c r="CP736" i="1"/>
  <c r="CP737" i="1"/>
  <c r="CP738" i="1"/>
  <c r="CP739" i="1"/>
  <c r="CP740" i="1"/>
  <c r="CP743" i="1"/>
  <c r="CP746" i="1"/>
  <c r="CP747" i="1"/>
  <c r="CP750" i="1"/>
  <c r="CP752" i="1"/>
  <c r="CP753" i="1"/>
  <c r="CP756" i="1"/>
  <c r="CP757" i="1"/>
  <c r="CP758" i="1"/>
  <c r="CP759" i="1"/>
  <c r="CP760" i="1"/>
  <c r="CP761" i="1"/>
  <c r="CP762" i="1"/>
  <c r="CP763" i="1"/>
  <c r="CP764" i="1"/>
  <c r="CP765" i="1"/>
  <c r="CP767" i="1"/>
  <c r="CP770" i="1"/>
  <c r="CP771" i="1"/>
  <c r="CP774" i="1"/>
  <c r="CP776" i="1"/>
  <c r="CP777" i="1"/>
  <c r="CP781" i="1"/>
  <c r="CP782" i="1"/>
  <c r="CP783" i="1"/>
  <c r="CP784" i="1"/>
  <c r="CP785" i="1"/>
  <c r="CP786" i="1"/>
  <c r="CP788" i="1"/>
  <c r="CP791" i="1"/>
  <c r="CP794" i="1"/>
  <c r="CP795" i="1"/>
  <c r="CP796" i="1"/>
  <c r="CP798" i="1"/>
  <c r="CP800" i="1"/>
  <c r="CP801" i="1"/>
  <c r="CP803" i="1"/>
  <c r="CP804" i="1"/>
  <c r="CP805" i="1"/>
  <c r="CP806" i="1"/>
  <c r="CP807" i="1"/>
  <c r="CP808" i="1"/>
  <c r="CP809" i="1"/>
  <c r="CP810" i="1"/>
  <c r="CP811" i="1"/>
  <c r="CP813" i="1"/>
  <c r="CP815" i="1"/>
  <c r="CP817" i="1"/>
  <c r="CP818" i="1"/>
  <c r="CP819" i="1"/>
  <c r="CP822" i="1"/>
  <c r="CP824" i="1"/>
  <c r="CP825" i="1"/>
  <c r="CP827" i="1"/>
  <c r="CP828" i="1"/>
  <c r="CP829" i="1"/>
  <c r="CP830" i="1"/>
  <c r="CP831" i="1"/>
  <c r="CP832" i="1"/>
  <c r="CP833" i="1"/>
  <c r="CP834" i="1"/>
  <c r="CP835" i="1"/>
  <c r="CP836" i="1"/>
  <c r="CP839" i="1"/>
  <c r="CP842" i="1"/>
  <c r="CP843" i="1"/>
  <c r="CP846" i="1"/>
  <c r="CP848" i="1"/>
  <c r="CP849" i="1"/>
  <c r="CP851" i="1"/>
  <c r="CP852" i="1"/>
  <c r="CP853" i="1"/>
  <c r="CP854" i="1"/>
  <c r="CP855" i="1"/>
  <c r="CP856" i="1"/>
  <c r="CP857" i="1"/>
  <c r="CP858" i="1"/>
  <c r="CP859" i="1"/>
  <c r="CP860" i="1"/>
  <c r="CP863" i="1"/>
  <c r="CP866" i="1"/>
  <c r="CP867" i="1"/>
  <c r="CP870" i="1"/>
  <c r="CP872" i="1"/>
  <c r="CP873" i="1"/>
  <c r="CP876" i="1"/>
  <c r="CP877" i="1"/>
  <c r="CP878" i="1"/>
  <c r="CP879" i="1"/>
  <c r="CP880" i="1"/>
  <c r="CP881" i="1"/>
  <c r="CP882" i="1"/>
  <c r="CP883" i="1"/>
  <c r="CP884" i="1"/>
  <c r="CP885" i="1"/>
  <c r="CP886" i="1"/>
  <c r="CP887" i="1"/>
  <c r="CP888" i="1"/>
  <c r="CP890" i="1"/>
  <c r="CP891" i="1"/>
  <c r="CP894" i="1"/>
  <c r="CP896" i="1"/>
  <c r="CP897" i="1"/>
  <c r="CP901" i="1"/>
  <c r="CP902" i="1"/>
  <c r="CP903" i="1"/>
  <c r="CP904" i="1"/>
  <c r="CP905" i="1"/>
  <c r="CP906" i="1"/>
  <c r="CP907" i="1"/>
  <c r="CP908" i="1"/>
  <c r="CP909" i="1"/>
  <c r="CP910" i="1"/>
  <c r="CP911" i="1"/>
  <c r="CP914" i="1"/>
  <c r="CP915" i="1"/>
  <c r="CP918" i="1"/>
  <c r="CP920" i="1"/>
  <c r="CP921" i="1"/>
  <c r="CP923" i="1"/>
  <c r="CP925" i="1"/>
  <c r="CP926" i="1"/>
  <c r="CP927" i="1"/>
  <c r="CP928" i="1"/>
  <c r="CP929" i="1"/>
  <c r="CP930" i="1"/>
  <c r="CP931" i="1"/>
  <c r="CP932" i="1"/>
  <c r="CP933" i="1"/>
  <c r="CP935" i="1"/>
  <c r="CP936" i="1"/>
  <c r="CP938" i="1"/>
  <c r="CP939" i="1"/>
  <c r="CP940" i="1"/>
  <c r="CP942" i="1"/>
  <c r="CP944" i="1"/>
  <c r="CP945" i="1"/>
  <c r="CP947" i="1"/>
  <c r="CP948" i="1"/>
  <c r="CP949" i="1"/>
  <c r="CP950" i="1"/>
  <c r="CP951" i="1"/>
  <c r="CP952" i="1"/>
  <c r="CP953" i="1"/>
  <c r="CP954" i="1"/>
  <c r="CP955" i="1"/>
  <c r="CP956" i="1"/>
  <c r="CP959" i="1"/>
  <c r="CP960" i="1"/>
  <c r="CP962" i="1"/>
  <c r="CP963" i="1"/>
  <c r="CP964" i="1"/>
  <c r="CP966" i="1"/>
  <c r="CP968" i="1"/>
  <c r="CP969" i="1"/>
  <c r="CP972" i="1"/>
  <c r="CP973" i="1"/>
  <c r="CP975" i="1"/>
  <c r="CP976" i="1"/>
  <c r="CP977" i="1"/>
  <c r="CP978" i="1"/>
  <c r="CP979" i="1"/>
  <c r="CP983" i="1"/>
  <c r="CP986" i="1"/>
  <c r="CP987" i="1"/>
  <c r="CP988" i="1"/>
  <c r="CP990" i="1"/>
  <c r="CP992" i="1"/>
  <c r="CP993" i="1"/>
  <c r="CP997" i="1"/>
  <c r="CP998" i="1"/>
  <c r="CP999" i="1"/>
  <c r="CP1000" i="1"/>
  <c r="CP1001" i="1"/>
  <c r="CP1002" i="1"/>
  <c r="CP1003" i="1"/>
  <c r="CP1004" i="1"/>
  <c r="CP1006" i="1"/>
  <c r="CP1007" i="1"/>
  <c r="CP1010" i="1"/>
  <c r="CP1011" i="1"/>
  <c r="CQ24" i="1"/>
  <c r="CQ32" i="1"/>
  <c r="CQ33" i="1"/>
  <c r="CQ34" i="1"/>
  <c r="CQ36" i="1"/>
  <c r="CQ37" i="1"/>
  <c r="CQ38" i="1"/>
  <c r="CQ39" i="1"/>
  <c r="CQ40" i="1"/>
  <c r="CQ12" i="1"/>
  <c r="CQ13" i="1"/>
  <c r="CQ16" i="1"/>
  <c r="CQ17" i="1"/>
  <c r="CQ18" i="1"/>
  <c r="CQ20" i="1"/>
  <c r="CQ21" i="1"/>
  <c r="CQ22" i="1"/>
  <c r="CQ23" i="1"/>
  <c r="CQ25" i="1"/>
  <c r="CQ28" i="1"/>
  <c r="CQ30" i="1"/>
  <c r="CQ42" i="1"/>
  <c r="CQ43" i="1"/>
  <c r="CQ46" i="1"/>
  <c r="CQ47" i="1"/>
  <c r="CQ48" i="1"/>
  <c r="CQ49" i="1"/>
  <c r="CQ51" i="1"/>
  <c r="CQ52" i="1"/>
  <c r="CQ54" i="1"/>
  <c r="CQ56" i="1"/>
  <c r="CQ57" i="1"/>
  <c r="CQ58" i="1"/>
  <c r="CQ60" i="1"/>
  <c r="CQ61" i="1"/>
  <c r="CQ62" i="1"/>
  <c r="CQ63" i="1"/>
  <c r="CQ64" i="1"/>
  <c r="CQ66" i="1"/>
  <c r="CQ68" i="1"/>
  <c r="CQ70" i="1"/>
  <c r="CQ71" i="1"/>
  <c r="CQ72" i="1"/>
  <c r="CQ73" i="1"/>
  <c r="CQ76" i="1"/>
  <c r="CQ78" i="1"/>
  <c r="CQ79" i="1"/>
  <c r="CQ81" i="1"/>
  <c r="CQ82" i="1"/>
  <c r="CQ84" i="1"/>
  <c r="CQ85" i="1"/>
  <c r="CQ86" i="1"/>
  <c r="CQ87" i="1"/>
  <c r="CQ88" i="1"/>
  <c r="CQ90" i="1"/>
  <c r="CQ91" i="1"/>
  <c r="CQ93" i="1"/>
  <c r="CQ94" i="1"/>
  <c r="CQ95" i="1"/>
  <c r="CQ96" i="1"/>
  <c r="CQ97" i="1"/>
  <c r="CQ100" i="1"/>
  <c r="CQ102" i="1"/>
  <c r="CQ105" i="1"/>
  <c r="CQ106" i="1"/>
  <c r="CQ108" i="1"/>
  <c r="CQ109" i="1"/>
  <c r="CQ110" i="1"/>
  <c r="CQ111" i="1"/>
  <c r="CQ112" i="1"/>
  <c r="CQ114" i="1"/>
  <c r="CQ115" i="1"/>
  <c r="CQ116" i="1"/>
  <c r="CQ118" i="1"/>
  <c r="CQ119" i="1"/>
  <c r="CQ120" i="1"/>
  <c r="CQ121" i="1"/>
  <c r="CQ122" i="1"/>
  <c r="CQ124" i="1"/>
  <c r="CQ126" i="1"/>
  <c r="CQ129" i="1"/>
  <c r="CQ130" i="1"/>
  <c r="CQ132" i="1"/>
  <c r="CQ133" i="1"/>
  <c r="CQ134" i="1"/>
  <c r="CQ135" i="1"/>
  <c r="CQ136" i="1"/>
  <c r="CQ138" i="1"/>
  <c r="CQ139" i="1"/>
  <c r="CQ140" i="1"/>
  <c r="CQ142" i="1"/>
  <c r="CQ143" i="1"/>
  <c r="CQ144" i="1"/>
  <c r="CQ145" i="1"/>
  <c r="CQ147" i="1"/>
  <c r="CQ148" i="1"/>
  <c r="CQ150" i="1"/>
  <c r="CQ153" i="1"/>
  <c r="CQ154" i="1"/>
  <c r="CQ156" i="1"/>
  <c r="CQ157" i="1"/>
  <c r="CQ158" i="1"/>
  <c r="CQ159" i="1"/>
  <c r="CQ160" i="1"/>
  <c r="CQ162" i="1"/>
  <c r="CQ164" i="1"/>
  <c r="CQ165" i="1"/>
  <c r="CQ166" i="1"/>
  <c r="CQ167" i="1"/>
  <c r="CQ168" i="1"/>
  <c r="CQ169" i="1"/>
  <c r="CQ172" i="1"/>
  <c r="CQ174" i="1"/>
  <c r="CQ175" i="1"/>
  <c r="CQ177" i="1"/>
  <c r="CQ178" i="1"/>
  <c r="CQ180" i="1"/>
  <c r="CQ181" i="1"/>
  <c r="CQ182" i="1"/>
  <c r="CQ183" i="1"/>
  <c r="CQ184" i="1"/>
  <c r="CQ186" i="1"/>
  <c r="CQ187" i="1"/>
  <c r="CQ189" i="1"/>
  <c r="CQ190" i="1"/>
  <c r="CQ191" i="1"/>
  <c r="CQ192" i="1"/>
  <c r="CQ193" i="1"/>
  <c r="CQ196" i="1"/>
  <c r="CQ198" i="1"/>
  <c r="CQ201" i="1"/>
  <c r="CQ202" i="1"/>
  <c r="CQ204" i="1"/>
  <c r="CQ205" i="1"/>
  <c r="CQ206" i="1"/>
  <c r="CQ207" i="1"/>
  <c r="CQ208" i="1"/>
  <c r="CQ210" i="1"/>
  <c r="CQ211" i="1"/>
  <c r="CQ212" i="1"/>
  <c r="CQ214" i="1"/>
  <c r="CQ215" i="1"/>
  <c r="CQ216" i="1"/>
  <c r="CQ217" i="1"/>
  <c r="CQ220" i="1"/>
  <c r="CQ222" i="1"/>
  <c r="CQ223" i="1"/>
  <c r="CQ225" i="1"/>
  <c r="CQ226" i="1"/>
  <c r="CQ228" i="1"/>
  <c r="CQ229" i="1"/>
  <c r="CQ230" i="1"/>
  <c r="CQ231" i="1"/>
  <c r="CQ232" i="1"/>
  <c r="CQ234" i="1"/>
  <c r="CQ235" i="1"/>
  <c r="CQ236" i="1"/>
  <c r="CQ237" i="1"/>
  <c r="CQ238" i="1"/>
  <c r="CQ239" i="1"/>
  <c r="CQ240" i="1"/>
  <c r="CQ241" i="1"/>
  <c r="CQ244" i="1"/>
  <c r="CQ246" i="1"/>
  <c r="CQ249" i="1"/>
  <c r="CQ250" i="1"/>
  <c r="CQ252" i="1"/>
  <c r="CQ253" i="1"/>
  <c r="CQ254" i="1"/>
  <c r="CQ255" i="1"/>
  <c r="CQ256" i="1"/>
  <c r="CQ258" i="1"/>
  <c r="CQ259" i="1"/>
  <c r="CQ260" i="1"/>
  <c r="CQ261" i="1"/>
  <c r="CQ262" i="1"/>
  <c r="CQ263" i="1"/>
  <c r="CQ264" i="1"/>
  <c r="CQ265" i="1"/>
  <c r="CQ268" i="1"/>
  <c r="CQ270" i="1"/>
  <c r="CQ273" i="1"/>
  <c r="CQ274" i="1"/>
  <c r="CQ276" i="1"/>
  <c r="CQ277" i="1"/>
  <c r="CQ278" i="1"/>
  <c r="CQ279" i="1"/>
  <c r="CQ280" i="1"/>
  <c r="CQ282" i="1"/>
  <c r="CQ283" i="1"/>
  <c r="CQ284" i="1"/>
  <c r="CQ285" i="1"/>
  <c r="CQ286" i="1"/>
  <c r="CQ287" i="1"/>
  <c r="CQ288" i="1"/>
  <c r="CQ289" i="1"/>
  <c r="CQ290" i="1"/>
  <c r="CQ291" i="1"/>
  <c r="CQ292" i="1"/>
  <c r="CQ294" i="1"/>
  <c r="CQ297" i="1"/>
  <c r="CQ298" i="1"/>
  <c r="CQ300" i="1"/>
  <c r="CQ301" i="1"/>
  <c r="CQ302" i="1"/>
  <c r="CQ303" i="1"/>
  <c r="CQ304" i="1"/>
  <c r="CQ306" i="1"/>
  <c r="CQ307" i="1"/>
  <c r="CQ308" i="1"/>
  <c r="CQ309" i="1"/>
  <c r="CQ310" i="1"/>
  <c r="CQ311" i="1"/>
  <c r="CQ312" i="1"/>
  <c r="CQ313" i="1"/>
  <c r="CQ315" i="1"/>
  <c r="CQ316" i="1"/>
  <c r="CQ318" i="1"/>
  <c r="CQ321" i="1"/>
  <c r="CQ322" i="1"/>
  <c r="CQ323" i="1"/>
  <c r="CQ324" i="1"/>
  <c r="CQ325" i="1"/>
  <c r="CQ326" i="1"/>
  <c r="CQ327" i="1"/>
  <c r="CQ328" i="1"/>
  <c r="CQ330" i="1"/>
  <c r="CQ333" i="1"/>
  <c r="CQ334" i="1"/>
  <c r="CQ335" i="1"/>
  <c r="CQ336" i="1"/>
  <c r="CQ337" i="1"/>
  <c r="CQ339" i="1"/>
  <c r="CQ340" i="1"/>
  <c r="CQ342" i="1"/>
  <c r="CQ343" i="1"/>
  <c r="CQ345" i="1"/>
  <c r="CQ346" i="1"/>
  <c r="CQ348" i="1"/>
  <c r="CQ349" i="1"/>
  <c r="CQ350" i="1"/>
  <c r="CQ351" i="1"/>
  <c r="CQ352" i="1"/>
  <c r="CQ354" i="1"/>
  <c r="CQ355" i="1"/>
  <c r="CQ357" i="1"/>
  <c r="CQ358" i="1"/>
  <c r="CQ359" i="1"/>
  <c r="CQ360" i="1"/>
  <c r="CQ361" i="1"/>
  <c r="CQ364" i="1"/>
  <c r="CQ366" i="1"/>
  <c r="CQ369" i="1"/>
  <c r="CQ370" i="1"/>
  <c r="CQ372" i="1"/>
  <c r="CQ373" i="1"/>
  <c r="CQ374" i="1"/>
  <c r="CQ375" i="1"/>
  <c r="CQ376" i="1"/>
  <c r="CQ378" i="1"/>
  <c r="CQ379" i="1"/>
  <c r="CQ380" i="1"/>
  <c r="CQ382" i="1"/>
  <c r="CQ383" i="1"/>
  <c r="CQ384" i="1"/>
  <c r="CQ385" i="1"/>
  <c r="CQ388" i="1"/>
  <c r="CQ390" i="1"/>
  <c r="CQ393" i="1"/>
  <c r="CQ394" i="1"/>
  <c r="CQ397" i="1"/>
  <c r="CQ398" i="1"/>
  <c r="CQ399" i="1"/>
  <c r="CQ400" i="1"/>
  <c r="CQ402" i="1"/>
  <c r="CQ403" i="1"/>
  <c r="CQ405" i="1"/>
  <c r="CQ406" i="1"/>
  <c r="CQ407" i="1"/>
  <c r="CQ408" i="1"/>
  <c r="CQ409" i="1"/>
  <c r="CQ410" i="1"/>
  <c r="CQ412" i="1"/>
  <c r="CQ414" i="1"/>
  <c r="CQ417" i="1"/>
  <c r="CQ418" i="1"/>
  <c r="CQ420" i="1"/>
  <c r="CQ421" i="1"/>
  <c r="CQ422" i="1"/>
  <c r="CQ423" i="1"/>
  <c r="CQ424" i="1"/>
  <c r="CQ426" i="1"/>
  <c r="CQ427" i="1"/>
  <c r="CQ428" i="1"/>
  <c r="CQ429" i="1"/>
  <c r="CQ430" i="1"/>
  <c r="CQ431" i="1"/>
  <c r="CQ432" i="1"/>
  <c r="CQ433" i="1"/>
  <c r="CQ435" i="1"/>
  <c r="CQ436" i="1"/>
  <c r="CQ437" i="1"/>
  <c r="CQ438" i="1"/>
  <c r="CQ441" i="1"/>
  <c r="CQ442" i="1"/>
  <c r="CQ444" i="1"/>
  <c r="CQ445" i="1"/>
  <c r="CQ446" i="1"/>
  <c r="CQ447" i="1"/>
  <c r="CQ448" i="1"/>
  <c r="CQ450" i="1"/>
  <c r="CQ451" i="1"/>
  <c r="CQ452" i="1"/>
  <c r="CQ453" i="1"/>
  <c r="CQ454" i="1"/>
  <c r="CQ455" i="1"/>
  <c r="CQ456" i="1"/>
  <c r="CQ457" i="1"/>
  <c r="CQ458" i="1"/>
  <c r="CQ459" i="1"/>
  <c r="CQ460" i="1"/>
  <c r="CQ461" i="1"/>
  <c r="CQ462" i="1"/>
  <c r="CQ465" i="1"/>
  <c r="CQ466" i="1"/>
  <c r="CQ468" i="1"/>
  <c r="CQ469" i="1"/>
  <c r="CQ470" i="1"/>
  <c r="CQ471" i="1"/>
  <c r="CQ472" i="1"/>
  <c r="CQ474" i="1"/>
  <c r="CQ476" i="1"/>
  <c r="CQ477" i="1"/>
  <c r="CQ478" i="1"/>
  <c r="CQ479" i="1"/>
  <c r="CQ480" i="1"/>
  <c r="CQ481" i="1"/>
  <c r="CQ483" i="1"/>
  <c r="CQ484" i="1"/>
  <c r="CQ486" i="1"/>
  <c r="CQ487" i="1"/>
  <c r="CQ489" i="1"/>
  <c r="CQ490" i="1"/>
  <c r="CQ491" i="1"/>
  <c r="CQ492" i="1"/>
  <c r="CQ493" i="1"/>
  <c r="CQ494" i="1"/>
  <c r="CQ495" i="1"/>
  <c r="CQ496" i="1"/>
  <c r="CQ498" i="1"/>
  <c r="CQ499" i="1"/>
  <c r="CQ501" i="1"/>
  <c r="CQ502" i="1"/>
  <c r="CQ503" i="1"/>
  <c r="CQ504" i="1"/>
  <c r="CQ505" i="1"/>
  <c r="CQ507" i="1"/>
  <c r="CQ508" i="1"/>
  <c r="CQ510" i="1"/>
  <c r="CQ511" i="1"/>
  <c r="CQ513" i="1"/>
  <c r="CQ514" i="1"/>
  <c r="CQ516" i="1"/>
  <c r="CQ517" i="1"/>
  <c r="CQ518" i="1"/>
  <c r="CQ519" i="1"/>
  <c r="CQ520" i="1"/>
  <c r="CQ522" i="1"/>
  <c r="CQ523" i="1"/>
  <c r="CQ526" i="1"/>
  <c r="CQ527" i="1"/>
  <c r="CQ528" i="1"/>
  <c r="CQ529" i="1"/>
  <c r="CQ532" i="1"/>
  <c r="CQ534" i="1"/>
  <c r="CQ535" i="1"/>
  <c r="CQ537" i="1"/>
  <c r="CQ538" i="1"/>
  <c r="CQ540" i="1"/>
  <c r="CQ541" i="1"/>
  <c r="CQ542" i="1"/>
  <c r="CQ543" i="1"/>
  <c r="CQ544" i="1"/>
  <c r="CQ546" i="1"/>
  <c r="CQ549" i="1"/>
  <c r="CQ550" i="1"/>
  <c r="CQ551" i="1"/>
  <c r="CQ552" i="1"/>
  <c r="CQ553" i="1"/>
  <c r="CQ555" i="1"/>
  <c r="CQ556" i="1"/>
  <c r="CQ558" i="1"/>
  <c r="CQ559" i="1"/>
  <c r="CQ561" i="1"/>
  <c r="CQ562" i="1"/>
  <c r="CQ564" i="1"/>
  <c r="CQ565" i="1"/>
  <c r="CQ566" i="1"/>
  <c r="CQ567" i="1"/>
  <c r="CQ568" i="1"/>
  <c r="CQ570" i="1"/>
  <c r="CQ573" i="1"/>
  <c r="CQ574" i="1"/>
  <c r="CQ575" i="1"/>
  <c r="CQ576" i="1"/>
  <c r="CQ577" i="1"/>
  <c r="CQ580" i="1"/>
  <c r="CQ582" i="1"/>
  <c r="CQ586" i="1"/>
  <c r="CQ588" i="1"/>
  <c r="CQ589" i="1"/>
  <c r="CQ590" i="1"/>
  <c r="CQ591" i="1"/>
  <c r="CQ592" i="1"/>
  <c r="CQ594" i="1"/>
  <c r="CQ598" i="1"/>
  <c r="CQ599" i="1"/>
  <c r="CQ600" i="1"/>
  <c r="CQ601" i="1"/>
  <c r="CQ602" i="1"/>
  <c r="CQ603" i="1"/>
  <c r="CQ604" i="1"/>
  <c r="CQ606" i="1"/>
  <c r="CQ610" i="1"/>
  <c r="CQ612" i="1"/>
  <c r="CQ613" i="1"/>
  <c r="CQ614" i="1"/>
  <c r="CQ615" i="1"/>
  <c r="CQ616" i="1"/>
  <c r="CQ618" i="1"/>
  <c r="CQ619" i="1"/>
  <c r="CQ622" i="1"/>
  <c r="CQ623" i="1"/>
  <c r="CQ624" i="1"/>
  <c r="CQ625" i="1"/>
  <c r="CQ627" i="1"/>
  <c r="CQ628" i="1"/>
  <c r="CQ629" i="1"/>
  <c r="CQ630" i="1"/>
  <c r="CQ632" i="1"/>
  <c r="CQ634" i="1"/>
  <c r="CQ636" i="1"/>
  <c r="CQ637" i="1"/>
  <c r="CQ638" i="1"/>
  <c r="CQ639" i="1"/>
  <c r="CQ640" i="1"/>
  <c r="CQ642" i="1"/>
  <c r="CQ644" i="1"/>
  <c r="CQ646" i="1"/>
  <c r="CQ647" i="1"/>
  <c r="CQ648" i="1"/>
  <c r="CQ649" i="1"/>
  <c r="CQ651" i="1"/>
  <c r="CQ652" i="1"/>
  <c r="CQ653" i="1"/>
  <c r="CQ654" i="1"/>
  <c r="CQ655" i="1"/>
  <c r="CQ657" i="1"/>
  <c r="CQ658" i="1"/>
  <c r="CQ660" i="1"/>
  <c r="CQ661" i="1"/>
  <c r="CQ662" i="1"/>
  <c r="CQ663" i="1"/>
  <c r="CQ664" i="1"/>
  <c r="CQ666" i="1"/>
  <c r="CQ667" i="1"/>
  <c r="CQ669" i="1"/>
  <c r="CQ670" i="1"/>
  <c r="CQ671" i="1"/>
  <c r="CQ672" i="1"/>
  <c r="CQ673" i="1"/>
  <c r="CQ676" i="1"/>
  <c r="CQ678" i="1"/>
  <c r="CQ682" i="1"/>
  <c r="CQ684" i="1"/>
  <c r="CQ685" i="1"/>
  <c r="CQ686" i="1"/>
  <c r="CQ687" i="1"/>
  <c r="CQ688" i="1"/>
  <c r="CQ690" i="1"/>
  <c r="CQ691" i="1"/>
  <c r="CQ692" i="1"/>
  <c r="CQ694" i="1"/>
  <c r="CQ695" i="1"/>
  <c r="CQ696" i="1"/>
  <c r="CQ697" i="1"/>
  <c r="CQ700" i="1"/>
  <c r="CQ702" i="1"/>
  <c r="CQ703" i="1"/>
  <c r="CQ705" i="1"/>
  <c r="CQ706" i="1"/>
  <c r="CQ708" i="1"/>
  <c r="CQ709" i="1"/>
  <c r="CQ710" i="1"/>
  <c r="CQ711" i="1"/>
  <c r="CQ712" i="1"/>
  <c r="CQ714" i="1"/>
  <c r="CQ715" i="1"/>
  <c r="CQ716" i="1"/>
  <c r="CQ718" i="1"/>
  <c r="CQ719" i="1"/>
  <c r="CQ720" i="1"/>
  <c r="CQ721" i="1"/>
  <c r="CQ724" i="1"/>
  <c r="CQ726" i="1"/>
  <c r="CQ730" i="1"/>
  <c r="CQ732" i="1"/>
  <c r="CQ733" i="1"/>
  <c r="CQ734" i="1"/>
  <c r="CQ735" i="1"/>
  <c r="CQ736" i="1"/>
  <c r="CQ738" i="1"/>
  <c r="CQ740" i="1"/>
  <c r="CQ741" i="1"/>
  <c r="CQ742" i="1"/>
  <c r="CQ743" i="1"/>
  <c r="CQ744" i="1"/>
  <c r="CQ745" i="1"/>
  <c r="CQ748" i="1"/>
  <c r="CQ750" i="1"/>
  <c r="CQ754" i="1"/>
  <c r="CQ756" i="1"/>
  <c r="CQ757" i="1"/>
  <c r="CQ758" i="1"/>
  <c r="CQ759" i="1"/>
  <c r="CQ760" i="1"/>
  <c r="CQ762" i="1"/>
  <c r="CQ763" i="1"/>
  <c r="CQ765" i="1"/>
  <c r="CQ766" i="1"/>
  <c r="CQ767" i="1"/>
  <c r="CQ768" i="1"/>
  <c r="CQ769" i="1"/>
  <c r="CQ772" i="1"/>
  <c r="CQ773" i="1"/>
  <c r="CQ774" i="1"/>
  <c r="CQ776" i="1"/>
  <c r="CQ778" i="1"/>
  <c r="CQ780" i="1"/>
  <c r="CQ781" i="1"/>
  <c r="CQ782" i="1"/>
  <c r="CQ783" i="1"/>
  <c r="CQ784" i="1"/>
  <c r="CQ786" i="1"/>
  <c r="CQ787" i="1"/>
  <c r="CQ788" i="1"/>
  <c r="CQ790" i="1"/>
  <c r="CQ791" i="1"/>
  <c r="CQ792" i="1"/>
  <c r="CQ793" i="1"/>
  <c r="CQ796" i="1"/>
  <c r="CQ798" i="1"/>
  <c r="CQ799" i="1"/>
  <c r="CQ801" i="1"/>
  <c r="CQ802" i="1"/>
  <c r="CQ804" i="1"/>
  <c r="CQ805" i="1"/>
  <c r="CQ806" i="1"/>
  <c r="CQ807" i="1"/>
  <c r="CQ808" i="1"/>
  <c r="CQ810" i="1"/>
  <c r="CQ811" i="1"/>
  <c r="CQ813" i="1"/>
  <c r="CQ814" i="1"/>
  <c r="CQ815" i="1"/>
  <c r="CQ816" i="1"/>
  <c r="CQ817" i="1"/>
  <c r="CQ819" i="1"/>
  <c r="CQ820" i="1"/>
  <c r="CQ822" i="1"/>
  <c r="CQ826" i="1"/>
  <c r="CQ828" i="1"/>
  <c r="CQ829" i="1"/>
  <c r="CQ830" i="1"/>
  <c r="CQ831" i="1"/>
  <c r="CQ832" i="1"/>
  <c r="CQ834" i="1"/>
  <c r="CQ835" i="1"/>
  <c r="CQ836" i="1"/>
  <c r="CQ837" i="1"/>
  <c r="CQ838" i="1"/>
  <c r="CQ839" i="1"/>
  <c r="CQ840" i="1"/>
  <c r="CQ841" i="1"/>
  <c r="CQ844" i="1"/>
  <c r="CQ846" i="1"/>
  <c r="CQ850" i="1"/>
  <c r="CQ852" i="1"/>
  <c r="CQ853" i="1"/>
  <c r="CQ854" i="1"/>
  <c r="CQ855" i="1"/>
  <c r="CQ856" i="1"/>
  <c r="CQ858" i="1"/>
  <c r="CQ859" i="1"/>
  <c r="CQ860" i="1"/>
  <c r="CQ861" i="1"/>
  <c r="CQ862" i="1"/>
  <c r="CQ863" i="1"/>
  <c r="CQ864" i="1"/>
  <c r="CQ865" i="1"/>
  <c r="CQ868" i="1"/>
  <c r="CQ870" i="1"/>
  <c r="CQ874" i="1"/>
  <c r="CQ876" i="1"/>
  <c r="CQ877" i="1"/>
  <c r="CQ878" i="1"/>
  <c r="CQ879" i="1"/>
  <c r="CQ880" i="1"/>
  <c r="CQ882" i="1"/>
  <c r="CQ883" i="1"/>
  <c r="CQ885" i="1"/>
  <c r="CQ886" i="1"/>
  <c r="CQ887" i="1"/>
  <c r="CQ888" i="1"/>
  <c r="CQ889" i="1"/>
  <c r="CQ890" i="1"/>
  <c r="CQ892" i="1"/>
  <c r="CQ894" i="1"/>
  <c r="CQ898" i="1"/>
  <c r="CQ900" i="1"/>
  <c r="CQ901" i="1"/>
  <c r="CQ902" i="1"/>
  <c r="CQ903" i="1"/>
  <c r="CQ904" i="1"/>
  <c r="CQ906" i="1"/>
  <c r="CQ908" i="1"/>
  <c r="CQ909" i="1"/>
  <c r="CQ910" i="1"/>
  <c r="CQ911" i="1"/>
  <c r="CQ912" i="1"/>
  <c r="CQ913" i="1"/>
  <c r="CQ915" i="1"/>
  <c r="CQ916" i="1"/>
  <c r="CQ918" i="1"/>
  <c r="CQ919" i="1"/>
  <c r="CQ920" i="1"/>
  <c r="CQ922" i="1"/>
  <c r="CQ924" i="1"/>
  <c r="CQ925" i="1"/>
  <c r="CQ926" i="1"/>
  <c r="CQ927" i="1"/>
  <c r="CQ928" i="1"/>
  <c r="CQ930" i="1"/>
  <c r="CQ931" i="1"/>
  <c r="CQ933" i="1"/>
  <c r="CQ934" i="1"/>
  <c r="CQ935" i="1"/>
  <c r="CQ936" i="1"/>
  <c r="CQ937" i="1"/>
  <c r="CQ940" i="1"/>
  <c r="CQ941" i="1"/>
  <c r="CQ942" i="1"/>
  <c r="CQ945" i="1"/>
  <c r="CQ946" i="1"/>
  <c r="CQ948" i="1"/>
  <c r="CQ949" i="1"/>
  <c r="CQ950" i="1"/>
  <c r="CQ951" i="1"/>
  <c r="CQ952" i="1"/>
  <c r="CQ954" i="1"/>
  <c r="CQ955" i="1"/>
  <c r="CQ958" i="1"/>
  <c r="CQ959" i="1"/>
  <c r="CQ960" i="1"/>
  <c r="CQ961" i="1"/>
  <c r="CQ963" i="1"/>
  <c r="CQ964" i="1"/>
  <c r="CQ966" i="1"/>
  <c r="CQ970" i="1"/>
  <c r="CQ973" i="1"/>
  <c r="CQ974" i="1"/>
  <c r="CQ975" i="1"/>
  <c r="CQ976" i="1"/>
  <c r="CQ978" i="1"/>
  <c r="CQ979" i="1"/>
  <c r="CQ980" i="1"/>
  <c r="CQ982" i="1"/>
  <c r="CQ983" i="1"/>
  <c r="CQ984" i="1"/>
  <c r="CQ985" i="1"/>
  <c r="CQ988" i="1"/>
  <c r="CQ990" i="1"/>
  <c r="CQ991" i="1"/>
  <c r="CQ994" i="1"/>
  <c r="CQ996" i="1"/>
  <c r="CQ997" i="1"/>
  <c r="CQ998" i="1"/>
  <c r="CQ999" i="1"/>
  <c r="CQ1000" i="1"/>
  <c r="CQ1002" i="1"/>
  <c r="CQ1003" i="1"/>
  <c r="CQ1004" i="1"/>
  <c r="CQ1005" i="1"/>
  <c r="CQ1006" i="1"/>
  <c r="CQ1007" i="1"/>
  <c r="CQ1008" i="1"/>
  <c r="CQ1009" i="1"/>
  <c r="CR32" i="1"/>
  <c r="CR33" i="1"/>
  <c r="CR34" i="1"/>
  <c r="CR37" i="1"/>
  <c r="CR38" i="1"/>
  <c r="CR39" i="1"/>
  <c r="CR40" i="1"/>
  <c r="CR12" i="1"/>
  <c r="CR14" i="1"/>
  <c r="CR16" i="1"/>
  <c r="CR17" i="1"/>
  <c r="CR18" i="1"/>
  <c r="CR19" i="1"/>
  <c r="CR20" i="1"/>
  <c r="CR22" i="1"/>
  <c r="CR23" i="1"/>
  <c r="CR25" i="1"/>
  <c r="CR30" i="1"/>
  <c r="CR42" i="1"/>
  <c r="CR43" i="1"/>
  <c r="CR44" i="1"/>
  <c r="CR47" i="1"/>
  <c r="CR51" i="1"/>
  <c r="CR52" i="1"/>
  <c r="CR54" i="1"/>
  <c r="CR56" i="1"/>
  <c r="CR57" i="1"/>
  <c r="CR58" i="1"/>
  <c r="CR61" i="1"/>
  <c r="CR62" i="1"/>
  <c r="CR63" i="1"/>
  <c r="CR64" i="1"/>
  <c r="CR66" i="1"/>
  <c r="CR68" i="1"/>
  <c r="CR71" i="1"/>
  <c r="CR78" i="1"/>
  <c r="CR81" i="1"/>
  <c r="CR82" i="1"/>
  <c r="CR84" i="1"/>
  <c r="CR85" i="1"/>
  <c r="CR86" i="1"/>
  <c r="CR87" i="1"/>
  <c r="CR88" i="1"/>
  <c r="CR90" i="1"/>
  <c r="CR91" i="1"/>
  <c r="CR93" i="1"/>
  <c r="CR95" i="1"/>
  <c r="CR97" i="1"/>
  <c r="CR98" i="1"/>
  <c r="CR100" i="1"/>
  <c r="CR101" i="1"/>
  <c r="CR102" i="1"/>
  <c r="CR105" i="1"/>
  <c r="CR106" i="1"/>
  <c r="CR108" i="1"/>
  <c r="CR109" i="1"/>
  <c r="CR110" i="1"/>
  <c r="CR111" i="1"/>
  <c r="CR112" i="1"/>
  <c r="CR114" i="1"/>
  <c r="CR115" i="1"/>
  <c r="CR116" i="1"/>
  <c r="CR117" i="1"/>
  <c r="CR118" i="1"/>
  <c r="CR119" i="1"/>
  <c r="CR123" i="1"/>
  <c r="CR124" i="1"/>
  <c r="CR126" i="1"/>
  <c r="CR127" i="1"/>
  <c r="CR129" i="1"/>
  <c r="CR130" i="1"/>
  <c r="CR132" i="1"/>
  <c r="CR133" i="1"/>
  <c r="CR134" i="1"/>
  <c r="CR135" i="1"/>
  <c r="CR136" i="1"/>
  <c r="CR138" i="1"/>
  <c r="CR139" i="1"/>
  <c r="CR143" i="1"/>
  <c r="CR147" i="1"/>
  <c r="CR148" i="1"/>
  <c r="CR150" i="1"/>
  <c r="CR153" i="1"/>
  <c r="CR154" i="1"/>
  <c r="CR157" i="1"/>
  <c r="CR159" i="1"/>
  <c r="CR160" i="1"/>
  <c r="CR162" i="1"/>
  <c r="CR163" i="1"/>
  <c r="CR164" i="1"/>
  <c r="CR167" i="1"/>
  <c r="CR174" i="1"/>
  <c r="CR177" i="1"/>
  <c r="CR178" i="1"/>
  <c r="CR180" i="1"/>
  <c r="CR181" i="1"/>
  <c r="CR182" i="1"/>
  <c r="CR183" i="1"/>
  <c r="CR184" i="1"/>
  <c r="CR186" i="1"/>
  <c r="CR187" i="1"/>
  <c r="CR188" i="1"/>
  <c r="CR191" i="1"/>
  <c r="CR193" i="1"/>
  <c r="CR194" i="1"/>
  <c r="CR198" i="1"/>
  <c r="CR201" i="1"/>
  <c r="CR202" i="1"/>
  <c r="CR205" i="1"/>
  <c r="CR206" i="1"/>
  <c r="CR207" i="1"/>
  <c r="CR208" i="1"/>
  <c r="CR210" i="1"/>
  <c r="CR211" i="1"/>
  <c r="CR214" i="1"/>
  <c r="CR215" i="1"/>
  <c r="CR219" i="1"/>
  <c r="CR222" i="1"/>
  <c r="CR225" i="1"/>
  <c r="CR226" i="1"/>
  <c r="CR227" i="1"/>
  <c r="CR228" i="1"/>
  <c r="CR229" i="1"/>
  <c r="CR230" i="1"/>
  <c r="CR231" i="1"/>
  <c r="CR232" i="1"/>
  <c r="CR234" i="1"/>
  <c r="CR235" i="1"/>
  <c r="CR239" i="1"/>
  <c r="CR243" i="1"/>
  <c r="CR246" i="1"/>
  <c r="CR249" i="1"/>
  <c r="CR250" i="1"/>
  <c r="CR252" i="1"/>
  <c r="CR253" i="1"/>
  <c r="CR254" i="1"/>
  <c r="CR255" i="1"/>
  <c r="CR256" i="1"/>
  <c r="CR258" i="1"/>
  <c r="CR260" i="1"/>
  <c r="CR261" i="1"/>
  <c r="CR263" i="1"/>
  <c r="CR270" i="1"/>
  <c r="CR273" i="1"/>
  <c r="CR274" i="1"/>
  <c r="CR276" i="1"/>
  <c r="CR277" i="1"/>
  <c r="CR278" i="1"/>
  <c r="CR279" i="1"/>
  <c r="CR280" i="1"/>
  <c r="CR282" i="1"/>
  <c r="CR283" i="1"/>
  <c r="CR284" i="1"/>
  <c r="CR287" i="1"/>
  <c r="CR289" i="1"/>
  <c r="CR292" i="1"/>
  <c r="CR293" i="1"/>
  <c r="CR294" i="1"/>
  <c r="CR297" i="1"/>
  <c r="CR298" i="1"/>
  <c r="CR300" i="1"/>
  <c r="CR301" i="1"/>
  <c r="CR302" i="1"/>
  <c r="CR303" i="1"/>
  <c r="CR304" i="1"/>
  <c r="CR306" i="1"/>
  <c r="CR307" i="1"/>
  <c r="CR308" i="1"/>
  <c r="CR309" i="1"/>
  <c r="CR311" i="1"/>
  <c r="CR313" i="1"/>
  <c r="CR315" i="1"/>
  <c r="CR316" i="1"/>
  <c r="CR318" i="1"/>
  <c r="CR321" i="1"/>
  <c r="CR322" i="1"/>
  <c r="CR324" i="1"/>
  <c r="CR325" i="1"/>
  <c r="CR326" i="1"/>
  <c r="CR327" i="1"/>
  <c r="CR328" i="1"/>
  <c r="CR330" i="1"/>
  <c r="CR331" i="1"/>
  <c r="CR335" i="1"/>
  <c r="CR339" i="1"/>
  <c r="CR340" i="1"/>
  <c r="CR342" i="1"/>
  <c r="CR345" i="1"/>
  <c r="CR346" i="1"/>
  <c r="CR348" i="1"/>
  <c r="CR349" i="1"/>
  <c r="CR351" i="1"/>
  <c r="CR352" i="1"/>
  <c r="CR354" i="1"/>
  <c r="CR355" i="1"/>
  <c r="CR356" i="1"/>
  <c r="CR357" i="1"/>
  <c r="CR359" i="1"/>
  <c r="CR366" i="1"/>
  <c r="CR369" i="1"/>
  <c r="CR370" i="1"/>
  <c r="CR372" i="1"/>
  <c r="CR373" i="1"/>
  <c r="CR374" i="1"/>
  <c r="CR375" i="1"/>
  <c r="CR376" i="1"/>
  <c r="CR378" i="1"/>
  <c r="CR379" i="1"/>
  <c r="CR380" i="1"/>
  <c r="CR382" i="1"/>
  <c r="CR383" i="1"/>
  <c r="CR385" i="1"/>
  <c r="CR386" i="1"/>
  <c r="CR387" i="1"/>
  <c r="CR390" i="1"/>
  <c r="CR393" i="1"/>
  <c r="CR394" i="1"/>
  <c r="CR397" i="1"/>
  <c r="CR398" i="1"/>
  <c r="CR399" i="1"/>
  <c r="CR400" i="1"/>
  <c r="CR402" i="1"/>
  <c r="CR403" i="1"/>
  <c r="CR406" i="1"/>
  <c r="CR407" i="1"/>
  <c r="CR411" i="1"/>
  <c r="CR412" i="1"/>
  <c r="CR414" i="1"/>
  <c r="CR417" i="1"/>
  <c r="CR418" i="1"/>
  <c r="CR420" i="1"/>
  <c r="CR421" i="1"/>
  <c r="CR422" i="1"/>
  <c r="CR423" i="1"/>
  <c r="CR424" i="1"/>
  <c r="CR426" i="1"/>
  <c r="CR427" i="1"/>
  <c r="CR431" i="1"/>
  <c r="CR435" i="1"/>
  <c r="CR438" i="1"/>
  <c r="CR441" i="1"/>
  <c r="CR442" i="1"/>
  <c r="CR444" i="1"/>
  <c r="CR445" i="1"/>
  <c r="CR446" i="1"/>
  <c r="CR447" i="1"/>
  <c r="CR448" i="1"/>
  <c r="CR450" i="1"/>
  <c r="CR452" i="1"/>
  <c r="CR453" i="1"/>
  <c r="CR454" i="1"/>
  <c r="CR455" i="1"/>
  <c r="CR462" i="1"/>
  <c r="CR465" i="1"/>
  <c r="CR466" i="1"/>
  <c r="CR468" i="1"/>
  <c r="CR469" i="1"/>
  <c r="CR470" i="1"/>
  <c r="CR471" i="1"/>
  <c r="CR472" i="1"/>
  <c r="CR474" i="1"/>
  <c r="CR475" i="1"/>
  <c r="CR476" i="1"/>
  <c r="CR477" i="1"/>
  <c r="CR479" i="1"/>
  <c r="CR482" i="1"/>
  <c r="CR484" i="1"/>
  <c r="CR486" i="1"/>
  <c r="CR489" i="1"/>
  <c r="CR490" i="1"/>
  <c r="CR492" i="1"/>
  <c r="CR493" i="1"/>
  <c r="CR494" i="1"/>
  <c r="CR495" i="1"/>
  <c r="CR496" i="1"/>
  <c r="CR498" i="1"/>
  <c r="CR499" i="1"/>
  <c r="CR500" i="1"/>
  <c r="CR501" i="1"/>
  <c r="CR503" i="1"/>
  <c r="CR505" i="1"/>
  <c r="CR507" i="1"/>
  <c r="CR510" i="1"/>
  <c r="CR513" i="1"/>
  <c r="CR514" i="1"/>
  <c r="CR516" i="1"/>
  <c r="CR517" i="1"/>
  <c r="CR518" i="1"/>
  <c r="CR519" i="1"/>
  <c r="CR520" i="1"/>
  <c r="CR522" i="1"/>
  <c r="CR523" i="1"/>
  <c r="CR524" i="1"/>
  <c r="CR527" i="1"/>
  <c r="CR532" i="1"/>
  <c r="CR534" i="1"/>
  <c r="CR537" i="1"/>
  <c r="CR538" i="1"/>
  <c r="CR540" i="1"/>
  <c r="CR541" i="1"/>
  <c r="CR543" i="1"/>
  <c r="CR544" i="1"/>
  <c r="CR546" i="1"/>
  <c r="CR547" i="1"/>
  <c r="CR548" i="1"/>
  <c r="CR549" i="1"/>
  <c r="CR550" i="1"/>
  <c r="CR551" i="1"/>
  <c r="CR558" i="1"/>
  <c r="CR562" i="1"/>
  <c r="CR564" i="1"/>
  <c r="CR565" i="1"/>
  <c r="CR566" i="1"/>
  <c r="CR567" i="1"/>
  <c r="CR568" i="1"/>
  <c r="CR570" i="1"/>
  <c r="CR571" i="1"/>
  <c r="CR572" i="1"/>
  <c r="CR575" i="1"/>
  <c r="CR577" i="1"/>
  <c r="CR579" i="1"/>
  <c r="CR581" i="1"/>
  <c r="CR582" i="1"/>
  <c r="CR586" i="1"/>
  <c r="CR589" i="1"/>
  <c r="CR590" i="1"/>
  <c r="CR591" i="1"/>
  <c r="CR592" i="1"/>
  <c r="CR594" i="1"/>
  <c r="CR595" i="1"/>
  <c r="CR599" i="1"/>
  <c r="CR603" i="1"/>
  <c r="CR606" i="1"/>
  <c r="CR610" i="1"/>
  <c r="CR612" i="1"/>
  <c r="CR613" i="1"/>
  <c r="CR614" i="1"/>
  <c r="CR615" i="1"/>
  <c r="CR616" i="1"/>
  <c r="CR618" i="1"/>
  <c r="CR619" i="1"/>
  <c r="CR623" i="1"/>
  <c r="CR627" i="1"/>
  <c r="CR630" i="1"/>
  <c r="CR634" i="1"/>
  <c r="CR636" i="1"/>
  <c r="CR637" i="1"/>
  <c r="CR638" i="1"/>
  <c r="CR639" i="1"/>
  <c r="CR640" i="1"/>
  <c r="CR642" i="1"/>
  <c r="CR644" i="1"/>
  <c r="CR645" i="1"/>
  <c r="CR646" i="1"/>
  <c r="CR647" i="1"/>
  <c r="CR649" i="1"/>
  <c r="CR654" i="1"/>
  <c r="CR658" i="1"/>
  <c r="CR661" i="1"/>
  <c r="CR662" i="1"/>
  <c r="CR663" i="1"/>
  <c r="CR664" i="1"/>
  <c r="CR666" i="1"/>
  <c r="CR667" i="1"/>
  <c r="CR668" i="1"/>
  <c r="CR671" i="1"/>
  <c r="CR673" i="1"/>
  <c r="CR676" i="1"/>
  <c r="CR677" i="1"/>
  <c r="CR678" i="1"/>
  <c r="CR681" i="1"/>
  <c r="CR682" i="1"/>
  <c r="CR684" i="1"/>
  <c r="CR685" i="1"/>
  <c r="CR686" i="1"/>
  <c r="CR687" i="1"/>
  <c r="CR688" i="1"/>
  <c r="CR690" i="1"/>
  <c r="CR691" i="1"/>
  <c r="CR695" i="1"/>
  <c r="CR697" i="1"/>
  <c r="CR699" i="1"/>
  <c r="CR700" i="1"/>
  <c r="CR702" i="1"/>
  <c r="CR705" i="1"/>
  <c r="CR706" i="1"/>
  <c r="CR708" i="1"/>
  <c r="CR709" i="1"/>
  <c r="CR710" i="1"/>
  <c r="CR711" i="1"/>
  <c r="CR712" i="1"/>
  <c r="CR714" i="1"/>
  <c r="CR715" i="1"/>
  <c r="CR716" i="1"/>
  <c r="CR719" i="1"/>
  <c r="CR726" i="1"/>
  <c r="CR730" i="1"/>
  <c r="CR732" i="1"/>
  <c r="CR733" i="1"/>
  <c r="CR735" i="1"/>
  <c r="CR736" i="1"/>
  <c r="CR738" i="1"/>
  <c r="CR739" i="1"/>
  <c r="CR740" i="1"/>
  <c r="CR741" i="1"/>
  <c r="CR742" i="1"/>
  <c r="CR743" i="1"/>
  <c r="CR746" i="1"/>
  <c r="CR750" i="1"/>
  <c r="CR754" i="1"/>
  <c r="CR756" i="1"/>
  <c r="CR757" i="1"/>
  <c r="CR758" i="1"/>
  <c r="CR759" i="1"/>
  <c r="CR760" i="1"/>
  <c r="CR762" i="1"/>
  <c r="CR763" i="1"/>
  <c r="CR764" i="1"/>
  <c r="CR767" i="1"/>
  <c r="CR771" i="1"/>
  <c r="CR774" i="1"/>
  <c r="CR775" i="1"/>
  <c r="CR777" i="1"/>
  <c r="CR778" i="1"/>
  <c r="CR781" i="1"/>
  <c r="CR782" i="1"/>
  <c r="CR783" i="1"/>
  <c r="CR784" i="1"/>
  <c r="CR786" i="1"/>
  <c r="CR787" i="1"/>
  <c r="CR791" i="1"/>
  <c r="CR795" i="1"/>
  <c r="CR796" i="1"/>
  <c r="CR798" i="1"/>
  <c r="CR801" i="1"/>
  <c r="CR802" i="1"/>
  <c r="CR804" i="1"/>
  <c r="CR805" i="1"/>
  <c r="CR806" i="1"/>
  <c r="CR807" i="1"/>
  <c r="CR808" i="1"/>
  <c r="CR810" i="1"/>
  <c r="CR811" i="1"/>
  <c r="CR815" i="1"/>
  <c r="CR822" i="1"/>
  <c r="CR826" i="1"/>
  <c r="CR828" i="1"/>
  <c r="CR829" i="1"/>
  <c r="CR830" i="1"/>
  <c r="CR831" i="1"/>
  <c r="CR832" i="1"/>
  <c r="CR834" i="1"/>
  <c r="CR836" i="1"/>
  <c r="CR837" i="1"/>
  <c r="CR838" i="1"/>
  <c r="CR839" i="1"/>
  <c r="CR841" i="1"/>
  <c r="CR846" i="1"/>
  <c r="CR850" i="1"/>
  <c r="CR853" i="1"/>
  <c r="CR854" i="1"/>
  <c r="CR855" i="1"/>
  <c r="CR856" i="1"/>
  <c r="CR858" i="1"/>
  <c r="CR859" i="1"/>
  <c r="CR860" i="1"/>
  <c r="CR863" i="1"/>
  <c r="CR865" i="1"/>
  <c r="CR868" i="1"/>
  <c r="CR869" i="1"/>
  <c r="CR870" i="1"/>
  <c r="CR873" i="1"/>
  <c r="CR874" i="1"/>
  <c r="CR876" i="1"/>
  <c r="CR877" i="1"/>
  <c r="CR878" i="1"/>
  <c r="CR879" i="1"/>
  <c r="CR880" i="1"/>
  <c r="CR882" i="1"/>
  <c r="CR883" i="1"/>
  <c r="CR887" i="1"/>
  <c r="CR888" i="1"/>
  <c r="CR891" i="1"/>
  <c r="CR892" i="1"/>
  <c r="CR894" i="1"/>
  <c r="CR898" i="1"/>
  <c r="CR901" i="1"/>
  <c r="CR902" i="1"/>
  <c r="CR903" i="1"/>
  <c r="CR904" i="1"/>
  <c r="CR906" i="1"/>
  <c r="CR907" i="1"/>
  <c r="CR911" i="1"/>
  <c r="CR918" i="1"/>
  <c r="CR922" i="1"/>
  <c r="CR924" i="1"/>
  <c r="CR925" i="1"/>
  <c r="CR926" i="1"/>
  <c r="CR927" i="1"/>
  <c r="CR928" i="1"/>
  <c r="CR930" i="1"/>
  <c r="CR931" i="1"/>
  <c r="CR932" i="1"/>
  <c r="CR933" i="1"/>
  <c r="CR934" i="1"/>
  <c r="CR935" i="1"/>
  <c r="CR942" i="1"/>
  <c r="CR946" i="1"/>
  <c r="CR948" i="1"/>
  <c r="CR949" i="1"/>
  <c r="CR951" i="1"/>
  <c r="CR952" i="1"/>
  <c r="CR954" i="1"/>
  <c r="CR955" i="1"/>
  <c r="CR956" i="1"/>
  <c r="CR959" i="1"/>
  <c r="CR960" i="1"/>
  <c r="CR961" i="1"/>
  <c r="CR962" i="1"/>
  <c r="CR963" i="1"/>
  <c r="CR966" i="1"/>
  <c r="CR970" i="1"/>
  <c r="CR973" i="1"/>
  <c r="CR974" i="1"/>
  <c r="CR975" i="1"/>
  <c r="CR976" i="1"/>
  <c r="CR978" i="1"/>
  <c r="CR979" i="1"/>
  <c r="CR980" i="1"/>
  <c r="CR981" i="1"/>
  <c r="CR982" i="1"/>
  <c r="CR983" i="1"/>
  <c r="CR984" i="1"/>
  <c r="CR985" i="1"/>
  <c r="CR987" i="1"/>
  <c r="CR988" i="1"/>
  <c r="CR990" i="1"/>
  <c r="CR991" i="1"/>
  <c r="CR992" i="1"/>
  <c r="CR994" i="1"/>
  <c r="CR997" i="1"/>
  <c r="CR998" i="1"/>
  <c r="CR999" i="1"/>
  <c r="CR1000" i="1"/>
  <c r="CR1002" i="1"/>
  <c r="CR1003" i="1"/>
  <c r="CR1004" i="1"/>
  <c r="CR1007" i="1"/>
  <c r="CR1008" i="1"/>
  <c r="CR1009" i="1"/>
  <c r="CR1010" i="1"/>
  <c r="CR1011" i="1"/>
  <c r="BG15" i="1" l="1"/>
  <c r="CR15" i="1"/>
  <c r="BD15" i="1"/>
  <c r="CQ875" i="1"/>
  <c r="CR875" i="1"/>
  <c r="CQ299" i="1"/>
  <c r="CR299" i="1"/>
  <c r="CQ35" i="1"/>
  <c r="CR35" i="1"/>
  <c r="CR485" i="1"/>
  <c r="CR419" i="1"/>
  <c r="CQ803" i="1"/>
  <c r="CQ659" i="1"/>
  <c r="CQ176" i="1"/>
  <c r="CP797" i="1"/>
  <c r="BF13" i="1"/>
  <c r="BF14" i="1" s="1"/>
  <c r="BE13" i="1"/>
  <c r="BH13" i="1"/>
  <c r="BG13" i="1"/>
  <c r="CR578" i="1"/>
  <c r="CR190" i="1"/>
  <c r="CQ917" i="1"/>
  <c r="CQ515" i="1"/>
  <c r="CQ434" i="1"/>
  <c r="CP703" i="1"/>
  <c r="CP310" i="1"/>
  <c r="CQ993" i="1"/>
  <c r="CR993" i="1"/>
  <c r="CQ921" i="1"/>
  <c r="CR921" i="1"/>
  <c r="CQ897" i="1"/>
  <c r="CR897" i="1"/>
  <c r="CQ947" i="1"/>
  <c r="CR947" i="1"/>
  <c r="CR958" i="1"/>
  <c r="CR770" i="1"/>
  <c r="CR481" i="1"/>
  <c r="CR319" i="1"/>
  <c r="CR221" i="1"/>
  <c r="CQ944" i="1"/>
  <c r="CQ626" i="1"/>
  <c r="CQ173" i="1"/>
  <c r="CP913" i="1"/>
  <c r="CP701" i="1"/>
  <c r="CL9" i="1"/>
  <c r="CP844" i="1"/>
  <c r="CR844" i="1"/>
  <c r="CP820" i="1"/>
  <c r="CR820" i="1"/>
  <c r="CR580" i="1"/>
  <c r="CP580" i="1"/>
  <c r="CR436" i="1"/>
  <c r="CP436" i="1"/>
  <c r="CP268" i="1"/>
  <c r="CR268" i="1"/>
  <c r="CP244" i="1"/>
  <c r="CR244" i="1"/>
  <c r="CN9" i="1"/>
  <c r="CQ943" i="1"/>
  <c r="CR943" i="1"/>
  <c r="CQ871" i="1"/>
  <c r="CR871" i="1"/>
  <c r="CQ847" i="1"/>
  <c r="CR847" i="1"/>
  <c r="CR679" i="1"/>
  <c r="CR655" i="1"/>
  <c r="CR607" i="1"/>
  <c r="CR487" i="1"/>
  <c r="CR463" i="1"/>
  <c r="CQ463" i="1"/>
  <c r="CR415" i="1"/>
  <c r="CQ295" i="1"/>
  <c r="CR295" i="1"/>
  <c r="CQ271" i="1"/>
  <c r="CR271" i="1"/>
  <c r="CR223" i="1"/>
  <c r="CR103" i="1"/>
  <c r="CR79" i="1"/>
  <c r="CR31" i="1"/>
  <c r="BH34" i="1"/>
  <c r="CR986" i="1"/>
  <c r="CR957" i="1"/>
  <c r="CR899" i="1"/>
  <c r="CR866" i="1"/>
  <c r="CR769" i="1"/>
  <c r="CR674" i="1"/>
  <c r="CR609" i="1"/>
  <c r="CR574" i="1"/>
  <c r="CR413" i="1"/>
  <c r="CR125" i="1"/>
  <c r="CR92" i="1"/>
  <c r="CQ884" i="1"/>
  <c r="CQ827" i="1"/>
  <c r="CQ683" i="1"/>
  <c r="CQ539" i="1"/>
  <c r="CQ512" i="1"/>
  <c r="CQ404" i="1"/>
  <c r="CQ314" i="1"/>
  <c r="CP792" i="1"/>
  <c r="CP576" i="1"/>
  <c r="CP337" i="1"/>
  <c r="BG33" i="1"/>
  <c r="CR656" i="1"/>
  <c r="CQ656" i="1"/>
  <c r="CR317" i="1"/>
  <c r="CR155" i="1"/>
  <c r="CQ200" i="1"/>
  <c r="CQ989" i="1"/>
  <c r="CR989" i="1"/>
  <c r="CQ893" i="1"/>
  <c r="CR893" i="1"/>
  <c r="CQ725" i="1"/>
  <c r="CR725" i="1"/>
  <c r="CR533" i="1"/>
  <c r="CR341" i="1"/>
  <c r="CQ149" i="1"/>
  <c r="CR149" i="1"/>
  <c r="CR53" i="1"/>
  <c r="BG983" i="1"/>
  <c r="BH983" i="1"/>
  <c r="BH580" i="1"/>
  <c r="BG580" i="1"/>
  <c r="CR895" i="1"/>
  <c r="CR799" i="1"/>
  <c r="CR766" i="1"/>
  <c r="CR605" i="1"/>
  <c r="CR509" i="1"/>
  <c r="CR347" i="1"/>
  <c r="CR218" i="1"/>
  <c r="CQ969" i="1"/>
  <c r="CQ824" i="1"/>
  <c r="CQ794" i="1"/>
  <c r="CQ707" i="1"/>
  <c r="CQ680" i="1"/>
  <c r="CP790" i="1"/>
  <c r="CP727" i="1"/>
  <c r="CP334" i="1"/>
  <c r="CP793" i="1"/>
  <c r="CR793" i="1"/>
  <c r="CP745" i="1"/>
  <c r="CR745" i="1"/>
  <c r="CR361" i="1"/>
  <c r="CP361" i="1"/>
  <c r="CP217" i="1"/>
  <c r="CR217" i="1"/>
  <c r="CP49" i="1"/>
  <c r="CR49" i="1"/>
  <c r="CR861" i="1"/>
  <c r="CR669" i="1"/>
  <c r="CR604" i="1"/>
  <c r="CR121" i="1"/>
  <c r="CQ967" i="1"/>
  <c r="CQ938" i="1"/>
  <c r="CQ679" i="1"/>
  <c r="CQ536" i="1"/>
  <c r="CQ341" i="1"/>
  <c r="CQ197" i="1"/>
  <c r="CQ53" i="1"/>
  <c r="CR816" i="1"/>
  <c r="CP816" i="1"/>
  <c r="CR768" i="1"/>
  <c r="CP768" i="1"/>
  <c r="CR744" i="1"/>
  <c r="CP744" i="1"/>
  <c r="CR720" i="1"/>
  <c r="CP720" i="1"/>
  <c r="CR648" i="1"/>
  <c r="CP648" i="1"/>
  <c r="CR624" i="1"/>
  <c r="CP624" i="1"/>
  <c r="CR504" i="1"/>
  <c r="CP504" i="1"/>
  <c r="CR480" i="1"/>
  <c r="CP480" i="1"/>
  <c r="CR336" i="1"/>
  <c r="CP336" i="1"/>
  <c r="CR240" i="1"/>
  <c r="CP240" i="1"/>
  <c r="CR192" i="1"/>
  <c r="CP192" i="1"/>
  <c r="CR168" i="1"/>
  <c r="CP168" i="1"/>
  <c r="CR144" i="1"/>
  <c r="CP144" i="1"/>
  <c r="CR96" i="1"/>
  <c r="CP96" i="1"/>
  <c r="CQ939" i="1"/>
  <c r="CR939" i="1"/>
  <c r="CQ843" i="1"/>
  <c r="CR843" i="1"/>
  <c r="CR675" i="1"/>
  <c r="CQ675" i="1"/>
  <c r="CQ267" i="1"/>
  <c r="CR267" i="1"/>
  <c r="CR99" i="1"/>
  <c r="CQ99" i="1"/>
  <c r="CR75" i="1"/>
  <c r="CQ75" i="1"/>
  <c r="BH75" i="1"/>
  <c r="BH817" i="1"/>
  <c r="BG817" i="1"/>
  <c r="CQ971" i="1"/>
  <c r="CR971" i="1"/>
  <c r="BH408" i="1"/>
  <c r="BG408" i="1"/>
  <c r="CR633" i="1"/>
  <c r="CR535" i="1"/>
  <c r="CR245" i="1"/>
  <c r="CR179" i="1"/>
  <c r="CQ849" i="1"/>
  <c r="CQ533" i="1"/>
  <c r="CQ251" i="1"/>
  <c r="CQ50" i="1"/>
  <c r="CP814" i="1"/>
  <c r="CP142" i="1"/>
  <c r="BG407" i="1"/>
  <c r="BH119" i="1"/>
  <c r="BG119" i="1"/>
  <c r="CQ203" i="1"/>
  <c r="CQ83" i="1"/>
  <c r="CR731" i="1"/>
  <c r="CR343" i="1"/>
  <c r="CQ965" i="1"/>
  <c r="CQ368" i="1"/>
  <c r="CP631" i="1"/>
  <c r="CP670" i="1"/>
  <c r="CR670" i="1"/>
  <c r="CP286" i="1"/>
  <c r="CR286" i="1"/>
  <c r="CR598" i="1"/>
  <c r="CR1005" i="1"/>
  <c r="CR694" i="1"/>
  <c r="CR563" i="1"/>
  <c r="CR531" i="1"/>
  <c r="CR338" i="1"/>
  <c r="CR275" i="1"/>
  <c r="CR46" i="1"/>
  <c r="CQ585" i="1"/>
  <c r="CQ391" i="1"/>
  <c r="CQ362" i="1"/>
  <c r="CQ248" i="1"/>
  <c r="CQ131" i="1"/>
  <c r="CQ77" i="1"/>
  <c r="CP840" i="1"/>
  <c r="CP384" i="1"/>
  <c r="CR789" i="1"/>
  <c r="CQ789" i="1"/>
  <c r="CR765" i="1"/>
  <c r="CR717" i="1"/>
  <c r="CQ597" i="1"/>
  <c r="CR597" i="1"/>
  <c r="CR573" i="1"/>
  <c r="CQ525" i="1"/>
  <c r="CR525" i="1"/>
  <c r="CR405" i="1"/>
  <c r="CR381" i="1"/>
  <c r="CQ381" i="1"/>
  <c r="CR333" i="1"/>
  <c r="CR213" i="1"/>
  <c r="CQ213" i="1"/>
  <c r="CR189" i="1"/>
  <c r="CR141" i="1"/>
  <c r="CR45" i="1"/>
  <c r="CQ45" i="1"/>
  <c r="CR21" i="1"/>
  <c r="BH407" i="1"/>
  <c r="CQ584" i="1"/>
  <c r="CR620" i="1"/>
  <c r="CQ620" i="1"/>
  <c r="CQ596" i="1"/>
  <c r="CR596" i="1"/>
  <c r="CI9" i="1"/>
  <c r="AY18" i="1"/>
  <c r="BG761" i="1"/>
  <c r="BH474" i="1"/>
  <c r="BG474" i="1"/>
  <c r="BG1001" i="1"/>
  <c r="CQ59" i="1"/>
  <c r="CQ896" i="1"/>
  <c r="CR896" i="1"/>
  <c r="CR320" i="1"/>
  <c r="CQ320" i="1"/>
  <c r="CR224" i="1"/>
  <c r="CQ224" i="1"/>
  <c r="CR80" i="1"/>
  <c r="CQ80" i="1"/>
  <c r="CJ9" i="1"/>
  <c r="CR923" i="1"/>
  <c r="CR151" i="1"/>
  <c r="CQ506" i="1"/>
  <c r="CR506" i="1"/>
  <c r="CP862" i="1"/>
  <c r="CR862" i="1"/>
  <c r="CM9" i="1"/>
  <c r="CR242" i="1"/>
  <c r="CR146" i="1"/>
  <c r="CQ557" i="1"/>
  <c r="CR530" i="1"/>
  <c r="CQ104" i="1"/>
  <c r="CP264" i="1"/>
  <c r="CP28" i="1"/>
  <c r="CR755" i="1"/>
  <c r="CR723" i="1"/>
  <c r="CR529" i="1"/>
  <c r="CR430" i="1"/>
  <c r="CQ698" i="1"/>
  <c r="CQ611" i="1"/>
  <c r="CQ583" i="1"/>
  <c r="CQ554" i="1"/>
  <c r="CQ389" i="1"/>
  <c r="CQ332" i="1"/>
  <c r="CQ103" i="1"/>
  <c r="CP72" i="1"/>
  <c r="CQ643" i="1"/>
  <c r="CR643" i="1"/>
  <c r="CQ67" i="1"/>
  <c r="CR67" i="1"/>
  <c r="CR344" i="1"/>
  <c r="CQ344" i="1"/>
  <c r="CQ914" i="1"/>
  <c r="CR914" i="1"/>
  <c r="A20" i="1"/>
  <c r="AY19" i="1"/>
  <c r="CQ587" i="1"/>
  <c r="CQ107" i="1"/>
  <c r="CP721" i="1"/>
  <c r="CP358" i="1"/>
  <c r="CP238" i="1"/>
  <c r="CQ728" i="1"/>
  <c r="CP478" i="1"/>
  <c r="BG860" i="1"/>
  <c r="BH860" i="1"/>
  <c r="BG645" i="1"/>
  <c r="BH645" i="1"/>
  <c r="CR367" i="1"/>
  <c r="CP625" i="1"/>
  <c r="CP73" i="1"/>
  <c r="CR818" i="1"/>
  <c r="CR395" i="1"/>
  <c r="CQ753" i="1"/>
  <c r="CQ443" i="1"/>
  <c r="CQ31" i="1"/>
  <c r="CP622" i="1"/>
  <c r="CP502" i="1"/>
  <c r="CP262" i="1"/>
  <c r="CP70" i="1"/>
  <c r="BG924" i="1"/>
  <c r="CR872" i="1"/>
  <c r="CQ872" i="1"/>
  <c r="CR800" i="1"/>
  <c r="CQ800" i="1"/>
  <c r="CR488" i="1"/>
  <c r="CQ488" i="1"/>
  <c r="CR392" i="1"/>
  <c r="CQ392" i="1"/>
  <c r="CR296" i="1"/>
  <c r="CQ296" i="1"/>
  <c r="CR55" i="1"/>
  <c r="CR439" i="1"/>
  <c r="CQ995" i="1"/>
  <c r="CQ704" i="1"/>
  <c r="CQ560" i="1"/>
  <c r="CQ729" i="1"/>
  <c r="CQ365" i="1"/>
  <c r="CR823" i="1"/>
  <c r="CR693" i="1"/>
  <c r="CR467" i="1"/>
  <c r="CQ842" i="1"/>
  <c r="CR851" i="1"/>
  <c r="CR722" i="1"/>
  <c r="CR429" i="1"/>
  <c r="CR172" i="1"/>
  <c r="CQ812" i="1"/>
  <c r="CQ128" i="1"/>
  <c r="CR912" i="1"/>
  <c r="CR751" i="1"/>
  <c r="CR526" i="1"/>
  <c r="CR269" i="1"/>
  <c r="CR171" i="1"/>
  <c r="CR74" i="1"/>
  <c r="CQ867" i="1"/>
  <c r="CQ752" i="1"/>
  <c r="CQ416" i="1"/>
  <c r="CQ272" i="1"/>
  <c r="CP621" i="1"/>
  <c r="CP409" i="1"/>
  <c r="CP169" i="1"/>
  <c r="BG900" i="1"/>
  <c r="BH900" i="1"/>
  <c r="CR556" i="1"/>
  <c r="CR363" i="1"/>
  <c r="CR266" i="1"/>
  <c r="CR199" i="1"/>
  <c r="CR170" i="1"/>
  <c r="CR29" i="1"/>
  <c r="CQ608" i="1"/>
  <c r="CQ415" i="1"/>
  <c r="CP864" i="1"/>
  <c r="CP652" i="1"/>
  <c r="CP408" i="1"/>
  <c r="BG922" i="1"/>
  <c r="BH637" i="1"/>
  <c r="BG637" i="1"/>
  <c r="CQ440" i="1"/>
  <c r="CQ152" i="1"/>
  <c r="CP528" i="1"/>
  <c r="CP288" i="1"/>
  <c r="CR996" i="1"/>
  <c r="CP996" i="1"/>
  <c r="CR900" i="1"/>
  <c r="CP900" i="1"/>
  <c r="CP780" i="1"/>
  <c r="CR780" i="1"/>
  <c r="CP204" i="1"/>
  <c r="CR204" i="1"/>
  <c r="BH924" i="1"/>
  <c r="CR718" i="1"/>
  <c r="CQ968" i="1"/>
  <c r="CR968" i="1"/>
  <c r="CR247" i="1"/>
  <c r="CP94" i="1"/>
  <c r="CR94" i="1"/>
  <c r="CR919" i="1"/>
  <c r="CR825" i="1"/>
  <c r="CR371" i="1"/>
  <c r="CQ848" i="1"/>
  <c r="CR916" i="1"/>
  <c r="CR821" i="1"/>
  <c r="CR724" i="1"/>
  <c r="CR937" i="1"/>
  <c r="CR749" i="1"/>
  <c r="CR265" i="1"/>
  <c r="CQ779" i="1"/>
  <c r="CQ635" i="1"/>
  <c r="CQ607" i="1"/>
  <c r="CR845" i="1"/>
  <c r="CR748" i="1"/>
  <c r="CR166" i="1"/>
  <c r="CR27" i="1"/>
  <c r="CQ26" i="1"/>
  <c r="CP772" i="1"/>
  <c r="CR747" i="1"/>
  <c r="CR650" i="1"/>
  <c r="CR195" i="1"/>
  <c r="CR165" i="1"/>
  <c r="CR69" i="1"/>
  <c r="CQ717" i="1"/>
  <c r="CQ464" i="1"/>
  <c r="CP889" i="1"/>
  <c r="CP196" i="1"/>
  <c r="BG348" i="1"/>
  <c r="CP158" i="1"/>
  <c r="BH311" i="1"/>
  <c r="BG311" i="1"/>
  <c r="BG354" i="1"/>
  <c r="CO9" i="1"/>
  <c r="BG869" i="1"/>
  <c r="BH869" i="1"/>
  <c r="BH564" i="1"/>
  <c r="BH42" i="1"/>
  <c r="BH188" i="1"/>
  <c r="CQ1001" i="1"/>
  <c r="CR1001" i="1"/>
  <c r="CQ977" i="1"/>
  <c r="CR977" i="1"/>
  <c r="CQ953" i="1"/>
  <c r="CR953" i="1"/>
  <c r="CQ929" i="1"/>
  <c r="CR929" i="1"/>
  <c r="CQ905" i="1"/>
  <c r="CR905" i="1"/>
  <c r="CQ881" i="1"/>
  <c r="CR881" i="1"/>
  <c r="CQ857" i="1"/>
  <c r="CR857" i="1"/>
  <c r="CQ833" i="1"/>
  <c r="CR833" i="1"/>
  <c r="CQ809" i="1"/>
  <c r="CR809" i="1"/>
  <c r="CQ785" i="1"/>
  <c r="CR785" i="1"/>
  <c r="CQ761" i="1"/>
  <c r="CR761" i="1"/>
  <c r="CQ737" i="1"/>
  <c r="CR737" i="1"/>
  <c r="CQ713" i="1"/>
  <c r="CR713" i="1"/>
  <c r="CQ689" i="1"/>
  <c r="CR689" i="1"/>
  <c r="CQ665" i="1"/>
  <c r="CR665" i="1"/>
  <c r="CQ641" i="1"/>
  <c r="CR641" i="1"/>
  <c r="CQ617" i="1"/>
  <c r="CR617" i="1"/>
  <c r="CQ593" i="1"/>
  <c r="CR593" i="1"/>
  <c r="CQ569" i="1"/>
  <c r="CR569" i="1"/>
  <c r="CQ545" i="1"/>
  <c r="CR545" i="1"/>
  <c r="CQ521" i="1"/>
  <c r="CR521" i="1"/>
  <c r="CQ497" i="1"/>
  <c r="CR497" i="1"/>
  <c r="CQ473" i="1"/>
  <c r="CR473" i="1"/>
  <c r="CQ449" i="1"/>
  <c r="CR449" i="1"/>
  <c r="CQ425" i="1"/>
  <c r="CR425" i="1"/>
  <c r="CQ401" i="1"/>
  <c r="CR401" i="1"/>
  <c r="CQ377" i="1"/>
  <c r="CR377" i="1"/>
  <c r="CQ353" i="1"/>
  <c r="CR353" i="1"/>
  <c r="CQ329" i="1"/>
  <c r="CR329" i="1"/>
  <c r="CQ305" i="1"/>
  <c r="CR305" i="1"/>
  <c r="CQ281" i="1"/>
  <c r="CR281" i="1"/>
  <c r="CQ257" i="1"/>
  <c r="CR257" i="1"/>
  <c r="CQ233" i="1"/>
  <c r="CR233" i="1"/>
  <c r="CQ209" i="1"/>
  <c r="CR209" i="1"/>
  <c r="CQ185" i="1"/>
  <c r="CR185" i="1"/>
  <c r="CQ161" i="1"/>
  <c r="CR161" i="1"/>
  <c r="CQ137" i="1"/>
  <c r="CR137" i="1"/>
  <c r="CQ113" i="1"/>
  <c r="CR113" i="1"/>
  <c r="CQ89" i="1"/>
  <c r="CR89" i="1"/>
  <c r="CQ65" i="1"/>
  <c r="CR65" i="1"/>
  <c r="CQ41" i="1"/>
  <c r="CR41" i="1"/>
  <c r="BH697" i="1"/>
  <c r="BG697" i="1"/>
  <c r="CR972" i="1"/>
  <c r="BG564" i="1"/>
  <c r="CR13" i="1"/>
  <c r="CH9" i="1"/>
  <c r="BG57" i="1"/>
  <c r="BH57" i="1"/>
  <c r="BG473" i="1"/>
  <c r="BG41" i="1"/>
  <c r="BH41" i="1"/>
  <c r="BH782" i="1"/>
  <c r="BG758" i="1"/>
  <c r="BG881" i="1"/>
  <c r="BH453" i="1"/>
  <c r="BG453" i="1"/>
  <c r="BG98" i="1"/>
  <c r="BG77" i="1"/>
  <c r="BH520" i="1"/>
  <c r="BG71" i="1"/>
  <c r="BG48" i="1"/>
  <c r="BH26" i="1"/>
  <c r="BG26" i="1"/>
  <c r="BH760" i="1"/>
  <c r="BH715" i="1"/>
  <c r="BG715" i="1"/>
  <c r="BH186" i="1"/>
  <c r="BG186" i="1"/>
  <c r="BH759" i="1"/>
  <c r="BH561" i="1"/>
  <c r="BG760" i="1"/>
  <c r="BG304" i="1"/>
  <c r="BH985" i="1"/>
  <c r="BG985" i="1"/>
  <c r="BH780" i="1"/>
  <c r="BH98" i="1"/>
  <c r="BH959" i="1"/>
  <c r="BG959" i="1"/>
  <c r="BG389" i="1"/>
  <c r="BH389" i="1"/>
  <c r="BH577" i="1"/>
  <c r="BH502" i="1"/>
  <c r="BG413" i="1"/>
  <c r="BH413" i="1"/>
  <c r="BH542" i="1"/>
  <c r="BG496" i="1"/>
  <c r="BH496" i="1"/>
  <c r="BG122" i="1"/>
  <c r="BG888" i="1"/>
  <c r="BH604" i="1"/>
  <c r="BG604" i="1"/>
  <c r="BH274" i="1"/>
  <c r="BG274" i="1"/>
  <c r="BH826" i="1"/>
  <c r="BG826" i="1"/>
  <c r="BG825" i="1"/>
  <c r="BH643" i="1"/>
  <c r="BG643" i="1"/>
  <c r="BG821" i="1"/>
  <c r="BH821" i="1"/>
  <c r="BH184" i="1"/>
  <c r="BG184" i="1"/>
  <c r="BG531" i="1"/>
  <c r="BH865" i="1"/>
  <c r="BG865" i="1"/>
  <c r="BH205" i="1"/>
  <c r="BG534" i="1"/>
  <c r="BH868" i="1"/>
  <c r="BH906" i="1"/>
  <c r="BG906" i="1"/>
  <c r="BH368" i="1"/>
  <c r="BG368" i="1"/>
  <c r="BH685" i="1"/>
  <c r="BG685" i="1"/>
  <c r="BG336" i="1"/>
  <c r="BG957" i="1"/>
  <c r="BH839" i="1"/>
  <c r="BG839" i="1"/>
  <c r="BH553" i="1"/>
  <c r="BH980" i="1"/>
  <c r="BG903" i="1"/>
  <c r="BG641" i="1"/>
  <c r="BH795" i="1"/>
  <c r="BG795" i="1"/>
  <c r="BH619" i="1"/>
  <c r="BG619" i="1"/>
  <c r="BH331" i="1"/>
  <c r="BG883" i="1"/>
  <c r="BG862" i="1"/>
  <c r="BH682" i="1"/>
  <c r="BG682" i="1"/>
  <c r="BG185" i="1"/>
  <c r="BH37" i="1"/>
  <c r="BG37" i="1"/>
  <c r="BG842" i="1"/>
  <c r="BH141" i="1"/>
  <c r="BH919" i="1"/>
  <c r="BG797" i="1"/>
  <c r="BH778" i="1"/>
  <c r="BG509" i="1"/>
  <c r="BH181" i="1"/>
  <c r="BG136" i="1"/>
  <c r="BG713" i="1"/>
  <c r="BH385" i="1"/>
  <c r="BH661" i="1"/>
  <c r="BG661" i="1"/>
  <c r="BG334" i="1"/>
  <c r="BG917" i="1"/>
  <c r="BH917" i="1"/>
  <c r="BG449" i="1"/>
  <c r="BH449" i="1"/>
  <c r="BG199" i="1"/>
  <c r="BG945" i="1"/>
  <c r="BG724" i="1"/>
  <c r="BG65" i="1"/>
  <c r="BH733" i="1"/>
  <c r="BH177" i="1"/>
  <c r="BG113" i="1"/>
  <c r="BH113" i="1"/>
  <c r="BH921" i="1"/>
  <c r="BG681" i="1"/>
  <c r="BH467" i="1"/>
  <c r="BG965" i="1"/>
  <c r="BH877" i="1"/>
  <c r="BH743" i="1"/>
  <c r="BG743" i="1"/>
  <c r="BH613" i="1"/>
  <c r="BG834" i="1"/>
  <c r="BH774" i="1"/>
  <c r="BG731" i="1"/>
  <c r="BH217" i="1"/>
  <c r="BH721" i="1"/>
  <c r="BG919" i="1"/>
  <c r="BH934" i="1"/>
  <c r="BG934" i="1"/>
  <c r="BH730" i="1"/>
  <c r="BG730" i="1"/>
  <c r="BG174" i="1"/>
  <c r="BG699" i="1"/>
  <c r="BH374" i="1"/>
  <c r="BH719" i="1"/>
  <c r="BH655" i="1"/>
  <c r="BG655" i="1"/>
  <c r="BG458" i="1"/>
  <c r="BH1007" i="1"/>
  <c r="BG749" i="1"/>
  <c r="BH749" i="1"/>
  <c r="BH606" i="1"/>
  <c r="BH545" i="1"/>
  <c r="BG485" i="1"/>
  <c r="BG234" i="1"/>
  <c r="BG215" i="1"/>
  <c r="BH109" i="1"/>
  <c r="BG987" i="1"/>
  <c r="BG870" i="1"/>
  <c r="BG605" i="1"/>
  <c r="BH605" i="1"/>
  <c r="BG358" i="1"/>
  <c r="BG23" i="1"/>
  <c r="BH806" i="1"/>
  <c r="BG806" i="1"/>
  <c r="BH829" i="1"/>
  <c r="BH793" i="1"/>
  <c r="BH73" i="1"/>
  <c r="BH469" i="1"/>
  <c r="BH541" i="1"/>
  <c r="BH673" i="1"/>
  <c r="BG365" i="1"/>
  <c r="BG893" i="1"/>
  <c r="BH481" i="1"/>
  <c r="BG629" i="1"/>
  <c r="BH745" i="1"/>
  <c r="BH421" i="1"/>
  <c r="BG401" i="1"/>
  <c r="BH1009" i="1"/>
  <c r="BG257" i="1"/>
  <c r="BG125" i="1"/>
  <c r="BH61" i="1"/>
  <c r="BH769" i="1"/>
  <c r="BG245" i="1"/>
  <c r="BG545" i="1"/>
  <c r="BH889" i="1"/>
  <c r="BG929" i="1"/>
  <c r="BH313" i="1"/>
  <c r="BG101" i="1"/>
  <c r="BH265" i="1"/>
  <c r="BD16" i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BD35" i="1" s="1"/>
  <c r="BD36" i="1" s="1"/>
  <c r="BD37" i="1" s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BD52" i="1" s="1"/>
  <c r="BD53" i="1" s="1"/>
  <c r="BD54" i="1" s="1"/>
  <c r="BD55" i="1" s="1"/>
  <c r="BD56" i="1" s="1"/>
  <c r="BD57" i="1" s="1"/>
  <c r="BD58" i="1" s="1"/>
  <c r="BD59" i="1" s="1"/>
  <c r="BD60" i="1" s="1"/>
  <c r="BD61" i="1" s="1"/>
  <c r="BD62" i="1" s="1"/>
  <c r="BD63" i="1" s="1"/>
  <c r="BD64" i="1" s="1"/>
  <c r="BD65" i="1" s="1"/>
  <c r="BD66" i="1" s="1"/>
  <c r="BD67" i="1" s="1"/>
  <c r="BD68" i="1" s="1"/>
  <c r="BD69" i="1" s="1"/>
  <c r="BD70" i="1" s="1"/>
  <c r="BD71" i="1" s="1"/>
  <c r="BD72" i="1" s="1"/>
  <c r="BD73" i="1" s="1"/>
  <c r="BD74" i="1" s="1"/>
  <c r="BD75" i="1" s="1"/>
  <c r="BD76" i="1" s="1"/>
  <c r="BD77" i="1" s="1"/>
  <c r="BD78" i="1" s="1"/>
  <c r="BD79" i="1" s="1"/>
  <c r="BD80" i="1" s="1"/>
  <c r="BD81" i="1" s="1"/>
  <c r="BD82" i="1" s="1"/>
  <c r="BD83" i="1" s="1"/>
  <c r="BD84" i="1" s="1"/>
  <c r="BD85" i="1" s="1"/>
  <c r="BD86" i="1" s="1"/>
  <c r="BD87" i="1" s="1"/>
  <c r="BD88" i="1" s="1"/>
  <c r="BD89" i="1" s="1"/>
  <c r="BD90" i="1" s="1"/>
  <c r="BD91" i="1" s="1"/>
  <c r="BD92" i="1" s="1"/>
  <c r="BD93" i="1" s="1"/>
  <c r="BD94" i="1" s="1"/>
  <c r="BD95" i="1" s="1"/>
  <c r="BD96" i="1" s="1"/>
  <c r="BD97" i="1" s="1"/>
  <c r="BD98" i="1" s="1"/>
  <c r="BD99" i="1" s="1"/>
  <c r="BD100" i="1" s="1"/>
  <c r="BD101" i="1" s="1"/>
  <c r="BD102" i="1" s="1"/>
  <c r="BD103" i="1" s="1"/>
  <c r="BD104" i="1" s="1"/>
  <c r="BD105" i="1" s="1"/>
  <c r="BD106" i="1" s="1"/>
  <c r="BD107" i="1" s="1"/>
  <c r="BD108" i="1" s="1"/>
  <c r="BD109" i="1" s="1"/>
  <c r="BD110" i="1" s="1"/>
  <c r="BD111" i="1" s="1"/>
  <c r="BD112" i="1" s="1"/>
  <c r="BD113" i="1" s="1"/>
  <c r="BD114" i="1" s="1"/>
  <c r="BD115" i="1" s="1"/>
  <c r="BD116" i="1" s="1"/>
  <c r="BD117" i="1" s="1"/>
  <c r="BD118" i="1" s="1"/>
  <c r="BD119" i="1" s="1"/>
  <c r="BD120" i="1" s="1"/>
  <c r="BD121" i="1" s="1"/>
  <c r="BD122" i="1" s="1"/>
  <c r="BD123" i="1" s="1"/>
  <c r="BD124" i="1" s="1"/>
  <c r="BD125" i="1" s="1"/>
  <c r="BD126" i="1" s="1"/>
  <c r="BD127" i="1" s="1"/>
  <c r="BD128" i="1" s="1"/>
  <c r="BD129" i="1" s="1"/>
  <c r="BD130" i="1" s="1"/>
  <c r="BD131" i="1" s="1"/>
  <c r="BD132" i="1" s="1"/>
  <c r="BD133" i="1" s="1"/>
  <c r="BD134" i="1" s="1"/>
  <c r="BD135" i="1" s="1"/>
  <c r="BD136" i="1" s="1"/>
  <c r="BD137" i="1" s="1"/>
  <c r="BD138" i="1" s="1"/>
  <c r="BD139" i="1" s="1"/>
  <c r="BD140" i="1" s="1"/>
  <c r="BD141" i="1" s="1"/>
  <c r="BD142" i="1" s="1"/>
  <c r="BD143" i="1" s="1"/>
  <c r="BD144" i="1" s="1"/>
  <c r="BD145" i="1" s="1"/>
  <c r="BD146" i="1" s="1"/>
  <c r="BD147" i="1" s="1"/>
  <c r="BD148" i="1" s="1"/>
  <c r="BD149" i="1" s="1"/>
  <c r="BD150" i="1" s="1"/>
  <c r="BD151" i="1" s="1"/>
  <c r="BD152" i="1" s="1"/>
  <c r="BD153" i="1" s="1"/>
  <c r="BD154" i="1" s="1"/>
  <c r="BD155" i="1" s="1"/>
  <c r="BD156" i="1" s="1"/>
  <c r="BD157" i="1" s="1"/>
  <c r="BD158" i="1" s="1"/>
  <c r="BD159" i="1" s="1"/>
  <c r="BD160" i="1" s="1"/>
  <c r="BD161" i="1" s="1"/>
  <c r="BD162" i="1" s="1"/>
  <c r="BD163" i="1" s="1"/>
  <c r="BD164" i="1" s="1"/>
  <c r="BD165" i="1" s="1"/>
  <c r="BD166" i="1" s="1"/>
  <c r="BD167" i="1" s="1"/>
  <c r="BD168" i="1" s="1"/>
  <c r="BD169" i="1" s="1"/>
  <c r="BD170" i="1" s="1"/>
  <c r="BD171" i="1" s="1"/>
  <c r="BD172" i="1" s="1"/>
  <c r="BD173" i="1" s="1"/>
  <c r="BD174" i="1" s="1"/>
  <c r="BD175" i="1" s="1"/>
  <c r="BD176" i="1" s="1"/>
  <c r="BD177" i="1" s="1"/>
  <c r="BD178" i="1" s="1"/>
  <c r="BD179" i="1" s="1"/>
  <c r="BD180" i="1" s="1"/>
  <c r="BD181" i="1" s="1"/>
  <c r="BD182" i="1" s="1"/>
  <c r="BD183" i="1" s="1"/>
  <c r="BD184" i="1" s="1"/>
  <c r="BD185" i="1" s="1"/>
  <c r="BD186" i="1" s="1"/>
  <c r="BD187" i="1" s="1"/>
  <c r="BD188" i="1" s="1"/>
  <c r="BD189" i="1" s="1"/>
  <c r="BD190" i="1" s="1"/>
  <c r="BD191" i="1" s="1"/>
  <c r="BD192" i="1" s="1"/>
  <c r="BD193" i="1" s="1"/>
  <c r="BD194" i="1" s="1"/>
  <c r="BD195" i="1" s="1"/>
  <c r="BD196" i="1" s="1"/>
  <c r="BD197" i="1" s="1"/>
  <c r="BD198" i="1" s="1"/>
  <c r="BD199" i="1" s="1"/>
  <c r="BD200" i="1" s="1"/>
  <c r="BD201" i="1" s="1"/>
  <c r="BD202" i="1" s="1"/>
  <c r="BD203" i="1" s="1"/>
  <c r="BD204" i="1" s="1"/>
  <c r="BD205" i="1" s="1"/>
  <c r="BD206" i="1" s="1"/>
  <c r="BD207" i="1" s="1"/>
  <c r="BD208" i="1" s="1"/>
  <c r="BD209" i="1" s="1"/>
  <c r="BD210" i="1" s="1"/>
  <c r="BD211" i="1" s="1"/>
  <c r="BD212" i="1" s="1"/>
  <c r="BD213" i="1" s="1"/>
  <c r="BD214" i="1" s="1"/>
  <c r="BD215" i="1" s="1"/>
  <c r="BD216" i="1" s="1"/>
  <c r="BD217" i="1" s="1"/>
  <c r="BD218" i="1" s="1"/>
  <c r="BD219" i="1" s="1"/>
  <c r="BD220" i="1" s="1"/>
  <c r="BD221" i="1" s="1"/>
  <c r="BD222" i="1" s="1"/>
  <c r="BD223" i="1" s="1"/>
  <c r="BD224" i="1" s="1"/>
  <c r="BD225" i="1" s="1"/>
  <c r="BD226" i="1" s="1"/>
  <c r="BD227" i="1" s="1"/>
  <c r="BD228" i="1" s="1"/>
  <c r="BD229" i="1" s="1"/>
  <c r="BD230" i="1" s="1"/>
  <c r="BD231" i="1" s="1"/>
  <c r="BD232" i="1" s="1"/>
  <c r="BD233" i="1" s="1"/>
  <c r="BD234" i="1" s="1"/>
  <c r="BD235" i="1" s="1"/>
  <c r="BD236" i="1" s="1"/>
  <c r="BD237" i="1" s="1"/>
  <c r="BD238" i="1" s="1"/>
  <c r="BD239" i="1" s="1"/>
  <c r="BD240" i="1" s="1"/>
  <c r="BD241" i="1" s="1"/>
  <c r="BD242" i="1" s="1"/>
  <c r="BD243" i="1" s="1"/>
  <c r="BD244" i="1" s="1"/>
  <c r="BD245" i="1" s="1"/>
  <c r="BD246" i="1" s="1"/>
  <c r="BD247" i="1" s="1"/>
  <c r="BD248" i="1" s="1"/>
  <c r="BD249" i="1" s="1"/>
  <c r="BD250" i="1" s="1"/>
  <c r="BD251" i="1" s="1"/>
  <c r="BD252" i="1" s="1"/>
  <c r="BD253" i="1" s="1"/>
  <c r="BD254" i="1" s="1"/>
  <c r="BD255" i="1" s="1"/>
  <c r="BD256" i="1" s="1"/>
  <c r="BD257" i="1" s="1"/>
  <c r="BD258" i="1" s="1"/>
  <c r="BD259" i="1" s="1"/>
  <c r="BD260" i="1" s="1"/>
  <c r="BD261" i="1" s="1"/>
  <c r="BD262" i="1" s="1"/>
  <c r="BD263" i="1" s="1"/>
  <c r="BD264" i="1" s="1"/>
  <c r="BD265" i="1" s="1"/>
  <c r="BD266" i="1" s="1"/>
  <c r="BD267" i="1" s="1"/>
  <c r="BD268" i="1" s="1"/>
  <c r="BD269" i="1" s="1"/>
  <c r="BD270" i="1" s="1"/>
  <c r="BD271" i="1" s="1"/>
  <c r="BD272" i="1" s="1"/>
  <c r="BD273" i="1" s="1"/>
  <c r="BD274" i="1" s="1"/>
  <c r="BD275" i="1" s="1"/>
  <c r="BD276" i="1" s="1"/>
  <c r="BD277" i="1" s="1"/>
  <c r="BD278" i="1" s="1"/>
  <c r="BD279" i="1" s="1"/>
  <c r="BD280" i="1" s="1"/>
  <c r="BD281" i="1" s="1"/>
  <c r="BD282" i="1" s="1"/>
  <c r="BD283" i="1" s="1"/>
  <c r="BD284" i="1" s="1"/>
  <c r="BD285" i="1" s="1"/>
  <c r="BD286" i="1" s="1"/>
  <c r="BD287" i="1" s="1"/>
  <c r="BD288" i="1" s="1"/>
  <c r="BD289" i="1" s="1"/>
  <c r="BD290" i="1" s="1"/>
  <c r="BD291" i="1" s="1"/>
  <c r="BD292" i="1" s="1"/>
  <c r="BD293" i="1" s="1"/>
  <c r="BD294" i="1" s="1"/>
  <c r="BD295" i="1" s="1"/>
  <c r="BD296" i="1" s="1"/>
  <c r="BD297" i="1" s="1"/>
  <c r="BD298" i="1" s="1"/>
  <c r="BD299" i="1" s="1"/>
  <c r="BD300" i="1" s="1"/>
  <c r="BD301" i="1" s="1"/>
  <c r="BD302" i="1" s="1"/>
  <c r="BD303" i="1" s="1"/>
  <c r="BD304" i="1" s="1"/>
  <c r="BD305" i="1" s="1"/>
  <c r="BD306" i="1" s="1"/>
  <c r="BD307" i="1" s="1"/>
  <c r="BD308" i="1" s="1"/>
  <c r="BD309" i="1" s="1"/>
  <c r="BD310" i="1" s="1"/>
  <c r="BD311" i="1" s="1"/>
  <c r="BD312" i="1" s="1"/>
  <c r="BD313" i="1" s="1"/>
  <c r="BD314" i="1" s="1"/>
  <c r="BD315" i="1" s="1"/>
  <c r="BD316" i="1" s="1"/>
  <c r="BD317" i="1" s="1"/>
  <c r="BD318" i="1" s="1"/>
  <c r="BD319" i="1" s="1"/>
  <c r="BD320" i="1" s="1"/>
  <c r="BD321" i="1" s="1"/>
  <c r="BD322" i="1" s="1"/>
  <c r="BD323" i="1" s="1"/>
  <c r="BD324" i="1" s="1"/>
  <c r="BD325" i="1" s="1"/>
  <c r="BD326" i="1" s="1"/>
  <c r="BD327" i="1" s="1"/>
  <c r="BD328" i="1" s="1"/>
  <c r="BD329" i="1" s="1"/>
  <c r="BD330" i="1" s="1"/>
  <c r="BD331" i="1" s="1"/>
  <c r="BD332" i="1" s="1"/>
  <c r="BD333" i="1" s="1"/>
  <c r="BD334" i="1" s="1"/>
  <c r="BD335" i="1" s="1"/>
  <c r="BD336" i="1" s="1"/>
  <c r="BD337" i="1" s="1"/>
  <c r="BD338" i="1" s="1"/>
  <c r="BD339" i="1" s="1"/>
  <c r="BD340" i="1" s="1"/>
  <c r="BD341" i="1" s="1"/>
  <c r="BD342" i="1" s="1"/>
  <c r="BD343" i="1" s="1"/>
  <c r="BD344" i="1" s="1"/>
  <c r="BD345" i="1" s="1"/>
  <c r="BD346" i="1" s="1"/>
  <c r="BD347" i="1" s="1"/>
  <c r="BD348" i="1" s="1"/>
  <c r="BD349" i="1" s="1"/>
  <c r="BD350" i="1" s="1"/>
  <c r="BD351" i="1" s="1"/>
  <c r="BD352" i="1" s="1"/>
  <c r="BD353" i="1" s="1"/>
  <c r="BD354" i="1" s="1"/>
  <c r="BD355" i="1" s="1"/>
  <c r="BD356" i="1" s="1"/>
  <c r="BD357" i="1" s="1"/>
  <c r="BD358" i="1" s="1"/>
  <c r="BD359" i="1" s="1"/>
  <c r="BD360" i="1" s="1"/>
  <c r="BD361" i="1" s="1"/>
  <c r="BD362" i="1" s="1"/>
  <c r="BD363" i="1" s="1"/>
  <c r="BD364" i="1" s="1"/>
  <c r="BD365" i="1" s="1"/>
  <c r="BD366" i="1" s="1"/>
  <c r="BD367" i="1" s="1"/>
  <c r="BD368" i="1" s="1"/>
  <c r="BD369" i="1" s="1"/>
  <c r="BD370" i="1" s="1"/>
  <c r="BD371" i="1" s="1"/>
  <c r="BD372" i="1" s="1"/>
  <c r="BD373" i="1" s="1"/>
  <c r="BD374" i="1" s="1"/>
  <c r="BD375" i="1" s="1"/>
  <c r="BD376" i="1" s="1"/>
  <c r="BD377" i="1" s="1"/>
  <c r="BD378" i="1" s="1"/>
  <c r="BD379" i="1" s="1"/>
  <c r="BD380" i="1" s="1"/>
  <c r="BD381" i="1" s="1"/>
  <c r="BD382" i="1" s="1"/>
  <c r="BD383" i="1" s="1"/>
  <c r="BD384" i="1" s="1"/>
  <c r="BD385" i="1" s="1"/>
  <c r="BD386" i="1" s="1"/>
  <c r="BD387" i="1" s="1"/>
  <c r="BD388" i="1" s="1"/>
  <c r="BD389" i="1" s="1"/>
  <c r="BD390" i="1" s="1"/>
  <c r="BD391" i="1" s="1"/>
  <c r="BD392" i="1" s="1"/>
  <c r="BD393" i="1" s="1"/>
  <c r="BD394" i="1" s="1"/>
  <c r="BD395" i="1" s="1"/>
  <c r="BD396" i="1" s="1"/>
  <c r="BD397" i="1" s="1"/>
  <c r="BD398" i="1" s="1"/>
  <c r="BD399" i="1" s="1"/>
  <c r="BD400" i="1" s="1"/>
  <c r="BD401" i="1" s="1"/>
  <c r="BD402" i="1" s="1"/>
  <c r="BD403" i="1" s="1"/>
  <c r="BD404" i="1" s="1"/>
  <c r="BD405" i="1" s="1"/>
  <c r="BD406" i="1" s="1"/>
  <c r="BD407" i="1" s="1"/>
  <c r="BD408" i="1" s="1"/>
  <c r="BD409" i="1" s="1"/>
  <c r="BD410" i="1" s="1"/>
  <c r="BD411" i="1" s="1"/>
  <c r="BD412" i="1" s="1"/>
  <c r="BD413" i="1" s="1"/>
  <c r="BD414" i="1" s="1"/>
  <c r="BD415" i="1" s="1"/>
  <c r="BD416" i="1" s="1"/>
  <c r="BD417" i="1" s="1"/>
  <c r="BD418" i="1" s="1"/>
  <c r="BD419" i="1" s="1"/>
  <c r="BD420" i="1" s="1"/>
  <c r="BD421" i="1" s="1"/>
  <c r="BD422" i="1" s="1"/>
  <c r="BD423" i="1" s="1"/>
  <c r="BD424" i="1" s="1"/>
  <c r="BD425" i="1" s="1"/>
  <c r="BD426" i="1" s="1"/>
  <c r="BD427" i="1" s="1"/>
  <c r="BD428" i="1" s="1"/>
  <c r="BD429" i="1" s="1"/>
  <c r="BD430" i="1" s="1"/>
  <c r="BD431" i="1" s="1"/>
  <c r="BD432" i="1" s="1"/>
  <c r="BD433" i="1" s="1"/>
  <c r="BD434" i="1" s="1"/>
  <c r="BD435" i="1" s="1"/>
  <c r="BD436" i="1" s="1"/>
  <c r="BD437" i="1" s="1"/>
  <c r="BD438" i="1" s="1"/>
  <c r="BD439" i="1" s="1"/>
  <c r="BD440" i="1" s="1"/>
  <c r="BD441" i="1" s="1"/>
  <c r="BD442" i="1" s="1"/>
  <c r="BD443" i="1" s="1"/>
  <c r="BD444" i="1" s="1"/>
  <c r="BD445" i="1" s="1"/>
  <c r="BD446" i="1" s="1"/>
  <c r="BD447" i="1" s="1"/>
  <c r="BD448" i="1" s="1"/>
  <c r="BD449" i="1" s="1"/>
  <c r="BD450" i="1" s="1"/>
  <c r="BD451" i="1" s="1"/>
  <c r="BD452" i="1" s="1"/>
  <c r="BD453" i="1" s="1"/>
  <c r="BD454" i="1" s="1"/>
  <c r="BD455" i="1" s="1"/>
  <c r="BD456" i="1" s="1"/>
  <c r="BD457" i="1" s="1"/>
  <c r="BD458" i="1" s="1"/>
  <c r="BD459" i="1" s="1"/>
  <c r="BD460" i="1" s="1"/>
  <c r="BD461" i="1" s="1"/>
  <c r="BD462" i="1" s="1"/>
  <c r="BD463" i="1" s="1"/>
  <c r="BD464" i="1" s="1"/>
  <c r="BD465" i="1" s="1"/>
  <c r="BD466" i="1" s="1"/>
  <c r="BD467" i="1" s="1"/>
  <c r="BD468" i="1" s="1"/>
  <c r="BD469" i="1" s="1"/>
  <c r="BD470" i="1" s="1"/>
  <c r="BD471" i="1" s="1"/>
  <c r="BD472" i="1" s="1"/>
  <c r="BD473" i="1" s="1"/>
  <c r="BD474" i="1" s="1"/>
  <c r="BD475" i="1" s="1"/>
  <c r="BD476" i="1" s="1"/>
  <c r="BD477" i="1" s="1"/>
  <c r="BD478" i="1" s="1"/>
  <c r="BD479" i="1" s="1"/>
  <c r="BD480" i="1" s="1"/>
  <c r="BD481" i="1" s="1"/>
  <c r="BD482" i="1" s="1"/>
  <c r="BD483" i="1" s="1"/>
  <c r="BD484" i="1" s="1"/>
  <c r="BD485" i="1" s="1"/>
  <c r="BD486" i="1" s="1"/>
  <c r="BD487" i="1" s="1"/>
  <c r="BD488" i="1" s="1"/>
  <c r="BD489" i="1" s="1"/>
  <c r="BD490" i="1" s="1"/>
  <c r="BD491" i="1" s="1"/>
  <c r="BD492" i="1" s="1"/>
  <c r="BD493" i="1" s="1"/>
  <c r="BD494" i="1" s="1"/>
  <c r="BD495" i="1" s="1"/>
  <c r="BD496" i="1" s="1"/>
  <c r="BD497" i="1" s="1"/>
  <c r="BD498" i="1" s="1"/>
  <c r="BD499" i="1" s="1"/>
  <c r="BD500" i="1" s="1"/>
  <c r="BD501" i="1" s="1"/>
  <c r="BD502" i="1" s="1"/>
  <c r="BD503" i="1" s="1"/>
  <c r="BD504" i="1" s="1"/>
  <c r="BD505" i="1" s="1"/>
  <c r="BD506" i="1" s="1"/>
  <c r="BD507" i="1" s="1"/>
  <c r="BD508" i="1" s="1"/>
  <c r="BD509" i="1" s="1"/>
  <c r="BD510" i="1" s="1"/>
  <c r="BD511" i="1" s="1"/>
  <c r="BD512" i="1" s="1"/>
  <c r="BD513" i="1" s="1"/>
  <c r="BD514" i="1" s="1"/>
  <c r="BD515" i="1" s="1"/>
  <c r="BD516" i="1" s="1"/>
  <c r="BD517" i="1" s="1"/>
  <c r="BD518" i="1" s="1"/>
  <c r="BD519" i="1" s="1"/>
  <c r="BD520" i="1" s="1"/>
  <c r="BD521" i="1" s="1"/>
  <c r="BD522" i="1" s="1"/>
  <c r="BD523" i="1" s="1"/>
  <c r="BD524" i="1" s="1"/>
  <c r="BD525" i="1" s="1"/>
  <c r="BD526" i="1" s="1"/>
  <c r="BD527" i="1" s="1"/>
  <c r="BD528" i="1" s="1"/>
  <c r="BD529" i="1" s="1"/>
  <c r="BD530" i="1" s="1"/>
  <c r="BD531" i="1" s="1"/>
  <c r="BD532" i="1" s="1"/>
  <c r="BD533" i="1" s="1"/>
  <c r="BD534" i="1" s="1"/>
  <c r="BD535" i="1" s="1"/>
  <c r="BD536" i="1" s="1"/>
  <c r="BD537" i="1" s="1"/>
  <c r="BD538" i="1" s="1"/>
  <c r="BD539" i="1" s="1"/>
  <c r="BD540" i="1" s="1"/>
  <c r="BD541" i="1" s="1"/>
  <c r="BD542" i="1" s="1"/>
  <c r="BD543" i="1" s="1"/>
  <c r="BD544" i="1" s="1"/>
  <c r="BD545" i="1" s="1"/>
  <c r="BD546" i="1" s="1"/>
  <c r="BD547" i="1" s="1"/>
  <c r="BD548" i="1" s="1"/>
  <c r="BD549" i="1" s="1"/>
  <c r="BD550" i="1" s="1"/>
  <c r="BD551" i="1" s="1"/>
  <c r="BD552" i="1" s="1"/>
  <c r="BD553" i="1" s="1"/>
  <c r="BD554" i="1" s="1"/>
  <c r="BD555" i="1" s="1"/>
  <c r="BD556" i="1" s="1"/>
  <c r="BD557" i="1" s="1"/>
  <c r="BD558" i="1" s="1"/>
  <c r="BD559" i="1" s="1"/>
  <c r="BD560" i="1" s="1"/>
  <c r="BD561" i="1" s="1"/>
  <c r="BD562" i="1" s="1"/>
  <c r="BD563" i="1" s="1"/>
  <c r="BD564" i="1" s="1"/>
  <c r="BD565" i="1" s="1"/>
  <c r="BD566" i="1" s="1"/>
  <c r="BD567" i="1" s="1"/>
  <c r="BD568" i="1" s="1"/>
  <c r="BD569" i="1" s="1"/>
  <c r="BD570" i="1" s="1"/>
  <c r="BD571" i="1" s="1"/>
  <c r="BD572" i="1" s="1"/>
  <c r="BD573" i="1" s="1"/>
  <c r="BD574" i="1" s="1"/>
  <c r="BD575" i="1" s="1"/>
  <c r="BD576" i="1" s="1"/>
  <c r="BD577" i="1" s="1"/>
  <c r="BD578" i="1" s="1"/>
  <c r="BD579" i="1" s="1"/>
  <c r="BD580" i="1" s="1"/>
  <c r="BD581" i="1" s="1"/>
  <c r="BD582" i="1" s="1"/>
  <c r="BD583" i="1" s="1"/>
  <c r="BD584" i="1" s="1"/>
  <c r="BD585" i="1" s="1"/>
  <c r="BD586" i="1" s="1"/>
  <c r="BD587" i="1" s="1"/>
  <c r="BD588" i="1" s="1"/>
  <c r="BD589" i="1" s="1"/>
  <c r="BD590" i="1" s="1"/>
  <c r="BD591" i="1" s="1"/>
  <c r="BD592" i="1" s="1"/>
  <c r="BD593" i="1" s="1"/>
  <c r="BD594" i="1" s="1"/>
  <c r="BD595" i="1" s="1"/>
  <c r="BD596" i="1" s="1"/>
  <c r="BD597" i="1" s="1"/>
  <c r="BD598" i="1" s="1"/>
  <c r="BD599" i="1" s="1"/>
  <c r="BD600" i="1" s="1"/>
  <c r="BD601" i="1" s="1"/>
  <c r="BD602" i="1" s="1"/>
  <c r="BD603" i="1" s="1"/>
  <c r="BD604" i="1" s="1"/>
  <c r="BD605" i="1" s="1"/>
  <c r="BD606" i="1" s="1"/>
  <c r="BD607" i="1" s="1"/>
  <c r="BD608" i="1" s="1"/>
  <c r="BD609" i="1" s="1"/>
  <c r="BD610" i="1" s="1"/>
  <c r="BD611" i="1" s="1"/>
  <c r="BD612" i="1" s="1"/>
  <c r="BD613" i="1" s="1"/>
  <c r="BD614" i="1" s="1"/>
  <c r="BD615" i="1" s="1"/>
  <c r="BD616" i="1" s="1"/>
  <c r="BD617" i="1" s="1"/>
  <c r="BD618" i="1" s="1"/>
  <c r="BD619" i="1" s="1"/>
  <c r="BD620" i="1" s="1"/>
  <c r="BD621" i="1" s="1"/>
  <c r="BD622" i="1" s="1"/>
  <c r="BD623" i="1" s="1"/>
  <c r="BD624" i="1" s="1"/>
  <c r="BD625" i="1" s="1"/>
  <c r="BD626" i="1" s="1"/>
  <c r="BD627" i="1" s="1"/>
  <c r="BD628" i="1" s="1"/>
  <c r="BD629" i="1" s="1"/>
  <c r="BD630" i="1" s="1"/>
  <c r="BD631" i="1" s="1"/>
  <c r="BD632" i="1" s="1"/>
  <c r="BD633" i="1" s="1"/>
  <c r="BD634" i="1" s="1"/>
  <c r="BD635" i="1" s="1"/>
  <c r="BD636" i="1" s="1"/>
  <c r="BD637" i="1" s="1"/>
  <c r="BD638" i="1" s="1"/>
  <c r="BD639" i="1" s="1"/>
  <c r="BD640" i="1" s="1"/>
  <c r="BD641" i="1" s="1"/>
  <c r="BD642" i="1" s="1"/>
  <c r="BD643" i="1" s="1"/>
  <c r="BD644" i="1" s="1"/>
  <c r="BD645" i="1" s="1"/>
  <c r="BD646" i="1" s="1"/>
  <c r="BD647" i="1" s="1"/>
  <c r="BD648" i="1" s="1"/>
  <c r="BD649" i="1" s="1"/>
  <c r="BD650" i="1" s="1"/>
  <c r="BD651" i="1" s="1"/>
  <c r="BD652" i="1" s="1"/>
  <c r="BD653" i="1" s="1"/>
  <c r="BD654" i="1" s="1"/>
  <c r="BD655" i="1" s="1"/>
  <c r="BD656" i="1" s="1"/>
  <c r="BD657" i="1" s="1"/>
  <c r="BD658" i="1" s="1"/>
  <c r="BD659" i="1" s="1"/>
  <c r="BD660" i="1" s="1"/>
  <c r="BD661" i="1" s="1"/>
  <c r="BD662" i="1" s="1"/>
  <c r="BD663" i="1" s="1"/>
  <c r="BD664" i="1" s="1"/>
  <c r="BD665" i="1" s="1"/>
  <c r="BD666" i="1" s="1"/>
  <c r="BD667" i="1" s="1"/>
  <c r="BD668" i="1" s="1"/>
  <c r="BD669" i="1" s="1"/>
  <c r="BD670" i="1" s="1"/>
  <c r="BD671" i="1" s="1"/>
  <c r="BD672" i="1" s="1"/>
  <c r="BD673" i="1" s="1"/>
  <c r="BD674" i="1" s="1"/>
  <c r="BD675" i="1" s="1"/>
  <c r="BD676" i="1" s="1"/>
  <c r="BD677" i="1" s="1"/>
  <c r="BD678" i="1" s="1"/>
  <c r="BD679" i="1" s="1"/>
  <c r="BD680" i="1" s="1"/>
  <c r="BD681" i="1" s="1"/>
  <c r="BD682" i="1" s="1"/>
  <c r="BD683" i="1" s="1"/>
  <c r="BD684" i="1" s="1"/>
  <c r="BD685" i="1" s="1"/>
  <c r="BD686" i="1" s="1"/>
  <c r="BD687" i="1" s="1"/>
  <c r="BD688" i="1" s="1"/>
  <c r="BD689" i="1" s="1"/>
  <c r="BD690" i="1" s="1"/>
  <c r="BD691" i="1" s="1"/>
  <c r="BD692" i="1" s="1"/>
  <c r="BD693" i="1" s="1"/>
  <c r="BD694" i="1" s="1"/>
  <c r="BD695" i="1" s="1"/>
  <c r="BD696" i="1" s="1"/>
  <c r="BD697" i="1" s="1"/>
  <c r="BD698" i="1" s="1"/>
  <c r="BD699" i="1" s="1"/>
  <c r="BD700" i="1" s="1"/>
  <c r="BD701" i="1" s="1"/>
  <c r="BD702" i="1" s="1"/>
  <c r="BD703" i="1" s="1"/>
  <c r="BD704" i="1" s="1"/>
  <c r="BD705" i="1" s="1"/>
  <c r="BD706" i="1" s="1"/>
  <c r="BD707" i="1" s="1"/>
  <c r="BD708" i="1" s="1"/>
  <c r="BD709" i="1" s="1"/>
  <c r="BD710" i="1" s="1"/>
  <c r="BD711" i="1" s="1"/>
  <c r="BD712" i="1" s="1"/>
  <c r="BD713" i="1" s="1"/>
  <c r="BD714" i="1" s="1"/>
  <c r="BD715" i="1" s="1"/>
  <c r="BD716" i="1" s="1"/>
  <c r="BD717" i="1" s="1"/>
  <c r="BD718" i="1" s="1"/>
  <c r="BD719" i="1" s="1"/>
  <c r="BD720" i="1" s="1"/>
  <c r="BD721" i="1" s="1"/>
  <c r="BD722" i="1" s="1"/>
  <c r="BD723" i="1" s="1"/>
  <c r="BD724" i="1" s="1"/>
  <c r="BD725" i="1" s="1"/>
  <c r="BD726" i="1" s="1"/>
  <c r="BD727" i="1" s="1"/>
  <c r="BD728" i="1" s="1"/>
  <c r="BD729" i="1" s="1"/>
  <c r="BD730" i="1" s="1"/>
  <c r="BD731" i="1" s="1"/>
  <c r="BD732" i="1" s="1"/>
  <c r="BD733" i="1" s="1"/>
  <c r="BD734" i="1" s="1"/>
  <c r="BD735" i="1" s="1"/>
  <c r="BD736" i="1" s="1"/>
  <c r="BD737" i="1" s="1"/>
  <c r="BD738" i="1" s="1"/>
  <c r="BD739" i="1" s="1"/>
  <c r="BD740" i="1" s="1"/>
  <c r="BD741" i="1" s="1"/>
  <c r="BD742" i="1" s="1"/>
  <c r="BD743" i="1" s="1"/>
  <c r="BD744" i="1" s="1"/>
  <c r="BD745" i="1" s="1"/>
  <c r="BD746" i="1" s="1"/>
  <c r="BD747" i="1" s="1"/>
  <c r="BD748" i="1" s="1"/>
  <c r="BD749" i="1" s="1"/>
  <c r="BD750" i="1" s="1"/>
  <c r="BD751" i="1" s="1"/>
  <c r="BD752" i="1" s="1"/>
  <c r="BD753" i="1" s="1"/>
  <c r="BD754" i="1" s="1"/>
  <c r="BD755" i="1" s="1"/>
  <c r="BD756" i="1" s="1"/>
  <c r="BD757" i="1" s="1"/>
  <c r="BD758" i="1" s="1"/>
  <c r="BD759" i="1" s="1"/>
  <c r="BD760" i="1" s="1"/>
  <c r="BD761" i="1" s="1"/>
  <c r="BD762" i="1" s="1"/>
  <c r="BD763" i="1" s="1"/>
  <c r="BD764" i="1" s="1"/>
  <c r="BD765" i="1" s="1"/>
  <c r="BD766" i="1" s="1"/>
  <c r="BD767" i="1" s="1"/>
  <c r="BD768" i="1" s="1"/>
  <c r="BD769" i="1" s="1"/>
  <c r="BD770" i="1" s="1"/>
  <c r="BD771" i="1" s="1"/>
  <c r="BD772" i="1" s="1"/>
  <c r="BD773" i="1" s="1"/>
  <c r="BD774" i="1" s="1"/>
  <c r="BD775" i="1" s="1"/>
  <c r="BD776" i="1" s="1"/>
  <c r="BD777" i="1" s="1"/>
  <c r="BD778" i="1" s="1"/>
  <c r="BD779" i="1" s="1"/>
  <c r="BD780" i="1" s="1"/>
  <c r="BD781" i="1" s="1"/>
  <c r="BD782" i="1" s="1"/>
  <c r="BD783" i="1" s="1"/>
  <c r="BD784" i="1" s="1"/>
  <c r="BD785" i="1" s="1"/>
  <c r="BD786" i="1" s="1"/>
  <c r="BD787" i="1" s="1"/>
  <c r="BD788" i="1" s="1"/>
  <c r="BD789" i="1" s="1"/>
  <c r="BD790" i="1" s="1"/>
  <c r="BD791" i="1" s="1"/>
  <c r="BD792" i="1" s="1"/>
  <c r="BD793" i="1" s="1"/>
  <c r="BD794" i="1" s="1"/>
  <c r="BD795" i="1" s="1"/>
  <c r="BD796" i="1" s="1"/>
  <c r="BD797" i="1" s="1"/>
  <c r="BD798" i="1" s="1"/>
  <c r="BD799" i="1" s="1"/>
  <c r="BD800" i="1" s="1"/>
  <c r="BD801" i="1" s="1"/>
  <c r="BD802" i="1" s="1"/>
  <c r="BD803" i="1" s="1"/>
  <c r="BD804" i="1" s="1"/>
  <c r="BD805" i="1" s="1"/>
  <c r="BD806" i="1" s="1"/>
  <c r="BD807" i="1" s="1"/>
  <c r="BD808" i="1" s="1"/>
  <c r="BD809" i="1" s="1"/>
  <c r="BD810" i="1" s="1"/>
  <c r="BD811" i="1" s="1"/>
  <c r="BD812" i="1" s="1"/>
  <c r="BD813" i="1" s="1"/>
  <c r="BD814" i="1" s="1"/>
  <c r="BD815" i="1" s="1"/>
  <c r="BD816" i="1" s="1"/>
  <c r="BD817" i="1" s="1"/>
  <c r="BD818" i="1" s="1"/>
  <c r="BD819" i="1" s="1"/>
  <c r="BD820" i="1" s="1"/>
  <c r="BD821" i="1" s="1"/>
  <c r="BD822" i="1" s="1"/>
  <c r="BD823" i="1" s="1"/>
  <c r="BD824" i="1" s="1"/>
  <c r="BD825" i="1" s="1"/>
  <c r="BD826" i="1" s="1"/>
  <c r="BD827" i="1" s="1"/>
  <c r="BD828" i="1" s="1"/>
  <c r="BD829" i="1" s="1"/>
  <c r="BD830" i="1" s="1"/>
  <c r="BD831" i="1" s="1"/>
  <c r="BD832" i="1" s="1"/>
  <c r="BD833" i="1" s="1"/>
  <c r="BD834" i="1" s="1"/>
  <c r="BD835" i="1" s="1"/>
  <c r="BD836" i="1" s="1"/>
  <c r="BD837" i="1" s="1"/>
  <c r="BD838" i="1" s="1"/>
  <c r="BD839" i="1" s="1"/>
  <c r="BD840" i="1" s="1"/>
  <c r="BD841" i="1" s="1"/>
  <c r="BD842" i="1" s="1"/>
  <c r="BD843" i="1" s="1"/>
  <c r="BD844" i="1" s="1"/>
  <c r="BD845" i="1" s="1"/>
  <c r="BD846" i="1" s="1"/>
  <c r="BD847" i="1" s="1"/>
  <c r="BD848" i="1" s="1"/>
  <c r="BD849" i="1" s="1"/>
  <c r="BD850" i="1" s="1"/>
  <c r="BD851" i="1" s="1"/>
  <c r="BD852" i="1" s="1"/>
  <c r="BD853" i="1" s="1"/>
  <c r="BD854" i="1" s="1"/>
  <c r="BD855" i="1" s="1"/>
  <c r="BD856" i="1" s="1"/>
  <c r="BD857" i="1" s="1"/>
  <c r="BD858" i="1" s="1"/>
  <c r="BD859" i="1" s="1"/>
  <c r="BD860" i="1" s="1"/>
  <c r="BD861" i="1" s="1"/>
  <c r="BD862" i="1" s="1"/>
  <c r="BD863" i="1" s="1"/>
  <c r="BD864" i="1" s="1"/>
  <c r="BD865" i="1" s="1"/>
  <c r="BD866" i="1" s="1"/>
  <c r="BD867" i="1" s="1"/>
  <c r="BD868" i="1" s="1"/>
  <c r="BD869" i="1" s="1"/>
  <c r="BD870" i="1" s="1"/>
  <c r="BD871" i="1" s="1"/>
  <c r="BD872" i="1" s="1"/>
  <c r="BD873" i="1" s="1"/>
  <c r="BD874" i="1" s="1"/>
  <c r="BD875" i="1" s="1"/>
  <c r="BD876" i="1" s="1"/>
  <c r="BD877" i="1" s="1"/>
  <c r="BD878" i="1" s="1"/>
  <c r="BD879" i="1" s="1"/>
  <c r="BD880" i="1" s="1"/>
  <c r="BD881" i="1" s="1"/>
  <c r="BD882" i="1" s="1"/>
  <c r="BD883" i="1" s="1"/>
  <c r="BD884" i="1" s="1"/>
  <c r="BD885" i="1" s="1"/>
  <c r="BD886" i="1" s="1"/>
  <c r="BD887" i="1" s="1"/>
  <c r="BD888" i="1" s="1"/>
  <c r="BD889" i="1" s="1"/>
  <c r="BD890" i="1" s="1"/>
  <c r="BD891" i="1" s="1"/>
  <c r="BD892" i="1" s="1"/>
  <c r="BD893" i="1" s="1"/>
  <c r="BD894" i="1" s="1"/>
  <c r="BD895" i="1" s="1"/>
  <c r="BD896" i="1" s="1"/>
  <c r="BD897" i="1" s="1"/>
  <c r="BD898" i="1" s="1"/>
  <c r="BD899" i="1" s="1"/>
  <c r="BD900" i="1" s="1"/>
  <c r="BD901" i="1" s="1"/>
  <c r="BD902" i="1" s="1"/>
  <c r="BD903" i="1" s="1"/>
  <c r="BD904" i="1" s="1"/>
  <c r="BD905" i="1" s="1"/>
  <c r="BD906" i="1" s="1"/>
  <c r="BD907" i="1" s="1"/>
  <c r="BD908" i="1" s="1"/>
  <c r="BD909" i="1" s="1"/>
  <c r="BD910" i="1" s="1"/>
  <c r="BD911" i="1" s="1"/>
  <c r="BD912" i="1" s="1"/>
  <c r="BD913" i="1" s="1"/>
  <c r="BD914" i="1" s="1"/>
  <c r="BD915" i="1" s="1"/>
  <c r="BD916" i="1" s="1"/>
  <c r="BD917" i="1" s="1"/>
  <c r="BD918" i="1" s="1"/>
  <c r="BD919" i="1" s="1"/>
  <c r="BD920" i="1" s="1"/>
  <c r="BD921" i="1" s="1"/>
  <c r="BD922" i="1" s="1"/>
  <c r="BD923" i="1" s="1"/>
  <c r="BD924" i="1" s="1"/>
  <c r="BD925" i="1" s="1"/>
  <c r="BD926" i="1" s="1"/>
  <c r="BD927" i="1" s="1"/>
  <c r="BD928" i="1" s="1"/>
  <c r="BD929" i="1" s="1"/>
  <c r="BD930" i="1" s="1"/>
  <c r="BD931" i="1" s="1"/>
  <c r="BD932" i="1" s="1"/>
  <c r="BD933" i="1" s="1"/>
  <c r="BD934" i="1" s="1"/>
  <c r="BD935" i="1" s="1"/>
  <c r="BD936" i="1" s="1"/>
  <c r="BD937" i="1" s="1"/>
  <c r="BD938" i="1" s="1"/>
  <c r="BD939" i="1" s="1"/>
  <c r="BD940" i="1" s="1"/>
  <c r="BD941" i="1" s="1"/>
  <c r="BD942" i="1" s="1"/>
  <c r="BD943" i="1" s="1"/>
  <c r="BD944" i="1" s="1"/>
  <c r="BD945" i="1" s="1"/>
  <c r="BD946" i="1" s="1"/>
  <c r="BD947" i="1" s="1"/>
  <c r="BD948" i="1" s="1"/>
  <c r="BD949" i="1" s="1"/>
  <c r="BD950" i="1" s="1"/>
  <c r="BD951" i="1" s="1"/>
  <c r="BD952" i="1" s="1"/>
  <c r="BD953" i="1" s="1"/>
  <c r="BD954" i="1" s="1"/>
  <c r="BD955" i="1" s="1"/>
  <c r="BD956" i="1" s="1"/>
  <c r="BD957" i="1" s="1"/>
  <c r="BD958" i="1" s="1"/>
  <c r="BD959" i="1" s="1"/>
  <c r="BD960" i="1" s="1"/>
  <c r="BD961" i="1" s="1"/>
  <c r="BD962" i="1" s="1"/>
  <c r="BD963" i="1" s="1"/>
  <c r="BD964" i="1" s="1"/>
  <c r="BD965" i="1" s="1"/>
  <c r="BD966" i="1" s="1"/>
  <c r="BD967" i="1" s="1"/>
  <c r="BD968" i="1" s="1"/>
  <c r="BD969" i="1" s="1"/>
  <c r="BD970" i="1" s="1"/>
  <c r="BD971" i="1" s="1"/>
  <c r="BD972" i="1" s="1"/>
  <c r="BD973" i="1" s="1"/>
  <c r="BD974" i="1" s="1"/>
  <c r="BD975" i="1" s="1"/>
  <c r="BD976" i="1" s="1"/>
  <c r="BD977" i="1" s="1"/>
  <c r="BD978" i="1" s="1"/>
  <c r="BD979" i="1" s="1"/>
  <c r="BD980" i="1" s="1"/>
  <c r="BD981" i="1" s="1"/>
  <c r="BD982" i="1" s="1"/>
  <c r="BD983" i="1" s="1"/>
  <c r="BD984" i="1" s="1"/>
  <c r="BD985" i="1" s="1"/>
  <c r="BD986" i="1" s="1"/>
  <c r="BD987" i="1" s="1"/>
  <c r="BD988" i="1" s="1"/>
  <c r="BD989" i="1" s="1"/>
  <c r="BD990" i="1" s="1"/>
  <c r="BD991" i="1" s="1"/>
  <c r="BD992" i="1" s="1"/>
  <c r="BD993" i="1" s="1"/>
  <c r="BD994" i="1" s="1"/>
  <c r="BD995" i="1" s="1"/>
  <c r="BD996" i="1" s="1"/>
  <c r="BD997" i="1" s="1"/>
  <c r="BD998" i="1" s="1"/>
  <c r="BD999" i="1" s="1"/>
  <c r="BD1000" i="1" s="1"/>
  <c r="BD1001" i="1" s="1"/>
  <c r="BD1002" i="1" s="1"/>
  <c r="BD1003" i="1" s="1"/>
  <c r="BD1004" i="1" s="1"/>
  <c r="BD1005" i="1" s="1"/>
  <c r="BD1006" i="1" s="1"/>
  <c r="BD1007" i="1" s="1"/>
  <c r="BD1008" i="1" s="1"/>
  <c r="BD1009" i="1" s="1"/>
  <c r="BD1010" i="1" s="1"/>
  <c r="BD1011" i="1" s="1"/>
  <c r="BE15" i="1"/>
  <c r="BE16" i="1" s="1"/>
  <c r="BE17" i="1" s="1"/>
  <c r="BE18" i="1" s="1"/>
  <c r="BE19" i="1" s="1"/>
  <c r="BE20" i="1" s="1"/>
  <c r="BF15" i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F33" i="1" s="1"/>
  <c r="BF34" i="1" s="1"/>
  <c r="BF35" i="1" s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F56" i="1" s="1"/>
  <c r="BF57" i="1" s="1"/>
  <c r="BF58" i="1" s="1"/>
  <c r="BF59" i="1" s="1"/>
  <c r="BF60" i="1" s="1"/>
  <c r="BF61" i="1" s="1"/>
  <c r="BF62" i="1" s="1"/>
  <c r="BF63" i="1" s="1"/>
  <c r="BF64" i="1" s="1"/>
  <c r="BF65" i="1" s="1"/>
  <c r="BF66" i="1" s="1"/>
  <c r="BF67" i="1" s="1"/>
  <c r="BF68" i="1" s="1"/>
  <c r="BF69" i="1" s="1"/>
  <c r="BF70" i="1" s="1"/>
  <c r="BF71" i="1" s="1"/>
  <c r="BF72" i="1" s="1"/>
  <c r="BF73" i="1" s="1"/>
  <c r="BF74" i="1" s="1"/>
  <c r="BF75" i="1" s="1"/>
  <c r="BF76" i="1" s="1"/>
  <c r="BF77" i="1" s="1"/>
  <c r="BF78" i="1" s="1"/>
  <c r="BF79" i="1" s="1"/>
  <c r="BF80" i="1" s="1"/>
  <c r="BF81" i="1" s="1"/>
  <c r="BF82" i="1" s="1"/>
  <c r="BF83" i="1" s="1"/>
  <c r="BF84" i="1" s="1"/>
  <c r="BF85" i="1" s="1"/>
  <c r="BF86" i="1" s="1"/>
  <c r="BF87" i="1" s="1"/>
  <c r="BF88" i="1" s="1"/>
  <c r="BF89" i="1" s="1"/>
  <c r="BF90" i="1" s="1"/>
  <c r="BF91" i="1" s="1"/>
  <c r="BF92" i="1" s="1"/>
  <c r="BF93" i="1" s="1"/>
  <c r="BF94" i="1" s="1"/>
  <c r="BF95" i="1" s="1"/>
  <c r="BF96" i="1" s="1"/>
  <c r="BF97" i="1" s="1"/>
  <c r="BF98" i="1" s="1"/>
  <c r="BF99" i="1" s="1"/>
  <c r="BF100" i="1" s="1"/>
  <c r="BF101" i="1" s="1"/>
  <c r="BF102" i="1" s="1"/>
  <c r="BF103" i="1" s="1"/>
  <c r="BF104" i="1" s="1"/>
  <c r="BF105" i="1" s="1"/>
  <c r="BF106" i="1" s="1"/>
  <c r="BF107" i="1" s="1"/>
  <c r="BF108" i="1" s="1"/>
  <c r="BF109" i="1" s="1"/>
  <c r="BF110" i="1" s="1"/>
  <c r="BF111" i="1" s="1"/>
  <c r="BF112" i="1" s="1"/>
  <c r="BF113" i="1" s="1"/>
  <c r="BF114" i="1" s="1"/>
  <c r="BF115" i="1" s="1"/>
  <c r="BF116" i="1" s="1"/>
  <c r="BF117" i="1" s="1"/>
  <c r="BF118" i="1" s="1"/>
  <c r="BF119" i="1" s="1"/>
  <c r="BF120" i="1" s="1"/>
  <c r="BF121" i="1" s="1"/>
  <c r="BF122" i="1" s="1"/>
  <c r="BF123" i="1" s="1"/>
  <c r="BF124" i="1" s="1"/>
  <c r="BF125" i="1" s="1"/>
  <c r="BF126" i="1" s="1"/>
  <c r="BF127" i="1" s="1"/>
  <c r="BF128" i="1" s="1"/>
  <c r="BF129" i="1" s="1"/>
  <c r="BF130" i="1" s="1"/>
  <c r="BF131" i="1" s="1"/>
  <c r="BF132" i="1" s="1"/>
  <c r="BF133" i="1" s="1"/>
  <c r="BF134" i="1" s="1"/>
  <c r="BF135" i="1" s="1"/>
  <c r="BF136" i="1" s="1"/>
  <c r="BF137" i="1" s="1"/>
  <c r="BF138" i="1" s="1"/>
  <c r="BF139" i="1" s="1"/>
  <c r="BF140" i="1" s="1"/>
  <c r="BF141" i="1" s="1"/>
  <c r="BF142" i="1" s="1"/>
  <c r="BF143" i="1" s="1"/>
  <c r="BF144" i="1" s="1"/>
  <c r="BF145" i="1" s="1"/>
  <c r="BF146" i="1" s="1"/>
  <c r="BF147" i="1" s="1"/>
  <c r="BF148" i="1" s="1"/>
  <c r="BF149" i="1" s="1"/>
  <c r="BF150" i="1" s="1"/>
  <c r="BF151" i="1" s="1"/>
  <c r="BF152" i="1" s="1"/>
  <c r="BF153" i="1" s="1"/>
  <c r="BF154" i="1" s="1"/>
  <c r="BF155" i="1" s="1"/>
  <c r="BF156" i="1" s="1"/>
  <c r="BF157" i="1" s="1"/>
  <c r="BF158" i="1" s="1"/>
  <c r="BF159" i="1" s="1"/>
  <c r="BF160" i="1" s="1"/>
  <c r="BF161" i="1" s="1"/>
  <c r="BF162" i="1" s="1"/>
  <c r="BF163" i="1" s="1"/>
  <c r="BF164" i="1" s="1"/>
  <c r="BF165" i="1" s="1"/>
  <c r="BF166" i="1" s="1"/>
  <c r="BF167" i="1" s="1"/>
  <c r="BF168" i="1" s="1"/>
  <c r="BF169" i="1" s="1"/>
  <c r="BF170" i="1" s="1"/>
  <c r="BF171" i="1" s="1"/>
  <c r="BF172" i="1" s="1"/>
  <c r="BF173" i="1" s="1"/>
  <c r="BF174" i="1" s="1"/>
  <c r="BF175" i="1" s="1"/>
  <c r="BF176" i="1" s="1"/>
  <c r="BF177" i="1" s="1"/>
  <c r="BF178" i="1" s="1"/>
  <c r="BF179" i="1" s="1"/>
  <c r="BF180" i="1" s="1"/>
  <c r="BF181" i="1" s="1"/>
  <c r="BF182" i="1" s="1"/>
  <c r="BF183" i="1" s="1"/>
  <c r="BF184" i="1" s="1"/>
  <c r="BF185" i="1" s="1"/>
  <c r="BF186" i="1" s="1"/>
  <c r="BF187" i="1" s="1"/>
  <c r="BF188" i="1" s="1"/>
  <c r="BF189" i="1" s="1"/>
  <c r="BF190" i="1" s="1"/>
  <c r="BF191" i="1" s="1"/>
  <c r="BF192" i="1" s="1"/>
  <c r="BF193" i="1" s="1"/>
  <c r="BF194" i="1" s="1"/>
  <c r="BF195" i="1" s="1"/>
  <c r="BF196" i="1" s="1"/>
  <c r="BF197" i="1" s="1"/>
  <c r="BF198" i="1" s="1"/>
  <c r="BF199" i="1" s="1"/>
  <c r="BF200" i="1" s="1"/>
  <c r="BF201" i="1" s="1"/>
  <c r="BF202" i="1" s="1"/>
  <c r="BF203" i="1" s="1"/>
  <c r="BF204" i="1" s="1"/>
  <c r="BF205" i="1" s="1"/>
  <c r="BF206" i="1" s="1"/>
  <c r="BF207" i="1" s="1"/>
  <c r="BF208" i="1" s="1"/>
  <c r="BF209" i="1" s="1"/>
  <c r="BF210" i="1" s="1"/>
  <c r="BF211" i="1" s="1"/>
  <c r="BF212" i="1" s="1"/>
  <c r="BF213" i="1" s="1"/>
  <c r="BF214" i="1" s="1"/>
  <c r="BF215" i="1" s="1"/>
  <c r="BF216" i="1" s="1"/>
  <c r="BF217" i="1" s="1"/>
  <c r="BF218" i="1" s="1"/>
  <c r="BF219" i="1" s="1"/>
  <c r="BF220" i="1" s="1"/>
  <c r="BF221" i="1" s="1"/>
  <c r="BF222" i="1" s="1"/>
  <c r="BF223" i="1" s="1"/>
  <c r="BF224" i="1" s="1"/>
  <c r="BF225" i="1" s="1"/>
  <c r="BF226" i="1" s="1"/>
  <c r="BF227" i="1" s="1"/>
  <c r="BF228" i="1" s="1"/>
  <c r="BF229" i="1" s="1"/>
  <c r="BF230" i="1" s="1"/>
  <c r="BF231" i="1" s="1"/>
  <c r="BF232" i="1" s="1"/>
  <c r="BF233" i="1" s="1"/>
  <c r="BF234" i="1" s="1"/>
  <c r="BF235" i="1" s="1"/>
  <c r="BF236" i="1" s="1"/>
  <c r="BF237" i="1" s="1"/>
  <c r="BF238" i="1" s="1"/>
  <c r="BF239" i="1" s="1"/>
  <c r="BF240" i="1" s="1"/>
  <c r="BF241" i="1" s="1"/>
  <c r="BF242" i="1" s="1"/>
  <c r="BF243" i="1" s="1"/>
  <c r="BF244" i="1" s="1"/>
  <c r="BF245" i="1" s="1"/>
  <c r="BF246" i="1" s="1"/>
  <c r="BF247" i="1" s="1"/>
  <c r="BF248" i="1" s="1"/>
  <c r="BF249" i="1" s="1"/>
  <c r="BF250" i="1" s="1"/>
  <c r="BF251" i="1" s="1"/>
  <c r="BF252" i="1" s="1"/>
  <c r="BF253" i="1" s="1"/>
  <c r="BF254" i="1" s="1"/>
  <c r="BF255" i="1" s="1"/>
  <c r="BF256" i="1" s="1"/>
  <c r="BF257" i="1" s="1"/>
  <c r="BF258" i="1" s="1"/>
  <c r="BF259" i="1" s="1"/>
  <c r="BF260" i="1" s="1"/>
  <c r="BF261" i="1" s="1"/>
  <c r="BF262" i="1" s="1"/>
  <c r="BF263" i="1" s="1"/>
  <c r="BF264" i="1" s="1"/>
  <c r="BF265" i="1" s="1"/>
  <c r="BF266" i="1" s="1"/>
  <c r="BF267" i="1" s="1"/>
  <c r="BF268" i="1" s="1"/>
  <c r="BF269" i="1" s="1"/>
  <c r="BF270" i="1" s="1"/>
  <c r="BF271" i="1" s="1"/>
  <c r="BF272" i="1" s="1"/>
  <c r="BF273" i="1" s="1"/>
  <c r="BF274" i="1" s="1"/>
  <c r="BF275" i="1" s="1"/>
  <c r="BF276" i="1" s="1"/>
  <c r="BF277" i="1" s="1"/>
  <c r="BF278" i="1" s="1"/>
  <c r="BF279" i="1" s="1"/>
  <c r="BF280" i="1" s="1"/>
  <c r="BF281" i="1" s="1"/>
  <c r="BF282" i="1" s="1"/>
  <c r="BF283" i="1" s="1"/>
  <c r="BF284" i="1" s="1"/>
  <c r="BF285" i="1" s="1"/>
  <c r="BF286" i="1" s="1"/>
  <c r="BF287" i="1" s="1"/>
  <c r="BF288" i="1" s="1"/>
  <c r="BF289" i="1" s="1"/>
  <c r="BF290" i="1" s="1"/>
  <c r="BF291" i="1" s="1"/>
  <c r="BF292" i="1" s="1"/>
  <c r="BF293" i="1" s="1"/>
  <c r="BF294" i="1" s="1"/>
  <c r="BF295" i="1" s="1"/>
  <c r="BF296" i="1" s="1"/>
  <c r="BF297" i="1" s="1"/>
  <c r="BF298" i="1" s="1"/>
  <c r="BF299" i="1" s="1"/>
  <c r="BF300" i="1" s="1"/>
  <c r="BF301" i="1" s="1"/>
  <c r="BF302" i="1" s="1"/>
  <c r="BF303" i="1" s="1"/>
  <c r="BF304" i="1" s="1"/>
  <c r="BF305" i="1" s="1"/>
  <c r="BF306" i="1" s="1"/>
  <c r="BF307" i="1" s="1"/>
  <c r="BF308" i="1" s="1"/>
  <c r="BF309" i="1" s="1"/>
  <c r="BF310" i="1" s="1"/>
  <c r="BF311" i="1" s="1"/>
  <c r="BF312" i="1" s="1"/>
  <c r="BF313" i="1" s="1"/>
  <c r="BF314" i="1" s="1"/>
  <c r="BF315" i="1" s="1"/>
  <c r="BF316" i="1" s="1"/>
  <c r="BF317" i="1" s="1"/>
  <c r="BF318" i="1" s="1"/>
  <c r="BF319" i="1" s="1"/>
  <c r="BF320" i="1" s="1"/>
  <c r="BF321" i="1" s="1"/>
  <c r="BF322" i="1" s="1"/>
  <c r="BF323" i="1" s="1"/>
  <c r="BF324" i="1" s="1"/>
  <c r="BF325" i="1" s="1"/>
  <c r="BF326" i="1" s="1"/>
  <c r="BF327" i="1" s="1"/>
  <c r="BF328" i="1" s="1"/>
  <c r="BF329" i="1" s="1"/>
  <c r="BF330" i="1" s="1"/>
  <c r="BF331" i="1" s="1"/>
  <c r="BF332" i="1" s="1"/>
  <c r="BF333" i="1" s="1"/>
  <c r="BF334" i="1" s="1"/>
  <c r="BF335" i="1" s="1"/>
  <c r="BF336" i="1" s="1"/>
  <c r="BF337" i="1" s="1"/>
  <c r="BF338" i="1" s="1"/>
  <c r="BF339" i="1" s="1"/>
  <c r="BF340" i="1" s="1"/>
  <c r="BF341" i="1" s="1"/>
  <c r="BF342" i="1" s="1"/>
  <c r="BF343" i="1" s="1"/>
  <c r="BF344" i="1" s="1"/>
  <c r="BF345" i="1" s="1"/>
  <c r="BF346" i="1" s="1"/>
  <c r="BF347" i="1" s="1"/>
  <c r="BF348" i="1" s="1"/>
  <c r="BF349" i="1" s="1"/>
  <c r="BF350" i="1" s="1"/>
  <c r="BF351" i="1" s="1"/>
  <c r="BF352" i="1" s="1"/>
  <c r="BF353" i="1" s="1"/>
  <c r="BF354" i="1" s="1"/>
  <c r="BF355" i="1" s="1"/>
  <c r="BF356" i="1" s="1"/>
  <c r="BF357" i="1" s="1"/>
  <c r="BF358" i="1" s="1"/>
  <c r="BF359" i="1" s="1"/>
  <c r="BF360" i="1" s="1"/>
  <c r="BF361" i="1" s="1"/>
  <c r="BF362" i="1" s="1"/>
  <c r="BF363" i="1" s="1"/>
  <c r="BF364" i="1" s="1"/>
  <c r="BF365" i="1" s="1"/>
  <c r="BF366" i="1" s="1"/>
  <c r="BF367" i="1" s="1"/>
  <c r="BF368" i="1" s="1"/>
  <c r="BF369" i="1" s="1"/>
  <c r="BF370" i="1" s="1"/>
  <c r="BF371" i="1" s="1"/>
  <c r="BF372" i="1" s="1"/>
  <c r="BF373" i="1" s="1"/>
  <c r="BF374" i="1" s="1"/>
  <c r="BF375" i="1" s="1"/>
  <c r="BF376" i="1" s="1"/>
  <c r="BF377" i="1" s="1"/>
  <c r="BF378" i="1" s="1"/>
  <c r="BF379" i="1" s="1"/>
  <c r="BF380" i="1" s="1"/>
  <c r="BF381" i="1" s="1"/>
  <c r="BF382" i="1" s="1"/>
  <c r="BF383" i="1" s="1"/>
  <c r="BF384" i="1" s="1"/>
  <c r="BF385" i="1" s="1"/>
  <c r="BF386" i="1" s="1"/>
  <c r="BF387" i="1" s="1"/>
  <c r="BF388" i="1" s="1"/>
  <c r="BF389" i="1" s="1"/>
  <c r="BF390" i="1" s="1"/>
  <c r="BF391" i="1" s="1"/>
  <c r="BF392" i="1" s="1"/>
  <c r="BF393" i="1" s="1"/>
  <c r="BF394" i="1" s="1"/>
  <c r="BF395" i="1" s="1"/>
  <c r="BF396" i="1" s="1"/>
  <c r="BF397" i="1" s="1"/>
  <c r="BF398" i="1" s="1"/>
  <c r="BF399" i="1" s="1"/>
  <c r="BF400" i="1" s="1"/>
  <c r="BF401" i="1" s="1"/>
  <c r="BF402" i="1" s="1"/>
  <c r="BF403" i="1" s="1"/>
  <c r="BF404" i="1" s="1"/>
  <c r="BF405" i="1" s="1"/>
  <c r="BF406" i="1" s="1"/>
  <c r="BF407" i="1" s="1"/>
  <c r="BF408" i="1" s="1"/>
  <c r="BF409" i="1" s="1"/>
  <c r="BF410" i="1" s="1"/>
  <c r="BF411" i="1" s="1"/>
  <c r="BF412" i="1" s="1"/>
  <c r="BF413" i="1" s="1"/>
  <c r="BF414" i="1" s="1"/>
  <c r="BF415" i="1" s="1"/>
  <c r="BF416" i="1" s="1"/>
  <c r="BF417" i="1" s="1"/>
  <c r="BF418" i="1" s="1"/>
  <c r="BF419" i="1" s="1"/>
  <c r="BF420" i="1" s="1"/>
  <c r="BF421" i="1" s="1"/>
  <c r="BF422" i="1" s="1"/>
  <c r="BF423" i="1" s="1"/>
  <c r="BF424" i="1" s="1"/>
  <c r="BF425" i="1" s="1"/>
  <c r="BF426" i="1" s="1"/>
  <c r="BF427" i="1" s="1"/>
  <c r="BF428" i="1" s="1"/>
  <c r="BF429" i="1" s="1"/>
  <c r="BF430" i="1" s="1"/>
  <c r="BF431" i="1" s="1"/>
  <c r="BF432" i="1" s="1"/>
  <c r="BF433" i="1" s="1"/>
  <c r="BF434" i="1" s="1"/>
  <c r="BF435" i="1" s="1"/>
  <c r="BF436" i="1" s="1"/>
  <c r="BF437" i="1" s="1"/>
  <c r="BF438" i="1" s="1"/>
  <c r="BF439" i="1" s="1"/>
  <c r="BF440" i="1" s="1"/>
  <c r="BF441" i="1" s="1"/>
  <c r="BF442" i="1" s="1"/>
  <c r="BF443" i="1" s="1"/>
  <c r="BF444" i="1" s="1"/>
  <c r="BF445" i="1" s="1"/>
  <c r="BF446" i="1" s="1"/>
  <c r="BF447" i="1" s="1"/>
  <c r="BF448" i="1" s="1"/>
  <c r="BF449" i="1" s="1"/>
  <c r="BF450" i="1" s="1"/>
  <c r="BF451" i="1" s="1"/>
  <c r="BF452" i="1" s="1"/>
  <c r="BF453" i="1" s="1"/>
  <c r="BF454" i="1" s="1"/>
  <c r="BF455" i="1" s="1"/>
  <c r="BF456" i="1" s="1"/>
  <c r="BF457" i="1" s="1"/>
  <c r="BF458" i="1" s="1"/>
  <c r="BF459" i="1" s="1"/>
  <c r="BF460" i="1" s="1"/>
  <c r="BF461" i="1" s="1"/>
  <c r="BF462" i="1" s="1"/>
  <c r="BF463" i="1" s="1"/>
  <c r="BF464" i="1" s="1"/>
  <c r="BF465" i="1" s="1"/>
  <c r="BF466" i="1" s="1"/>
  <c r="BF467" i="1" s="1"/>
  <c r="BF468" i="1" s="1"/>
  <c r="BF469" i="1" s="1"/>
  <c r="BF470" i="1" s="1"/>
  <c r="BF471" i="1" s="1"/>
  <c r="BF472" i="1" s="1"/>
  <c r="BF473" i="1" s="1"/>
  <c r="BF474" i="1" s="1"/>
  <c r="BF475" i="1" s="1"/>
  <c r="BF476" i="1" s="1"/>
  <c r="BF477" i="1" s="1"/>
  <c r="BF478" i="1" s="1"/>
  <c r="BF479" i="1" s="1"/>
  <c r="BF480" i="1" s="1"/>
  <c r="BF481" i="1" s="1"/>
  <c r="BF482" i="1" s="1"/>
  <c r="BF483" i="1" s="1"/>
  <c r="BF484" i="1" s="1"/>
  <c r="BF485" i="1" s="1"/>
  <c r="BF486" i="1" s="1"/>
  <c r="BF487" i="1" s="1"/>
  <c r="BF488" i="1" s="1"/>
  <c r="BF489" i="1" s="1"/>
  <c r="BF490" i="1" s="1"/>
  <c r="BF491" i="1" s="1"/>
  <c r="BF492" i="1" s="1"/>
  <c r="BF493" i="1" s="1"/>
  <c r="BF494" i="1" s="1"/>
  <c r="BF495" i="1" s="1"/>
  <c r="BF496" i="1" s="1"/>
  <c r="BF497" i="1" s="1"/>
  <c r="BF498" i="1" s="1"/>
  <c r="BF499" i="1" s="1"/>
  <c r="BF500" i="1" s="1"/>
  <c r="BF501" i="1" s="1"/>
  <c r="BF502" i="1" s="1"/>
  <c r="BF503" i="1" s="1"/>
  <c r="BF504" i="1" s="1"/>
  <c r="BF505" i="1" s="1"/>
  <c r="BF506" i="1" s="1"/>
  <c r="BF507" i="1" s="1"/>
  <c r="BF508" i="1" s="1"/>
  <c r="BF509" i="1" s="1"/>
  <c r="BF510" i="1" s="1"/>
  <c r="BF511" i="1" s="1"/>
  <c r="BF512" i="1" s="1"/>
  <c r="BF513" i="1" s="1"/>
  <c r="BF514" i="1" s="1"/>
  <c r="BF515" i="1" s="1"/>
  <c r="BF516" i="1" s="1"/>
  <c r="BF517" i="1" s="1"/>
  <c r="BF518" i="1" s="1"/>
  <c r="BF519" i="1" s="1"/>
  <c r="BF520" i="1" s="1"/>
  <c r="BF521" i="1" s="1"/>
  <c r="BF522" i="1" s="1"/>
  <c r="BF523" i="1" s="1"/>
  <c r="BF524" i="1" s="1"/>
  <c r="BF525" i="1" s="1"/>
  <c r="BF526" i="1" s="1"/>
  <c r="BF527" i="1" s="1"/>
  <c r="BF528" i="1" s="1"/>
  <c r="BF529" i="1" s="1"/>
  <c r="BF530" i="1" s="1"/>
  <c r="BF531" i="1" s="1"/>
  <c r="BF532" i="1" s="1"/>
  <c r="BF533" i="1" s="1"/>
  <c r="BF534" i="1" s="1"/>
  <c r="BF535" i="1" s="1"/>
  <c r="BF536" i="1" s="1"/>
  <c r="BF537" i="1" s="1"/>
  <c r="BF538" i="1" s="1"/>
  <c r="BF539" i="1" s="1"/>
  <c r="BF540" i="1" s="1"/>
  <c r="BF541" i="1" s="1"/>
  <c r="BF542" i="1" s="1"/>
  <c r="BF543" i="1" s="1"/>
  <c r="BF544" i="1" s="1"/>
  <c r="BF545" i="1" s="1"/>
  <c r="BF546" i="1" s="1"/>
  <c r="BF547" i="1" s="1"/>
  <c r="BF548" i="1" s="1"/>
  <c r="BF549" i="1" s="1"/>
  <c r="BF550" i="1" s="1"/>
  <c r="BF551" i="1" s="1"/>
  <c r="BF552" i="1" s="1"/>
  <c r="BF553" i="1" s="1"/>
  <c r="BF554" i="1" s="1"/>
  <c r="BF555" i="1" s="1"/>
  <c r="BF556" i="1" s="1"/>
  <c r="BF557" i="1" s="1"/>
  <c r="BF558" i="1" s="1"/>
  <c r="BF559" i="1" s="1"/>
  <c r="BF560" i="1" s="1"/>
  <c r="BF561" i="1" s="1"/>
  <c r="BF562" i="1" s="1"/>
  <c r="BF563" i="1" s="1"/>
  <c r="BF564" i="1" s="1"/>
  <c r="BF565" i="1" s="1"/>
  <c r="BF566" i="1" s="1"/>
  <c r="BF567" i="1" s="1"/>
  <c r="BF568" i="1" s="1"/>
  <c r="BF569" i="1" s="1"/>
  <c r="BF570" i="1" s="1"/>
  <c r="BF571" i="1" s="1"/>
  <c r="BF572" i="1" s="1"/>
  <c r="BF573" i="1" s="1"/>
  <c r="BF574" i="1" s="1"/>
  <c r="BF575" i="1" s="1"/>
  <c r="BF576" i="1" s="1"/>
  <c r="BF577" i="1" s="1"/>
  <c r="BF578" i="1" s="1"/>
  <c r="BF579" i="1" s="1"/>
  <c r="BF580" i="1" s="1"/>
  <c r="BF581" i="1" s="1"/>
  <c r="BF582" i="1" s="1"/>
  <c r="BF583" i="1" s="1"/>
  <c r="BF584" i="1" s="1"/>
  <c r="BF585" i="1" s="1"/>
  <c r="BF586" i="1" s="1"/>
  <c r="BF587" i="1" s="1"/>
  <c r="BF588" i="1" s="1"/>
  <c r="BF589" i="1" s="1"/>
  <c r="BF590" i="1" s="1"/>
  <c r="BF591" i="1" s="1"/>
  <c r="BF592" i="1" s="1"/>
  <c r="BF593" i="1" s="1"/>
  <c r="BF594" i="1" s="1"/>
  <c r="BF595" i="1" s="1"/>
  <c r="BF596" i="1" s="1"/>
  <c r="BF597" i="1" s="1"/>
  <c r="BF598" i="1" s="1"/>
  <c r="BF599" i="1" s="1"/>
  <c r="BF600" i="1" s="1"/>
  <c r="BF601" i="1" s="1"/>
  <c r="BF602" i="1" s="1"/>
  <c r="BF603" i="1" s="1"/>
  <c r="BF604" i="1" s="1"/>
  <c r="BF605" i="1" s="1"/>
  <c r="BF606" i="1" s="1"/>
  <c r="BF607" i="1" s="1"/>
  <c r="BF608" i="1" s="1"/>
  <c r="BF609" i="1" s="1"/>
  <c r="BF610" i="1" s="1"/>
  <c r="BF611" i="1" s="1"/>
  <c r="BF612" i="1" s="1"/>
  <c r="BF613" i="1" s="1"/>
  <c r="BF614" i="1" s="1"/>
  <c r="BF615" i="1" s="1"/>
  <c r="BF616" i="1" s="1"/>
  <c r="BF617" i="1" s="1"/>
  <c r="BF618" i="1" s="1"/>
  <c r="BF619" i="1" s="1"/>
  <c r="BF620" i="1" s="1"/>
  <c r="BF621" i="1" s="1"/>
  <c r="BF622" i="1" s="1"/>
  <c r="BF623" i="1" s="1"/>
  <c r="BF624" i="1" s="1"/>
  <c r="BF625" i="1" s="1"/>
  <c r="BF626" i="1" s="1"/>
  <c r="BF627" i="1" s="1"/>
  <c r="BF628" i="1" s="1"/>
  <c r="BF629" i="1" s="1"/>
  <c r="BF630" i="1" s="1"/>
  <c r="BF631" i="1" s="1"/>
  <c r="BF632" i="1" s="1"/>
  <c r="BF633" i="1" s="1"/>
  <c r="BF634" i="1" s="1"/>
  <c r="BF635" i="1" s="1"/>
  <c r="BF636" i="1" s="1"/>
  <c r="BF637" i="1" s="1"/>
  <c r="BF638" i="1" s="1"/>
  <c r="BF639" i="1" s="1"/>
  <c r="BF640" i="1" s="1"/>
  <c r="BF641" i="1" s="1"/>
  <c r="BF642" i="1" s="1"/>
  <c r="BF643" i="1" s="1"/>
  <c r="BF644" i="1" s="1"/>
  <c r="BF645" i="1" s="1"/>
  <c r="BF646" i="1" s="1"/>
  <c r="BF647" i="1" s="1"/>
  <c r="BF648" i="1" s="1"/>
  <c r="BF649" i="1" s="1"/>
  <c r="BF650" i="1" s="1"/>
  <c r="BF651" i="1" s="1"/>
  <c r="BF652" i="1" s="1"/>
  <c r="BF653" i="1" s="1"/>
  <c r="BF654" i="1" s="1"/>
  <c r="BF655" i="1" s="1"/>
  <c r="BF656" i="1" s="1"/>
  <c r="BF657" i="1" s="1"/>
  <c r="BF658" i="1" s="1"/>
  <c r="BF659" i="1" s="1"/>
  <c r="BF660" i="1" s="1"/>
  <c r="BF661" i="1" s="1"/>
  <c r="BF662" i="1" s="1"/>
  <c r="BF663" i="1" s="1"/>
  <c r="BF664" i="1" s="1"/>
  <c r="BF665" i="1" s="1"/>
  <c r="BF666" i="1" s="1"/>
  <c r="BF667" i="1" s="1"/>
  <c r="BF668" i="1" s="1"/>
  <c r="BF669" i="1" s="1"/>
  <c r="BF670" i="1" s="1"/>
  <c r="BF671" i="1" s="1"/>
  <c r="BF672" i="1" s="1"/>
  <c r="BF673" i="1" s="1"/>
  <c r="BF674" i="1" s="1"/>
  <c r="BF675" i="1" s="1"/>
  <c r="BF676" i="1" s="1"/>
  <c r="BF677" i="1" s="1"/>
  <c r="BF678" i="1" s="1"/>
  <c r="BF679" i="1" s="1"/>
  <c r="BF680" i="1" s="1"/>
  <c r="BF681" i="1" s="1"/>
  <c r="BF682" i="1" s="1"/>
  <c r="BF683" i="1" s="1"/>
  <c r="BF684" i="1" s="1"/>
  <c r="BF685" i="1" s="1"/>
  <c r="BF686" i="1" s="1"/>
  <c r="BF687" i="1" s="1"/>
  <c r="BF688" i="1" s="1"/>
  <c r="BF689" i="1" s="1"/>
  <c r="BF690" i="1" s="1"/>
  <c r="BF691" i="1" s="1"/>
  <c r="BF692" i="1" s="1"/>
  <c r="BF693" i="1" s="1"/>
  <c r="BF694" i="1" s="1"/>
  <c r="BF695" i="1" s="1"/>
  <c r="BF696" i="1" s="1"/>
  <c r="BF697" i="1" s="1"/>
  <c r="BF698" i="1" s="1"/>
  <c r="BF699" i="1" s="1"/>
  <c r="BF700" i="1" s="1"/>
  <c r="BF701" i="1" s="1"/>
  <c r="BF702" i="1" s="1"/>
  <c r="BF703" i="1" s="1"/>
  <c r="BF704" i="1" s="1"/>
  <c r="BF705" i="1" s="1"/>
  <c r="BF706" i="1" s="1"/>
  <c r="BF707" i="1" s="1"/>
  <c r="BF708" i="1" s="1"/>
  <c r="BF709" i="1" s="1"/>
  <c r="BF710" i="1" s="1"/>
  <c r="BF711" i="1" s="1"/>
  <c r="BF712" i="1" s="1"/>
  <c r="BF713" i="1" s="1"/>
  <c r="BF714" i="1" s="1"/>
  <c r="BF715" i="1" s="1"/>
  <c r="BF716" i="1" s="1"/>
  <c r="BF717" i="1" s="1"/>
  <c r="BF718" i="1" s="1"/>
  <c r="BF719" i="1" s="1"/>
  <c r="BF720" i="1" s="1"/>
  <c r="BF721" i="1" s="1"/>
  <c r="BF722" i="1" s="1"/>
  <c r="BF723" i="1" s="1"/>
  <c r="BF724" i="1" s="1"/>
  <c r="BF725" i="1" s="1"/>
  <c r="BF726" i="1" s="1"/>
  <c r="BF727" i="1" s="1"/>
  <c r="BF728" i="1" s="1"/>
  <c r="BF729" i="1" s="1"/>
  <c r="BF730" i="1" s="1"/>
  <c r="BF731" i="1" s="1"/>
  <c r="BF732" i="1" s="1"/>
  <c r="BF733" i="1" s="1"/>
  <c r="BF734" i="1" s="1"/>
  <c r="BF735" i="1" s="1"/>
  <c r="BF736" i="1" s="1"/>
  <c r="BF737" i="1" s="1"/>
  <c r="BF738" i="1" s="1"/>
  <c r="BF739" i="1" s="1"/>
  <c r="BF740" i="1" s="1"/>
  <c r="BF741" i="1" s="1"/>
  <c r="BF742" i="1" s="1"/>
  <c r="BF743" i="1" s="1"/>
  <c r="BF744" i="1" s="1"/>
  <c r="BF745" i="1" s="1"/>
  <c r="BF746" i="1" s="1"/>
  <c r="BF747" i="1" s="1"/>
  <c r="BF748" i="1" s="1"/>
  <c r="BF749" i="1" s="1"/>
  <c r="BF750" i="1" s="1"/>
  <c r="BF751" i="1" s="1"/>
  <c r="BF752" i="1" s="1"/>
  <c r="BF753" i="1" s="1"/>
  <c r="BF754" i="1" s="1"/>
  <c r="BF755" i="1" s="1"/>
  <c r="BF756" i="1" s="1"/>
  <c r="BF757" i="1" s="1"/>
  <c r="BF758" i="1" s="1"/>
  <c r="BF759" i="1" s="1"/>
  <c r="BF760" i="1" s="1"/>
  <c r="BF761" i="1" s="1"/>
  <c r="BF762" i="1" s="1"/>
  <c r="BF763" i="1" s="1"/>
  <c r="BF764" i="1" s="1"/>
  <c r="BF765" i="1" s="1"/>
  <c r="BF766" i="1" s="1"/>
  <c r="BF767" i="1" s="1"/>
  <c r="BF768" i="1" s="1"/>
  <c r="BF769" i="1" s="1"/>
  <c r="BF770" i="1" s="1"/>
  <c r="BF771" i="1" s="1"/>
  <c r="BF772" i="1" s="1"/>
  <c r="BF773" i="1" s="1"/>
  <c r="BF774" i="1" s="1"/>
  <c r="BF775" i="1" s="1"/>
  <c r="BF776" i="1" s="1"/>
  <c r="BF777" i="1" s="1"/>
  <c r="BF778" i="1" s="1"/>
  <c r="BF779" i="1" s="1"/>
  <c r="BF780" i="1" s="1"/>
  <c r="BF781" i="1" s="1"/>
  <c r="BF782" i="1" s="1"/>
  <c r="BF783" i="1" s="1"/>
  <c r="BF784" i="1" s="1"/>
  <c r="BF785" i="1" s="1"/>
  <c r="BF786" i="1" s="1"/>
  <c r="BF787" i="1" s="1"/>
  <c r="BF788" i="1" s="1"/>
  <c r="BF789" i="1" s="1"/>
  <c r="BF790" i="1" s="1"/>
  <c r="BF791" i="1" s="1"/>
  <c r="BF792" i="1" s="1"/>
  <c r="BF793" i="1" s="1"/>
  <c r="BF794" i="1" s="1"/>
  <c r="BF795" i="1" s="1"/>
  <c r="BF796" i="1" s="1"/>
  <c r="BF797" i="1" s="1"/>
  <c r="BF798" i="1" s="1"/>
  <c r="BF799" i="1" s="1"/>
  <c r="BF800" i="1" s="1"/>
  <c r="BF801" i="1" s="1"/>
  <c r="BF802" i="1" s="1"/>
  <c r="BF803" i="1" s="1"/>
  <c r="BF804" i="1" s="1"/>
  <c r="BF805" i="1" s="1"/>
  <c r="BF806" i="1" s="1"/>
  <c r="BF807" i="1" s="1"/>
  <c r="BF808" i="1" s="1"/>
  <c r="BF809" i="1" s="1"/>
  <c r="BF810" i="1" s="1"/>
  <c r="BF811" i="1" s="1"/>
  <c r="BF812" i="1" s="1"/>
  <c r="BF813" i="1" s="1"/>
  <c r="BF814" i="1" s="1"/>
  <c r="BF815" i="1" s="1"/>
  <c r="BF816" i="1" s="1"/>
  <c r="BF817" i="1" s="1"/>
  <c r="BF818" i="1" s="1"/>
  <c r="BF819" i="1" s="1"/>
  <c r="BF820" i="1" s="1"/>
  <c r="BF821" i="1" s="1"/>
  <c r="BF822" i="1" s="1"/>
  <c r="BF823" i="1" s="1"/>
  <c r="BF824" i="1" s="1"/>
  <c r="BF825" i="1" s="1"/>
  <c r="BF826" i="1" s="1"/>
  <c r="BF827" i="1" s="1"/>
  <c r="BF828" i="1" s="1"/>
  <c r="BF829" i="1" s="1"/>
  <c r="BF830" i="1" s="1"/>
  <c r="BF831" i="1" s="1"/>
  <c r="BF832" i="1" s="1"/>
  <c r="BF833" i="1" s="1"/>
  <c r="BF834" i="1" s="1"/>
  <c r="BF835" i="1" s="1"/>
  <c r="BF836" i="1" s="1"/>
  <c r="BF837" i="1" s="1"/>
  <c r="BF838" i="1" s="1"/>
  <c r="BF839" i="1" s="1"/>
  <c r="BF840" i="1" s="1"/>
  <c r="BF841" i="1" s="1"/>
  <c r="BF842" i="1" s="1"/>
  <c r="BF843" i="1" s="1"/>
  <c r="BF844" i="1" s="1"/>
  <c r="BF845" i="1" s="1"/>
  <c r="BF846" i="1" s="1"/>
  <c r="BF847" i="1" s="1"/>
  <c r="BF848" i="1" s="1"/>
  <c r="BF849" i="1" s="1"/>
  <c r="BF850" i="1" s="1"/>
  <c r="BF851" i="1" s="1"/>
  <c r="BF852" i="1" s="1"/>
  <c r="BF853" i="1" s="1"/>
  <c r="BF854" i="1" s="1"/>
  <c r="BF855" i="1" s="1"/>
  <c r="BF856" i="1" s="1"/>
  <c r="BF857" i="1" s="1"/>
  <c r="BF858" i="1" s="1"/>
  <c r="BF859" i="1" s="1"/>
  <c r="BF860" i="1" s="1"/>
  <c r="BF861" i="1" s="1"/>
  <c r="BF862" i="1" s="1"/>
  <c r="BF863" i="1" s="1"/>
  <c r="BF864" i="1" s="1"/>
  <c r="BF865" i="1" s="1"/>
  <c r="BF866" i="1" s="1"/>
  <c r="BF867" i="1" s="1"/>
  <c r="BF868" i="1" s="1"/>
  <c r="BF869" i="1" s="1"/>
  <c r="BF870" i="1" s="1"/>
  <c r="BF871" i="1" s="1"/>
  <c r="BF872" i="1" s="1"/>
  <c r="BF873" i="1" s="1"/>
  <c r="BF874" i="1" s="1"/>
  <c r="BF875" i="1" s="1"/>
  <c r="BF876" i="1" s="1"/>
  <c r="BF877" i="1" s="1"/>
  <c r="BF878" i="1" s="1"/>
  <c r="BF879" i="1" s="1"/>
  <c r="BF880" i="1" s="1"/>
  <c r="BF881" i="1" s="1"/>
  <c r="BF882" i="1" s="1"/>
  <c r="BF883" i="1" s="1"/>
  <c r="BF884" i="1" s="1"/>
  <c r="BF885" i="1" s="1"/>
  <c r="BF886" i="1" s="1"/>
  <c r="BF887" i="1" s="1"/>
  <c r="BF888" i="1" s="1"/>
  <c r="BF889" i="1" s="1"/>
  <c r="BF890" i="1" s="1"/>
  <c r="BF891" i="1" s="1"/>
  <c r="BF892" i="1" s="1"/>
  <c r="BF893" i="1" s="1"/>
  <c r="BF894" i="1" s="1"/>
  <c r="BF895" i="1" s="1"/>
  <c r="BF896" i="1" s="1"/>
  <c r="BF897" i="1" s="1"/>
  <c r="BF898" i="1" s="1"/>
  <c r="BF899" i="1" s="1"/>
  <c r="BF900" i="1" s="1"/>
  <c r="BF901" i="1" s="1"/>
  <c r="BF902" i="1" s="1"/>
  <c r="BF903" i="1" s="1"/>
  <c r="BF904" i="1" s="1"/>
  <c r="BF905" i="1" s="1"/>
  <c r="BF906" i="1" s="1"/>
  <c r="BF907" i="1" s="1"/>
  <c r="BF908" i="1" s="1"/>
  <c r="BF909" i="1" s="1"/>
  <c r="BF910" i="1" s="1"/>
  <c r="BF911" i="1" s="1"/>
  <c r="BF912" i="1" s="1"/>
  <c r="BF913" i="1" s="1"/>
  <c r="BF914" i="1" s="1"/>
  <c r="BF915" i="1" s="1"/>
  <c r="BF916" i="1" s="1"/>
  <c r="BF917" i="1" s="1"/>
  <c r="BF918" i="1" s="1"/>
  <c r="BF919" i="1" s="1"/>
  <c r="BF920" i="1" s="1"/>
  <c r="BF921" i="1" s="1"/>
  <c r="BF922" i="1" s="1"/>
  <c r="BF923" i="1" s="1"/>
  <c r="BF924" i="1" s="1"/>
  <c r="BF925" i="1" s="1"/>
  <c r="BF926" i="1" s="1"/>
  <c r="BF927" i="1" s="1"/>
  <c r="BF928" i="1" s="1"/>
  <c r="BF929" i="1" s="1"/>
  <c r="BF930" i="1" s="1"/>
  <c r="BF931" i="1" s="1"/>
  <c r="BF932" i="1" s="1"/>
  <c r="BF933" i="1" s="1"/>
  <c r="BF934" i="1" s="1"/>
  <c r="BF935" i="1" s="1"/>
  <c r="BF936" i="1" s="1"/>
  <c r="BF937" i="1" s="1"/>
  <c r="BF938" i="1" s="1"/>
  <c r="BF939" i="1" s="1"/>
  <c r="BF940" i="1" s="1"/>
  <c r="BF941" i="1" s="1"/>
  <c r="BF942" i="1" s="1"/>
  <c r="BF943" i="1" s="1"/>
  <c r="BF944" i="1" s="1"/>
  <c r="BF945" i="1" s="1"/>
  <c r="BF946" i="1" s="1"/>
  <c r="BF947" i="1" s="1"/>
  <c r="BF948" i="1" s="1"/>
  <c r="BF949" i="1" s="1"/>
  <c r="BF950" i="1" s="1"/>
  <c r="BF951" i="1" s="1"/>
  <c r="BF952" i="1" s="1"/>
  <c r="BF953" i="1" s="1"/>
  <c r="BF954" i="1" s="1"/>
  <c r="BF955" i="1" s="1"/>
  <c r="BF956" i="1" s="1"/>
  <c r="BF957" i="1" s="1"/>
  <c r="BF958" i="1" s="1"/>
  <c r="BF959" i="1" s="1"/>
  <c r="BF960" i="1" s="1"/>
  <c r="BF961" i="1" s="1"/>
  <c r="BF962" i="1" s="1"/>
  <c r="BF963" i="1" s="1"/>
  <c r="BF964" i="1" s="1"/>
  <c r="BF965" i="1" s="1"/>
  <c r="BF966" i="1" s="1"/>
  <c r="BF967" i="1" s="1"/>
  <c r="BF968" i="1" s="1"/>
  <c r="BF969" i="1" s="1"/>
  <c r="BF970" i="1" s="1"/>
  <c r="BF971" i="1" s="1"/>
  <c r="BF972" i="1" s="1"/>
  <c r="BF973" i="1" s="1"/>
  <c r="BF974" i="1" s="1"/>
  <c r="BF975" i="1" s="1"/>
  <c r="BF976" i="1" s="1"/>
  <c r="BF977" i="1" s="1"/>
  <c r="BF978" i="1" s="1"/>
  <c r="BF979" i="1" s="1"/>
  <c r="BF980" i="1" s="1"/>
  <c r="BF981" i="1" s="1"/>
  <c r="BF982" i="1" s="1"/>
  <c r="BF983" i="1" s="1"/>
  <c r="BF984" i="1" s="1"/>
  <c r="BF985" i="1" s="1"/>
  <c r="BF986" i="1" s="1"/>
  <c r="BF987" i="1" s="1"/>
  <c r="BF988" i="1" s="1"/>
  <c r="BF989" i="1" s="1"/>
  <c r="BF990" i="1" s="1"/>
  <c r="BF991" i="1" s="1"/>
  <c r="BF992" i="1" s="1"/>
  <c r="BF993" i="1" s="1"/>
  <c r="BF994" i="1" s="1"/>
  <c r="BF995" i="1" s="1"/>
  <c r="BF996" i="1" s="1"/>
  <c r="BF997" i="1" s="1"/>
  <c r="BF998" i="1" s="1"/>
  <c r="BF999" i="1" s="1"/>
  <c r="BF1000" i="1" s="1"/>
  <c r="BF1001" i="1" s="1"/>
  <c r="BF1002" i="1" s="1"/>
  <c r="BF1003" i="1" s="1"/>
  <c r="BF1004" i="1" s="1"/>
  <c r="BF1005" i="1" s="1"/>
  <c r="BF1006" i="1" s="1"/>
  <c r="BF1007" i="1" s="1"/>
  <c r="BF1008" i="1" s="1"/>
  <c r="BF1009" i="1" s="1"/>
  <c r="BF1010" i="1" s="1"/>
  <c r="BF1011" i="1" s="1"/>
  <c r="BE14" i="1"/>
  <c r="BE21" i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E116" i="1" s="1"/>
  <c r="BE117" i="1" s="1"/>
  <c r="BE118" i="1" s="1"/>
  <c r="BE119" i="1" s="1"/>
  <c r="BE120" i="1" s="1"/>
  <c r="BE121" i="1" s="1"/>
  <c r="BE122" i="1" s="1"/>
  <c r="BE123" i="1" s="1"/>
  <c r="BE124" i="1" s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E374" i="1" s="1"/>
  <c r="BE375" i="1" s="1"/>
  <c r="BE376" i="1" s="1"/>
  <c r="BE377" i="1" s="1"/>
  <c r="BE378" i="1" s="1"/>
  <c r="BE379" i="1" s="1"/>
  <c r="BE380" i="1" s="1"/>
  <c r="BE381" i="1" s="1"/>
  <c r="BE382" i="1" s="1"/>
  <c r="BE383" i="1" s="1"/>
  <c r="BE384" i="1" s="1"/>
  <c r="BE385" i="1" s="1"/>
  <c r="BE386" i="1" s="1"/>
  <c r="BE387" i="1" s="1"/>
  <c r="BE388" i="1" s="1"/>
  <c r="BE389" i="1" s="1"/>
  <c r="BE390" i="1" s="1"/>
  <c r="BE391" i="1" s="1"/>
  <c r="BE392" i="1" s="1"/>
  <c r="BE393" i="1" s="1"/>
  <c r="BE394" i="1" s="1"/>
  <c r="BE395" i="1" s="1"/>
  <c r="BE396" i="1" s="1"/>
  <c r="BE397" i="1" s="1"/>
  <c r="BE398" i="1" s="1"/>
  <c r="BE399" i="1" s="1"/>
  <c r="BE400" i="1" s="1"/>
  <c r="BE401" i="1" s="1"/>
  <c r="BE402" i="1" s="1"/>
  <c r="BE403" i="1" s="1"/>
  <c r="BE404" i="1" s="1"/>
  <c r="BE405" i="1" s="1"/>
  <c r="BE406" i="1" s="1"/>
  <c r="BE407" i="1" s="1"/>
  <c r="BE408" i="1" s="1"/>
  <c r="BE409" i="1" s="1"/>
  <c r="BE410" i="1" s="1"/>
  <c r="BE411" i="1" s="1"/>
  <c r="BE412" i="1" s="1"/>
  <c r="BE413" i="1" s="1"/>
  <c r="BE414" i="1" s="1"/>
  <c r="BE415" i="1" s="1"/>
  <c r="BE416" i="1" s="1"/>
  <c r="BE417" i="1" s="1"/>
  <c r="BE418" i="1" s="1"/>
  <c r="BE419" i="1" s="1"/>
  <c r="BE420" i="1" s="1"/>
  <c r="BE421" i="1" s="1"/>
  <c r="BE422" i="1" s="1"/>
  <c r="BE423" i="1" s="1"/>
  <c r="BE424" i="1" s="1"/>
  <c r="BE425" i="1" s="1"/>
  <c r="BE426" i="1" s="1"/>
  <c r="BE427" i="1" s="1"/>
  <c r="BE428" i="1" s="1"/>
  <c r="BE429" i="1" s="1"/>
  <c r="BE430" i="1" s="1"/>
  <c r="BE431" i="1" s="1"/>
  <c r="BE432" i="1" s="1"/>
  <c r="BE433" i="1" s="1"/>
  <c r="BE434" i="1" s="1"/>
  <c r="BE435" i="1" s="1"/>
  <c r="BE436" i="1" s="1"/>
  <c r="BE437" i="1" s="1"/>
  <c r="BE438" i="1" s="1"/>
  <c r="BE439" i="1" s="1"/>
  <c r="BE440" i="1" s="1"/>
  <c r="BE441" i="1" s="1"/>
  <c r="BE442" i="1" s="1"/>
  <c r="BE443" i="1" s="1"/>
  <c r="BE444" i="1" s="1"/>
  <c r="BE445" i="1" s="1"/>
  <c r="BE446" i="1" s="1"/>
  <c r="BE447" i="1" s="1"/>
  <c r="BE448" i="1" s="1"/>
  <c r="BE449" i="1" s="1"/>
  <c r="BE450" i="1" s="1"/>
  <c r="BE451" i="1" s="1"/>
  <c r="BE452" i="1" s="1"/>
  <c r="BE453" i="1" s="1"/>
  <c r="BE454" i="1" s="1"/>
  <c r="BE455" i="1" s="1"/>
  <c r="BE456" i="1" s="1"/>
  <c r="BE457" i="1" s="1"/>
  <c r="BE458" i="1" s="1"/>
  <c r="BE459" i="1" s="1"/>
  <c r="BE460" i="1" s="1"/>
  <c r="BE461" i="1" s="1"/>
  <c r="BE462" i="1" s="1"/>
  <c r="BE463" i="1" s="1"/>
  <c r="BE464" i="1" s="1"/>
  <c r="BE465" i="1" s="1"/>
  <c r="BE466" i="1" s="1"/>
  <c r="BE467" i="1" s="1"/>
  <c r="BE468" i="1" s="1"/>
  <c r="BE469" i="1" s="1"/>
  <c r="BE470" i="1" s="1"/>
  <c r="BE471" i="1" s="1"/>
  <c r="BE472" i="1" s="1"/>
  <c r="BE473" i="1" s="1"/>
  <c r="BE474" i="1" s="1"/>
  <c r="BE475" i="1" s="1"/>
  <c r="BE476" i="1" s="1"/>
  <c r="BE477" i="1" s="1"/>
  <c r="BE478" i="1" s="1"/>
  <c r="BE479" i="1" s="1"/>
  <c r="BE480" i="1" s="1"/>
  <c r="BE481" i="1" s="1"/>
  <c r="BE482" i="1" s="1"/>
  <c r="BE483" i="1" s="1"/>
  <c r="BE484" i="1" s="1"/>
  <c r="BE485" i="1" s="1"/>
  <c r="BE486" i="1" s="1"/>
  <c r="BE487" i="1" s="1"/>
  <c r="BE488" i="1" s="1"/>
  <c r="BE489" i="1" s="1"/>
  <c r="BE490" i="1" s="1"/>
  <c r="BE491" i="1" s="1"/>
  <c r="BE492" i="1" s="1"/>
  <c r="BE493" i="1" s="1"/>
  <c r="BE494" i="1" s="1"/>
  <c r="BE495" i="1" s="1"/>
  <c r="BE496" i="1" s="1"/>
  <c r="BE497" i="1" s="1"/>
  <c r="BE498" i="1" s="1"/>
  <c r="BE499" i="1" s="1"/>
  <c r="BE500" i="1" s="1"/>
  <c r="BE501" i="1" s="1"/>
  <c r="BE502" i="1" s="1"/>
  <c r="BE503" i="1" s="1"/>
  <c r="BE504" i="1" s="1"/>
  <c r="BE505" i="1" s="1"/>
  <c r="BE506" i="1" s="1"/>
  <c r="BE507" i="1" s="1"/>
  <c r="BE508" i="1" s="1"/>
  <c r="BE509" i="1" s="1"/>
  <c r="BE510" i="1" s="1"/>
  <c r="BE511" i="1" s="1"/>
  <c r="BE512" i="1" s="1"/>
  <c r="BE513" i="1" s="1"/>
  <c r="BE514" i="1" s="1"/>
  <c r="BE515" i="1" s="1"/>
  <c r="BE516" i="1" s="1"/>
  <c r="BE517" i="1" s="1"/>
  <c r="BE518" i="1" s="1"/>
  <c r="BE519" i="1" s="1"/>
  <c r="BE520" i="1" s="1"/>
  <c r="BE521" i="1" s="1"/>
  <c r="BE522" i="1" s="1"/>
  <c r="BE523" i="1" s="1"/>
  <c r="BE524" i="1" s="1"/>
  <c r="BE525" i="1" s="1"/>
  <c r="BE526" i="1" s="1"/>
  <c r="BE527" i="1" s="1"/>
  <c r="BE528" i="1" s="1"/>
  <c r="BE529" i="1" s="1"/>
  <c r="BE530" i="1" s="1"/>
  <c r="BE531" i="1" s="1"/>
  <c r="BE532" i="1" s="1"/>
  <c r="BE533" i="1" s="1"/>
  <c r="BE534" i="1" s="1"/>
  <c r="BE535" i="1" s="1"/>
  <c r="BE536" i="1" s="1"/>
  <c r="BE537" i="1" s="1"/>
  <c r="BE538" i="1" s="1"/>
  <c r="BE539" i="1" s="1"/>
  <c r="BE540" i="1" s="1"/>
  <c r="BE541" i="1" s="1"/>
  <c r="BE542" i="1" s="1"/>
  <c r="BE543" i="1" s="1"/>
  <c r="BE544" i="1" s="1"/>
  <c r="BE545" i="1" s="1"/>
  <c r="BE546" i="1" s="1"/>
  <c r="BE547" i="1" s="1"/>
  <c r="BE548" i="1" s="1"/>
  <c r="BE549" i="1" s="1"/>
  <c r="BE550" i="1" s="1"/>
  <c r="BE551" i="1" s="1"/>
  <c r="BE552" i="1" s="1"/>
  <c r="BE553" i="1" s="1"/>
  <c r="BE554" i="1" s="1"/>
  <c r="BE555" i="1" s="1"/>
  <c r="BE556" i="1" s="1"/>
  <c r="BE557" i="1" s="1"/>
  <c r="BE558" i="1" s="1"/>
  <c r="BE559" i="1" s="1"/>
  <c r="BE560" i="1" s="1"/>
  <c r="BE561" i="1" s="1"/>
  <c r="BE562" i="1" s="1"/>
  <c r="BE563" i="1" s="1"/>
  <c r="BE564" i="1" s="1"/>
  <c r="BE565" i="1" s="1"/>
  <c r="BE566" i="1" s="1"/>
  <c r="BE567" i="1" s="1"/>
  <c r="BE568" i="1" s="1"/>
  <c r="BE569" i="1" s="1"/>
  <c r="BE570" i="1" s="1"/>
  <c r="BE571" i="1" s="1"/>
  <c r="BE572" i="1" s="1"/>
  <c r="BE573" i="1" s="1"/>
  <c r="BE574" i="1" s="1"/>
  <c r="BE575" i="1" s="1"/>
  <c r="BE576" i="1" s="1"/>
  <c r="BE577" i="1" s="1"/>
  <c r="BE578" i="1" s="1"/>
  <c r="BE579" i="1" s="1"/>
  <c r="BE580" i="1" s="1"/>
  <c r="BE581" i="1" s="1"/>
  <c r="BE582" i="1" s="1"/>
  <c r="BE583" i="1" s="1"/>
  <c r="BE584" i="1" s="1"/>
  <c r="BE585" i="1" s="1"/>
  <c r="BE586" i="1" s="1"/>
  <c r="BE587" i="1" s="1"/>
  <c r="BE588" i="1" s="1"/>
  <c r="BE589" i="1" s="1"/>
  <c r="BE590" i="1" s="1"/>
  <c r="BE591" i="1" s="1"/>
  <c r="BE592" i="1" s="1"/>
  <c r="BE593" i="1" s="1"/>
  <c r="BE594" i="1" s="1"/>
  <c r="BE595" i="1" s="1"/>
  <c r="BE596" i="1" s="1"/>
  <c r="BE597" i="1" s="1"/>
  <c r="BE598" i="1" s="1"/>
  <c r="BE599" i="1" s="1"/>
  <c r="BE600" i="1" s="1"/>
  <c r="BE601" i="1" s="1"/>
  <c r="BE602" i="1" s="1"/>
  <c r="BE603" i="1" s="1"/>
  <c r="BE604" i="1" s="1"/>
  <c r="BE605" i="1" s="1"/>
  <c r="BE606" i="1" s="1"/>
  <c r="BE607" i="1" s="1"/>
  <c r="BE608" i="1" s="1"/>
  <c r="BE609" i="1" s="1"/>
  <c r="BE610" i="1" s="1"/>
  <c r="BE611" i="1" s="1"/>
  <c r="BE612" i="1" s="1"/>
  <c r="BE613" i="1" s="1"/>
  <c r="BE614" i="1" s="1"/>
  <c r="BE615" i="1" s="1"/>
  <c r="BE616" i="1" s="1"/>
  <c r="BE617" i="1" s="1"/>
  <c r="BE618" i="1" s="1"/>
  <c r="BE619" i="1" s="1"/>
  <c r="BE620" i="1" s="1"/>
  <c r="BE621" i="1" s="1"/>
  <c r="BE622" i="1" s="1"/>
  <c r="BE623" i="1" s="1"/>
  <c r="BE624" i="1" s="1"/>
  <c r="BE625" i="1" s="1"/>
  <c r="BE626" i="1" s="1"/>
  <c r="BE627" i="1" s="1"/>
  <c r="BE628" i="1" s="1"/>
  <c r="BE629" i="1" s="1"/>
  <c r="BE630" i="1" s="1"/>
  <c r="BE631" i="1" s="1"/>
  <c r="BE632" i="1" s="1"/>
  <c r="BE633" i="1" s="1"/>
  <c r="BE634" i="1" s="1"/>
  <c r="BE635" i="1" s="1"/>
  <c r="BE636" i="1" s="1"/>
  <c r="BE637" i="1" s="1"/>
  <c r="BE638" i="1" s="1"/>
  <c r="BE639" i="1" s="1"/>
  <c r="BE640" i="1" s="1"/>
  <c r="BE641" i="1" s="1"/>
  <c r="BE642" i="1" s="1"/>
  <c r="BE643" i="1" s="1"/>
  <c r="BE644" i="1" s="1"/>
  <c r="BE645" i="1" s="1"/>
  <c r="BE646" i="1" s="1"/>
  <c r="BE647" i="1" s="1"/>
  <c r="BE648" i="1" s="1"/>
  <c r="BE649" i="1" s="1"/>
  <c r="BE650" i="1" s="1"/>
  <c r="BE651" i="1" s="1"/>
  <c r="BE652" i="1" s="1"/>
  <c r="BE653" i="1" s="1"/>
  <c r="BE654" i="1" s="1"/>
  <c r="BE655" i="1" s="1"/>
  <c r="BE656" i="1" s="1"/>
  <c r="BE657" i="1" s="1"/>
  <c r="BE658" i="1" s="1"/>
  <c r="BE659" i="1" s="1"/>
  <c r="BE660" i="1" s="1"/>
  <c r="BE661" i="1" s="1"/>
  <c r="BE662" i="1" s="1"/>
  <c r="BE663" i="1" s="1"/>
  <c r="BE664" i="1" s="1"/>
  <c r="BE665" i="1" s="1"/>
  <c r="BE666" i="1" s="1"/>
  <c r="BE667" i="1" s="1"/>
  <c r="BE668" i="1" s="1"/>
  <c r="BE669" i="1" s="1"/>
  <c r="BE670" i="1" s="1"/>
  <c r="BE671" i="1" s="1"/>
  <c r="BE672" i="1" s="1"/>
  <c r="BE673" i="1" s="1"/>
  <c r="BE674" i="1" s="1"/>
  <c r="BE675" i="1" s="1"/>
  <c r="BE676" i="1" s="1"/>
  <c r="BE677" i="1" s="1"/>
  <c r="BE678" i="1" s="1"/>
  <c r="BE679" i="1" s="1"/>
  <c r="BE680" i="1" s="1"/>
  <c r="BE681" i="1" s="1"/>
  <c r="BE682" i="1" s="1"/>
  <c r="BE683" i="1" s="1"/>
  <c r="BE684" i="1" s="1"/>
  <c r="BE685" i="1" s="1"/>
  <c r="BE686" i="1" s="1"/>
  <c r="BE687" i="1" s="1"/>
  <c r="BE688" i="1" s="1"/>
  <c r="BE689" i="1" s="1"/>
  <c r="BE690" i="1" s="1"/>
  <c r="BE691" i="1" s="1"/>
  <c r="BE692" i="1" s="1"/>
  <c r="BE693" i="1" s="1"/>
  <c r="BE694" i="1" s="1"/>
  <c r="BE695" i="1" s="1"/>
  <c r="BE696" i="1" s="1"/>
  <c r="BE697" i="1" s="1"/>
  <c r="BE698" i="1" s="1"/>
  <c r="BE699" i="1" s="1"/>
  <c r="BE700" i="1" s="1"/>
  <c r="BE701" i="1" s="1"/>
  <c r="BE702" i="1" s="1"/>
  <c r="BE703" i="1" s="1"/>
  <c r="BE704" i="1" s="1"/>
  <c r="BE705" i="1" s="1"/>
  <c r="BE706" i="1" s="1"/>
  <c r="BE707" i="1" s="1"/>
  <c r="BE708" i="1" s="1"/>
  <c r="BE709" i="1" s="1"/>
  <c r="BE710" i="1" s="1"/>
  <c r="BE711" i="1" s="1"/>
  <c r="BE712" i="1" s="1"/>
  <c r="BE713" i="1" s="1"/>
  <c r="BE714" i="1" s="1"/>
  <c r="BE715" i="1" s="1"/>
  <c r="BE716" i="1" s="1"/>
  <c r="BE717" i="1" s="1"/>
  <c r="BE718" i="1" s="1"/>
  <c r="BE719" i="1" s="1"/>
  <c r="BE720" i="1" s="1"/>
  <c r="BE721" i="1" s="1"/>
  <c r="BE722" i="1" s="1"/>
  <c r="BE723" i="1" s="1"/>
  <c r="BE724" i="1" s="1"/>
  <c r="BE725" i="1" s="1"/>
  <c r="BE726" i="1" s="1"/>
  <c r="BE727" i="1" s="1"/>
  <c r="BE728" i="1" s="1"/>
  <c r="BE729" i="1" s="1"/>
  <c r="BE730" i="1" s="1"/>
  <c r="BE731" i="1" s="1"/>
  <c r="BE732" i="1" s="1"/>
  <c r="BE733" i="1" s="1"/>
  <c r="BE734" i="1" s="1"/>
  <c r="BE735" i="1" s="1"/>
  <c r="BE736" i="1" s="1"/>
  <c r="BE737" i="1" s="1"/>
  <c r="BE738" i="1" s="1"/>
  <c r="BE739" i="1" s="1"/>
  <c r="BE740" i="1" s="1"/>
  <c r="BE741" i="1" s="1"/>
  <c r="BE742" i="1" s="1"/>
  <c r="BE743" i="1" s="1"/>
  <c r="BE744" i="1" s="1"/>
  <c r="BE745" i="1" s="1"/>
  <c r="BE746" i="1" s="1"/>
  <c r="BE747" i="1" s="1"/>
  <c r="BE748" i="1" s="1"/>
  <c r="BE749" i="1" s="1"/>
  <c r="BE750" i="1" s="1"/>
  <c r="BE751" i="1" s="1"/>
  <c r="BE752" i="1" s="1"/>
  <c r="BE753" i="1" s="1"/>
  <c r="BE754" i="1" s="1"/>
  <c r="BE755" i="1" s="1"/>
  <c r="BE756" i="1" s="1"/>
  <c r="BE757" i="1" s="1"/>
  <c r="BE758" i="1" s="1"/>
  <c r="BE759" i="1" s="1"/>
  <c r="BE760" i="1" s="1"/>
  <c r="BE761" i="1" s="1"/>
  <c r="BE762" i="1" s="1"/>
  <c r="BE763" i="1" s="1"/>
  <c r="BE764" i="1" s="1"/>
  <c r="BE765" i="1" s="1"/>
  <c r="BE766" i="1" s="1"/>
  <c r="BE767" i="1" s="1"/>
  <c r="BE768" i="1" s="1"/>
  <c r="BE769" i="1" s="1"/>
  <c r="BE770" i="1" s="1"/>
  <c r="BE771" i="1" s="1"/>
  <c r="BE772" i="1" s="1"/>
  <c r="BE773" i="1" s="1"/>
  <c r="BE774" i="1" s="1"/>
  <c r="BE775" i="1" s="1"/>
  <c r="BE776" i="1" s="1"/>
  <c r="BE777" i="1" s="1"/>
  <c r="BE778" i="1" s="1"/>
  <c r="BE779" i="1" s="1"/>
  <c r="BE780" i="1" s="1"/>
  <c r="BE781" i="1" s="1"/>
  <c r="BE782" i="1" s="1"/>
  <c r="BE783" i="1" s="1"/>
  <c r="BE784" i="1" s="1"/>
  <c r="BE785" i="1" s="1"/>
  <c r="BE786" i="1" s="1"/>
  <c r="BE787" i="1" s="1"/>
  <c r="BE788" i="1" s="1"/>
  <c r="BE789" i="1" s="1"/>
  <c r="BE790" i="1" s="1"/>
  <c r="BE791" i="1" s="1"/>
  <c r="BE792" i="1" s="1"/>
  <c r="BE793" i="1" s="1"/>
  <c r="BE794" i="1" s="1"/>
  <c r="BE795" i="1" s="1"/>
  <c r="BE796" i="1" s="1"/>
  <c r="BE797" i="1" s="1"/>
  <c r="BE798" i="1" s="1"/>
  <c r="BE799" i="1" s="1"/>
  <c r="BE800" i="1" s="1"/>
  <c r="BE801" i="1" s="1"/>
  <c r="BE802" i="1" s="1"/>
  <c r="BE803" i="1" s="1"/>
  <c r="BE804" i="1" s="1"/>
  <c r="BE805" i="1" s="1"/>
  <c r="BE806" i="1" s="1"/>
  <c r="BE807" i="1" s="1"/>
  <c r="BE808" i="1" s="1"/>
  <c r="BE809" i="1" s="1"/>
  <c r="BE810" i="1" s="1"/>
  <c r="BE811" i="1" s="1"/>
  <c r="BE812" i="1" s="1"/>
  <c r="BE813" i="1" s="1"/>
  <c r="BE814" i="1" s="1"/>
  <c r="BE815" i="1" s="1"/>
  <c r="BE816" i="1" s="1"/>
  <c r="BE817" i="1" s="1"/>
  <c r="BE818" i="1" s="1"/>
  <c r="BE819" i="1" s="1"/>
  <c r="BE820" i="1" s="1"/>
  <c r="BE821" i="1" s="1"/>
  <c r="BE822" i="1" s="1"/>
  <c r="BE823" i="1" s="1"/>
  <c r="BE824" i="1" s="1"/>
  <c r="BE825" i="1" s="1"/>
  <c r="BE826" i="1" s="1"/>
  <c r="BE827" i="1" s="1"/>
  <c r="BE828" i="1" s="1"/>
  <c r="BE829" i="1" s="1"/>
  <c r="BE830" i="1" s="1"/>
  <c r="BE831" i="1" s="1"/>
  <c r="BE832" i="1" s="1"/>
  <c r="BE833" i="1" s="1"/>
  <c r="BE834" i="1" s="1"/>
  <c r="BE835" i="1" s="1"/>
  <c r="BE836" i="1" s="1"/>
  <c r="BE837" i="1" s="1"/>
  <c r="BE838" i="1" s="1"/>
  <c r="BE839" i="1" s="1"/>
  <c r="BE840" i="1" s="1"/>
  <c r="BE841" i="1" s="1"/>
  <c r="BE842" i="1" s="1"/>
  <c r="BE843" i="1" s="1"/>
  <c r="BE844" i="1" s="1"/>
  <c r="BE845" i="1" s="1"/>
  <c r="BE846" i="1" s="1"/>
  <c r="BE847" i="1" s="1"/>
  <c r="BE848" i="1" s="1"/>
  <c r="BE849" i="1" s="1"/>
  <c r="BE850" i="1" s="1"/>
  <c r="BE851" i="1" s="1"/>
  <c r="BE852" i="1" s="1"/>
  <c r="BE853" i="1" s="1"/>
  <c r="BE854" i="1" s="1"/>
  <c r="BE855" i="1" s="1"/>
  <c r="BE856" i="1" s="1"/>
  <c r="BE857" i="1" s="1"/>
  <c r="BE858" i="1" s="1"/>
  <c r="BE859" i="1" s="1"/>
  <c r="BE860" i="1" s="1"/>
  <c r="BE861" i="1" s="1"/>
  <c r="BE862" i="1" s="1"/>
  <c r="BE863" i="1" s="1"/>
  <c r="BE864" i="1" s="1"/>
  <c r="BE865" i="1" s="1"/>
  <c r="BE866" i="1" s="1"/>
  <c r="BE867" i="1" s="1"/>
  <c r="BE868" i="1" s="1"/>
  <c r="BE869" i="1" s="1"/>
  <c r="BE870" i="1" s="1"/>
  <c r="BE871" i="1" s="1"/>
  <c r="BE872" i="1" s="1"/>
  <c r="BE873" i="1" s="1"/>
  <c r="BE874" i="1" s="1"/>
  <c r="BE875" i="1" s="1"/>
  <c r="BE876" i="1" s="1"/>
  <c r="BE877" i="1" s="1"/>
  <c r="BE878" i="1" s="1"/>
  <c r="BE879" i="1" s="1"/>
  <c r="BE880" i="1" s="1"/>
  <c r="BE881" i="1" s="1"/>
  <c r="BE882" i="1" s="1"/>
  <c r="BE883" i="1" s="1"/>
  <c r="BE884" i="1" s="1"/>
  <c r="BE885" i="1" s="1"/>
  <c r="BE886" i="1" s="1"/>
  <c r="BE887" i="1" s="1"/>
  <c r="BE888" i="1" s="1"/>
  <c r="BE889" i="1" s="1"/>
  <c r="BE890" i="1" s="1"/>
  <c r="BE891" i="1" s="1"/>
  <c r="BE892" i="1" s="1"/>
  <c r="BE893" i="1" s="1"/>
  <c r="BE894" i="1" s="1"/>
  <c r="BE895" i="1" s="1"/>
  <c r="BE896" i="1" s="1"/>
  <c r="BE897" i="1" s="1"/>
  <c r="BE898" i="1" s="1"/>
  <c r="BE899" i="1" s="1"/>
  <c r="BE900" i="1" s="1"/>
  <c r="BE901" i="1" s="1"/>
  <c r="BE902" i="1" s="1"/>
  <c r="BE903" i="1" s="1"/>
  <c r="BE904" i="1" s="1"/>
  <c r="BE905" i="1" s="1"/>
  <c r="BE906" i="1" s="1"/>
  <c r="BE907" i="1" s="1"/>
  <c r="BE908" i="1" s="1"/>
  <c r="BE909" i="1" s="1"/>
  <c r="BE910" i="1" s="1"/>
  <c r="BE911" i="1" s="1"/>
  <c r="BE912" i="1" s="1"/>
  <c r="BE913" i="1" s="1"/>
  <c r="BE914" i="1" s="1"/>
  <c r="BE915" i="1" s="1"/>
  <c r="BE916" i="1" s="1"/>
  <c r="BE917" i="1" s="1"/>
  <c r="BE918" i="1" s="1"/>
  <c r="BE919" i="1" s="1"/>
  <c r="BE920" i="1" s="1"/>
  <c r="BE921" i="1" s="1"/>
  <c r="BE922" i="1" s="1"/>
  <c r="BE923" i="1" s="1"/>
  <c r="BE924" i="1" s="1"/>
  <c r="BE925" i="1" s="1"/>
  <c r="BE926" i="1" s="1"/>
  <c r="BE927" i="1" s="1"/>
  <c r="BE928" i="1" s="1"/>
  <c r="BE929" i="1" s="1"/>
  <c r="BE930" i="1" s="1"/>
  <c r="BE931" i="1" s="1"/>
  <c r="BE932" i="1" s="1"/>
  <c r="BE933" i="1" s="1"/>
  <c r="BE934" i="1" s="1"/>
  <c r="BE935" i="1" s="1"/>
  <c r="BE936" i="1" s="1"/>
  <c r="BE937" i="1" s="1"/>
  <c r="BE938" i="1" s="1"/>
  <c r="BE939" i="1" s="1"/>
  <c r="BE940" i="1" s="1"/>
  <c r="BE941" i="1" s="1"/>
  <c r="BE942" i="1" s="1"/>
  <c r="BE943" i="1" s="1"/>
  <c r="BE944" i="1" s="1"/>
  <c r="BE945" i="1" s="1"/>
  <c r="BE946" i="1" s="1"/>
  <c r="BE947" i="1" s="1"/>
  <c r="BE948" i="1" s="1"/>
  <c r="BE949" i="1" s="1"/>
  <c r="BE950" i="1" s="1"/>
  <c r="BE951" i="1" s="1"/>
  <c r="BE952" i="1" s="1"/>
  <c r="BE953" i="1" s="1"/>
  <c r="BE954" i="1" s="1"/>
  <c r="BE955" i="1" s="1"/>
  <c r="BE956" i="1" s="1"/>
  <c r="BE957" i="1" s="1"/>
  <c r="BE958" i="1" s="1"/>
  <c r="BE959" i="1" s="1"/>
  <c r="BE960" i="1" s="1"/>
  <c r="BE961" i="1" s="1"/>
  <c r="BE962" i="1" s="1"/>
  <c r="BE963" i="1" s="1"/>
  <c r="BE964" i="1" s="1"/>
  <c r="BE965" i="1" s="1"/>
  <c r="BE966" i="1" s="1"/>
  <c r="BE967" i="1" s="1"/>
  <c r="BE968" i="1" s="1"/>
  <c r="BE969" i="1" s="1"/>
  <c r="BE970" i="1" s="1"/>
  <c r="BE971" i="1" s="1"/>
  <c r="BE972" i="1" s="1"/>
  <c r="BE973" i="1" s="1"/>
  <c r="BE974" i="1" s="1"/>
  <c r="BE975" i="1" s="1"/>
  <c r="BE976" i="1" s="1"/>
  <c r="BE977" i="1" s="1"/>
  <c r="BE978" i="1" s="1"/>
  <c r="BE979" i="1" s="1"/>
  <c r="BE980" i="1" s="1"/>
  <c r="BE981" i="1" s="1"/>
  <c r="BE982" i="1" s="1"/>
  <c r="BE983" i="1" s="1"/>
  <c r="BE984" i="1" s="1"/>
  <c r="BE985" i="1" s="1"/>
  <c r="BE986" i="1" s="1"/>
  <c r="BE987" i="1" s="1"/>
  <c r="BE988" i="1" s="1"/>
  <c r="BE989" i="1" s="1"/>
  <c r="BE990" i="1" s="1"/>
  <c r="BE991" i="1" s="1"/>
  <c r="BE992" i="1" s="1"/>
  <c r="BE993" i="1" s="1"/>
  <c r="BE994" i="1" s="1"/>
  <c r="BE995" i="1" s="1"/>
  <c r="BE996" i="1" s="1"/>
  <c r="BE997" i="1" s="1"/>
  <c r="BE998" i="1" s="1"/>
  <c r="BE999" i="1" s="1"/>
  <c r="BE1000" i="1" s="1"/>
  <c r="BE1001" i="1" s="1"/>
  <c r="BE1002" i="1" s="1"/>
  <c r="BE1003" i="1" s="1"/>
  <c r="BE1004" i="1" s="1"/>
  <c r="BE1005" i="1" s="1"/>
  <c r="BE1006" i="1" s="1"/>
  <c r="BE1007" i="1" s="1"/>
  <c r="BE1008" i="1" s="1"/>
  <c r="BE1009" i="1" s="1"/>
  <c r="BE1010" i="1" s="1"/>
  <c r="BE1011" i="1" s="1"/>
  <c r="BR10" i="1"/>
  <c r="BR2" i="1" s="1"/>
  <c r="BN10" i="1"/>
  <c r="BP14" i="1"/>
  <c r="BP15" i="1" s="1"/>
  <c r="BP16" i="1" s="1"/>
  <c r="BP17" i="1" s="1"/>
  <c r="BP18" i="1" s="1"/>
  <c r="BP19" i="1" s="1"/>
  <c r="BP20" i="1" s="1"/>
  <c r="BP21" i="1" s="1"/>
  <c r="BP22" i="1" s="1"/>
  <c r="BP23" i="1" s="1"/>
  <c r="BP24" i="1" s="1"/>
  <c r="BP25" i="1" s="1"/>
  <c r="BP26" i="1" s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BP79" i="1" s="1"/>
  <c r="BP80" i="1" s="1"/>
  <c r="BP81" i="1" s="1"/>
  <c r="BP82" i="1" s="1"/>
  <c r="BP83" i="1" s="1"/>
  <c r="BP84" i="1" s="1"/>
  <c r="BP85" i="1" s="1"/>
  <c r="BP86" i="1" s="1"/>
  <c r="BP87" i="1" s="1"/>
  <c r="BP88" i="1" s="1"/>
  <c r="BP89" i="1" s="1"/>
  <c r="BP90" i="1" s="1"/>
  <c r="BP91" i="1" s="1"/>
  <c r="BP92" i="1" s="1"/>
  <c r="BP93" i="1" s="1"/>
  <c r="BP94" i="1" s="1"/>
  <c r="BP95" i="1" s="1"/>
  <c r="BP96" i="1" s="1"/>
  <c r="BP97" i="1" s="1"/>
  <c r="BP98" i="1" s="1"/>
  <c r="BP99" i="1" s="1"/>
  <c r="BP100" i="1" s="1"/>
  <c r="BP101" i="1" s="1"/>
  <c r="BP102" i="1" s="1"/>
  <c r="BP103" i="1" s="1"/>
  <c r="BP104" i="1" s="1"/>
  <c r="BP105" i="1" s="1"/>
  <c r="BP106" i="1" s="1"/>
  <c r="BP107" i="1" s="1"/>
  <c r="BP108" i="1" s="1"/>
  <c r="BP109" i="1" s="1"/>
  <c r="BP110" i="1" s="1"/>
  <c r="BP111" i="1" s="1"/>
  <c r="BP112" i="1" s="1"/>
  <c r="BP113" i="1" s="1"/>
  <c r="BP114" i="1" s="1"/>
  <c r="BP115" i="1" s="1"/>
  <c r="BP116" i="1" s="1"/>
  <c r="BP117" i="1" s="1"/>
  <c r="BP118" i="1" s="1"/>
  <c r="BP119" i="1" s="1"/>
  <c r="BP120" i="1" s="1"/>
  <c r="BP121" i="1" s="1"/>
  <c r="BP122" i="1" s="1"/>
  <c r="BP123" i="1" s="1"/>
  <c r="BP124" i="1" s="1"/>
  <c r="BP125" i="1" s="1"/>
  <c r="BP126" i="1" s="1"/>
  <c r="BP127" i="1" s="1"/>
  <c r="BP128" i="1" s="1"/>
  <c r="BP129" i="1" s="1"/>
  <c r="BP130" i="1" s="1"/>
  <c r="BP131" i="1" s="1"/>
  <c r="BP132" i="1" s="1"/>
  <c r="BP133" i="1" s="1"/>
  <c r="BP134" i="1" s="1"/>
  <c r="BP135" i="1" s="1"/>
  <c r="BP136" i="1" s="1"/>
  <c r="BP137" i="1" s="1"/>
  <c r="BP138" i="1" s="1"/>
  <c r="BP139" i="1" s="1"/>
  <c r="BP140" i="1" s="1"/>
  <c r="BP141" i="1" s="1"/>
  <c r="BP142" i="1" s="1"/>
  <c r="BP143" i="1" s="1"/>
  <c r="BP144" i="1" s="1"/>
  <c r="BP145" i="1" s="1"/>
  <c r="BP146" i="1" s="1"/>
  <c r="BP147" i="1" s="1"/>
  <c r="BP148" i="1" s="1"/>
  <c r="BP149" i="1" s="1"/>
  <c r="BP150" i="1" s="1"/>
  <c r="BP151" i="1" s="1"/>
  <c r="BP152" i="1" s="1"/>
  <c r="BP153" i="1" s="1"/>
  <c r="BP154" i="1" s="1"/>
  <c r="BP155" i="1" s="1"/>
  <c r="BP156" i="1" s="1"/>
  <c r="BP157" i="1" s="1"/>
  <c r="BP158" i="1" s="1"/>
  <c r="BP159" i="1" s="1"/>
  <c r="BP160" i="1" s="1"/>
  <c r="BP161" i="1" s="1"/>
  <c r="BP162" i="1" s="1"/>
  <c r="BP163" i="1" s="1"/>
  <c r="BP164" i="1" s="1"/>
  <c r="BP165" i="1" s="1"/>
  <c r="BP166" i="1" s="1"/>
  <c r="BP167" i="1" s="1"/>
  <c r="BP168" i="1" s="1"/>
  <c r="BP169" i="1" s="1"/>
  <c r="BP170" i="1" s="1"/>
  <c r="BP171" i="1" s="1"/>
  <c r="BP172" i="1" s="1"/>
  <c r="BP173" i="1" s="1"/>
  <c r="BP174" i="1" s="1"/>
  <c r="BP175" i="1" s="1"/>
  <c r="BP176" i="1" s="1"/>
  <c r="BP177" i="1" s="1"/>
  <c r="BP178" i="1" s="1"/>
  <c r="BP179" i="1" s="1"/>
  <c r="BP180" i="1" s="1"/>
  <c r="BP181" i="1" s="1"/>
  <c r="BP182" i="1" s="1"/>
  <c r="BP183" i="1" s="1"/>
  <c r="BP184" i="1" s="1"/>
  <c r="BP185" i="1" s="1"/>
  <c r="BP186" i="1" s="1"/>
  <c r="BP187" i="1" s="1"/>
  <c r="BP188" i="1" s="1"/>
  <c r="BP189" i="1" s="1"/>
  <c r="BP190" i="1" s="1"/>
  <c r="BP191" i="1" s="1"/>
  <c r="BP192" i="1" s="1"/>
  <c r="BP193" i="1" s="1"/>
  <c r="BP194" i="1" s="1"/>
  <c r="BP195" i="1" s="1"/>
  <c r="BP196" i="1" s="1"/>
  <c r="BP197" i="1" s="1"/>
  <c r="BP198" i="1" s="1"/>
  <c r="BP199" i="1" s="1"/>
  <c r="BP200" i="1" s="1"/>
  <c r="BP201" i="1" s="1"/>
  <c r="BP202" i="1" s="1"/>
  <c r="BP203" i="1" s="1"/>
  <c r="BP204" i="1" s="1"/>
  <c r="BP205" i="1" s="1"/>
  <c r="BP206" i="1" s="1"/>
  <c r="BP207" i="1" s="1"/>
  <c r="BP208" i="1" s="1"/>
  <c r="BP209" i="1" s="1"/>
  <c r="BP210" i="1" s="1"/>
  <c r="BP211" i="1" s="1"/>
  <c r="BP212" i="1" s="1"/>
  <c r="BP213" i="1" s="1"/>
  <c r="BP214" i="1" s="1"/>
  <c r="BP215" i="1" s="1"/>
  <c r="BP216" i="1" s="1"/>
  <c r="BP217" i="1" s="1"/>
  <c r="BP218" i="1" s="1"/>
  <c r="BP219" i="1" s="1"/>
  <c r="BP220" i="1" s="1"/>
  <c r="BP221" i="1" s="1"/>
  <c r="BP222" i="1" s="1"/>
  <c r="BP223" i="1" s="1"/>
  <c r="BP224" i="1" s="1"/>
  <c r="BP225" i="1" s="1"/>
  <c r="BP226" i="1" s="1"/>
  <c r="BP227" i="1" s="1"/>
  <c r="BP228" i="1" s="1"/>
  <c r="BP229" i="1" s="1"/>
  <c r="BP230" i="1" s="1"/>
  <c r="BP231" i="1" s="1"/>
  <c r="BP232" i="1" s="1"/>
  <c r="BP233" i="1" s="1"/>
  <c r="BP234" i="1" s="1"/>
  <c r="BP235" i="1" s="1"/>
  <c r="BP236" i="1" s="1"/>
  <c r="BP237" i="1" s="1"/>
  <c r="BP238" i="1" s="1"/>
  <c r="BP239" i="1" s="1"/>
  <c r="BP240" i="1" s="1"/>
  <c r="BP241" i="1" s="1"/>
  <c r="BP242" i="1" s="1"/>
  <c r="BP243" i="1" s="1"/>
  <c r="BP244" i="1" s="1"/>
  <c r="BP245" i="1" s="1"/>
  <c r="BP246" i="1" s="1"/>
  <c r="BP247" i="1" s="1"/>
  <c r="BP248" i="1" s="1"/>
  <c r="BP249" i="1" s="1"/>
  <c r="BP250" i="1" s="1"/>
  <c r="BP251" i="1" s="1"/>
  <c r="BP252" i="1" s="1"/>
  <c r="BP253" i="1" s="1"/>
  <c r="BP254" i="1" s="1"/>
  <c r="BP255" i="1" s="1"/>
  <c r="BP256" i="1" s="1"/>
  <c r="BP257" i="1" s="1"/>
  <c r="BP258" i="1" s="1"/>
  <c r="BP259" i="1" s="1"/>
  <c r="BP260" i="1" s="1"/>
  <c r="BP261" i="1" s="1"/>
  <c r="BP262" i="1" s="1"/>
  <c r="BP263" i="1" s="1"/>
  <c r="BP264" i="1" s="1"/>
  <c r="BP265" i="1" s="1"/>
  <c r="BP266" i="1" s="1"/>
  <c r="BP267" i="1" s="1"/>
  <c r="BP268" i="1" s="1"/>
  <c r="BP269" i="1" s="1"/>
  <c r="BP270" i="1" s="1"/>
  <c r="BP271" i="1" s="1"/>
  <c r="BP272" i="1" s="1"/>
  <c r="BP273" i="1" s="1"/>
  <c r="BP274" i="1" s="1"/>
  <c r="BP275" i="1" s="1"/>
  <c r="BP276" i="1" s="1"/>
  <c r="BP277" i="1" s="1"/>
  <c r="BP278" i="1" s="1"/>
  <c r="BP279" i="1" s="1"/>
  <c r="BP280" i="1" s="1"/>
  <c r="BP281" i="1" s="1"/>
  <c r="BP282" i="1" s="1"/>
  <c r="BP283" i="1" s="1"/>
  <c r="BP284" i="1" s="1"/>
  <c r="BP285" i="1" s="1"/>
  <c r="BP286" i="1" s="1"/>
  <c r="BP287" i="1" s="1"/>
  <c r="BP288" i="1" s="1"/>
  <c r="BP289" i="1" s="1"/>
  <c r="BP290" i="1" s="1"/>
  <c r="BP291" i="1" s="1"/>
  <c r="BP292" i="1" s="1"/>
  <c r="BP293" i="1" s="1"/>
  <c r="BP294" i="1" s="1"/>
  <c r="BP295" i="1" s="1"/>
  <c r="BP296" i="1" s="1"/>
  <c r="BP297" i="1" s="1"/>
  <c r="BP298" i="1" s="1"/>
  <c r="BP299" i="1" s="1"/>
  <c r="BP300" i="1" s="1"/>
  <c r="BP301" i="1" s="1"/>
  <c r="BP302" i="1" s="1"/>
  <c r="BP303" i="1" s="1"/>
  <c r="BP304" i="1" s="1"/>
  <c r="BP305" i="1" s="1"/>
  <c r="BP306" i="1" s="1"/>
  <c r="BP307" i="1" s="1"/>
  <c r="BP308" i="1" s="1"/>
  <c r="BP309" i="1" s="1"/>
  <c r="BP310" i="1" s="1"/>
  <c r="BP311" i="1" s="1"/>
  <c r="BP312" i="1" s="1"/>
  <c r="BP313" i="1" s="1"/>
  <c r="BP314" i="1" s="1"/>
  <c r="BP315" i="1" s="1"/>
  <c r="BP316" i="1" s="1"/>
  <c r="BP317" i="1" s="1"/>
  <c r="BP318" i="1" s="1"/>
  <c r="BP319" i="1" s="1"/>
  <c r="BP320" i="1" s="1"/>
  <c r="BP321" i="1" s="1"/>
  <c r="BP322" i="1" s="1"/>
  <c r="BP323" i="1" s="1"/>
  <c r="BP324" i="1" s="1"/>
  <c r="BP325" i="1" s="1"/>
  <c r="BP326" i="1" s="1"/>
  <c r="BP327" i="1" s="1"/>
  <c r="BP328" i="1" s="1"/>
  <c r="BP329" i="1" s="1"/>
  <c r="BP330" i="1" s="1"/>
  <c r="BP331" i="1" s="1"/>
  <c r="BP332" i="1" s="1"/>
  <c r="BP333" i="1" s="1"/>
  <c r="BP334" i="1" s="1"/>
  <c r="BP335" i="1" s="1"/>
  <c r="BP336" i="1" s="1"/>
  <c r="BP337" i="1" s="1"/>
  <c r="BP338" i="1" s="1"/>
  <c r="BP339" i="1" s="1"/>
  <c r="BP340" i="1" s="1"/>
  <c r="BP341" i="1" s="1"/>
  <c r="BP342" i="1" s="1"/>
  <c r="BP343" i="1" s="1"/>
  <c r="BP344" i="1" s="1"/>
  <c r="BP345" i="1" s="1"/>
  <c r="BP346" i="1" s="1"/>
  <c r="BP347" i="1" s="1"/>
  <c r="BP348" i="1" s="1"/>
  <c r="BP349" i="1" s="1"/>
  <c r="BP350" i="1" s="1"/>
  <c r="BP351" i="1" s="1"/>
  <c r="BP352" i="1" s="1"/>
  <c r="BP353" i="1" s="1"/>
  <c r="BP354" i="1" s="1"/>
  <c r="BP355" i="1" s="1"/>
  <c r="BP356" i="1" s="1"/>
  <c r="BP357" i="1" s="1"/>
  <c r="BP358" i="1" s="1"/>
  <c r="BP359" i="1" s="1"/>
  <c r="BP360" i="1" s="1"/>
  <c r="BP361" i="1" s="1"/>
  <c r="BP362" i="1" s="1"/>
  <c r="BP363" i="1" s="1"/>
  <c r="BP364" i="1" s="1"/>
  <c r="BP365" i="1" s="1"/>
  <c r="BP366" i="1" s="1"/>
  <c r="BP367" i="1" s="1"/>
  <c r="BP368" i="1" s="1"/>
  <c r="BP369" i="1" s="1"/>
  <c r="BP370" i="1" s="1"/>
  <c r="BP371" i="1" s="1"/>
  <c r="BP372" i="1" s="1"/>
  <c r="BP373" i="1" s="1"/>
  <c r="BP374" i="1" s="1"/>
  <c r="BP375" i="1" s="1"/>
  <c r="BP376" i="1" s="1"/>
  <c r="BP377" i="1" s="1"/>
  <c r="BP378" i="1" s="1"/>
  <c r="BP379" i="1" s="1"/>
  <c r="BP380" i="1" s="1"/>
  <c r="BP381" i="1" s="1"/>
  <c r="BP382" i="1" s="1"/>
  <c r="BP383" i="1" s="1"/>
  <c r="BP384" i="1" s="1"/>
  <c r="BP385" i="1" s="1"/>
  <c r="BP386" i="1" s="1"/>
  <c r="BP387" i="1" s="1"/>
  <c r="BP388" i="1" s="1"/>
  <c r="BP389" i="1" s="1"/>
  <c r="BP390" i="1" s="1"/>
  <c r="BP391" i="1" s="1"/>
  <c r="BP392" i="1" s="1"/>
  <c r="BP393" i="1" s="1"/>
  <c r="BP394" i="1" s="1"/>
  <c r="BP395" i="1" s="1"/>
  <c r="BP396" i="1" s="1"/>
  <c r="BP397" i="1" s="1"/>
  <c r="BP398" i="1" s="1"/>
  <c r="BP399" i="1" s="1"/>
  <c r="BP400" i="1" s="1"/>
  <c r="BP401" i="1" s="1"/>
  <c r="BP402" i="1" s="1"/>
  <c r="BP403" i="1" s="1"/>
  <c r="BP404" i="1" s="1"/>
  <c r="BP405" i="1" s="1"/>
  <c r="BP406" i="1" s="1"/>
  <c r="BP407" i="1" s="1"/>
  <c r="BP408" i="1" s="1"/>
  <c r="BP409" i="1" s="1"/>
  <c r="BP410" i="1" s="1"/>
  <c r="BP411" i="1" s="1"/>
  <c r="BP412" i="1" s="1"/>
  <c r="BP413" i="1" s="1"/>
  <c r="BP414" i="1" s="1"/>
  <c r="BP415" i="1" s="1"/>
  <c r="BP416" i="1" s="1"/>
  <c r="BP417" i="1" s="1"/>
  <c r="BP418" i="1" s="1"/>
  <c r="BP419" i="1" s="1"/>
  <c r="BP420" i="1" s="1"/>
  <c r="BP421" i="1" s="1"/>
  <c r="BP422" i="1" s="1"/>
  <c r="BP423" i="1" s="1"/>
  <c r="BP424" i="1" s="1"/>
  <c r="BP425" i="1" s="1"/>
  <c r="BP426" i="1" s="1"/>
  <c r="BP427" i="1" s="1"/>
  <c r="BP428" i="1" s="1"/>
  <c r="BP429" i="1" s="1"/>
  <c r="BP430" i="1" s="1"/>
  <c r="BP431" i="1" s="1"/>
  <c r="BP432" i="1" s="1"/>
  <c r="BP433" i="1" s="1"/>
  <c r="BP434" i="1" s="1"/>
  <c r="BP435" i="1" s="1"/>
  <c r="BP436" i="1" s="1"/>
  <c r="BP437" i="1" s="1"/>
  <c r="BP438" i="1" s="1"/>
  <c r="BP439" i="1" s="1"/>
  <c r="BP440" i="1" s="1"/>
  <c r="BP441" i="1" s="1"/>
  <c r="BP442" i="1" s="1"/>
  <c r="BP443" i="1" s="1"/>
  <c r="BP444" i="1" s="1"/>
  <c r="BP445" i="1" s="1"/>
  <c r="BP446" i="1" s="1"/>
  <c r="BP447" i="1" s="1"/>
  <c r="BP448" i="1" s="1"/>
  <c r="BP449" i="1" s="1"/>
  <c r="BP450" i="1" s="1"/>
  <c r="BP451" i="1" s="1"/>
  <c r="BP452" i="1" s="1"/>
  <c r="BP453" i="1" s="1"/>
  <c r="BP454" i="1" s="1"/>
  <c r="BP455" i="1" s="1"/>
  <c r="BP456" i="1" s="1"/>
  <c r="BP457" i="1" s="1"/>
  <c r="BP458" i="1" s="1"/>
  <c r="BP459" i="1" s="1"/>
  <c r="BP460" i="1" s="1"/>
  <c r="BP461" i="1" s="1"/>
  <c r="BP462" i="1" s="1"/>
  <c r="BP463" i="1" s="1"/>
  <c r="BP464" i="1" s="1"/>
  <c r="BP465" i="1" s="1"/>
  <c r="BP466" i="1" s="1"/>
  <c r="BP467" i="1" s="1"/>
  <c r="BP468" i="1" s="1"/>
  <c r="BP469" i="1" s="1"/>
  <c r="BP470" i="1" s="1"/>
  <c r="BP471" i="1" s="1"/>
  <c r="BP472" i="1" s="1"/>
  <c r="BP473" i="1" s="1"/>
  <c r="BP474" i="1" s="1"/>
  <c r="BP475" i="1" s="1"/>
  <c r="BP476" i="1" s="1"/>
  <c r="BP477" i="1" s="1"/>
  <c r="BP478" i="1" s="1"/>
  <c r="BP479" i="1" s="1"/>
  <c r="BP480" i="1" s="1"/>
  <c r="BP481" i="1" s="1"/>
  <c r="BP482" i="1" s="1"/>
  <c r="BP483" i="1" s="1"/>
  <c r="BP484" i="1" s="1"/>
  <c r="BP485" i="1" s="1"/>
  <c r="BP486" i="1" s="1"/>
  <c r="BP487" i="1" s="1"/>
  <c r="BP488" i="1" s="1"/>
  <c r="BP489" i="1" s="1"/>
  <c r="BP490" i="1" s="1"/>
  <c r="BP491" i="1" s="1"/>
  <c r="BP492" i="1" s="1"/>
  <c r="BP493" i="1" s="1"/>
  <c r="BP494" i="1" s="1"/>
  <c r="BP495" i="1" s="1"/>
  <c r="BP496" i="1" s="1"/>
  <c r="BP497" i="1" s="1"/>
  <c r="BP498" i="1" s="1"/>
  <c r="BP499" i="1" s="1"/>
  <c r="BP500" i="1" s="1"/>
  <c r="BP501" i="1" s="1"/>
  <c r="BP502" i="1" s="1"/>
  <c r="BP503" i="1" s="1"/>
  <c r="BP504" i="1" s="1"/>
  <c r="BP505" i="1" s="1"/>
  <c r="BP506" i="1" s="1"/>
  <c r="BP507" i="1" s="1"/>
  <c r="BP508" i="1" s="1"/>
  <c r="BP509" i="1" s="1"/>
  <c r="BP510" i="1" s="1"/>
  <c r="BP511" i="1" s="1"/>
  <c r="BP512" i="1" s="1"/>
  <c r="BP513" i="1" s="1"/>
  <c r="BP514" i="1" s="1"/>
  <c r="BP515" i="1" s="1"/>
  <c r="BP516" i="1" s="1"/>
  <c r="BP517" i="1" s="1"/>
  <c r="BP518" i="1" s="1"/>
  <c r="BP519" i="1" s="1"/>
  <c r="BP520" i="1" s="1"/>
  <c r="BP521" i="1" s="1"/>
  <c r="BP522" i="1" s="1"/>
  <c r="BP523" i="1" s="1"/>
  <c r="BP524" i="1" s="1"/>
  <c r="BP525" i="1" s="1"/>
  <c r="BP526" i="1" s="1"/>
  <c r="BP527" i="1" s="1"/>
  <c r="BP528" i="1" s="1"/>
  <c r="BP529" i="1" s="1"/>
  <c r="BP530" i="1" s="1"/>
  <c r="BP531" i="1" s="1"/>
  <c r="BP532" i="1" s="1"/>
  <c r="BP533" i="1" s="1"/>
  <c r="BP534" i="1" s="1"/>
  <c r="BP535" i="1" s="1"/>
  <c r="BP536" i="1" s="1"/>
  <c r="BP537" i="1" s="1"/>
  <c r="BP538" i="1" s="1"/>
  <c r="BP539" i="1" s="1"/>
  <c r="BP540" i="1" s="1"/>
  <c r="BP541" i="1" s="1"/>
  <c r="BP542" i="1" s="1"/>
  <c r="BP543" i="1" s="1"/>
  <c r="BP544" i="1" s="1"/>
  <c r="BP545" i="1" s="1"/>
  <c r="BP546" i="1" s="1"/>
  <c r="BP547" i="1" s="1"/>
  <c r="BP548" i="1" s="1"/>
  <c r="BP549" i="1" s="1"/>
  <c r="BP550" i="1" s="1"/>
  <c r="BP551" i="1" s="1"/>
  <c r="BP552" i="1" s="1"/>
  <c r="BP553" i="1" s="1"/>
  <c r="BP554" i="1" s="1"/>
  <c r="BP555" i="1" s="1"/>
  <c r="BP556" i="1" s="1"/>
  <c r="BP557" i="1" s="1"/>
  <c r="BP558" i="1" s="1"/>
  <c r="BP559" i="1" s="1"/>
  <c r="BP560" i="1" s="1"/>
  <c r="BP561" i="1" s="1"/>
  <c r="BP562" i="1" s="1"/>
  <c r="BP563" i="1" s="1"/>
  <c r="BP564" i="1" s="1"/>
  <c r="BP565" i="1" s="1"/>
  <c r="BP566" i="1" s="1"/>
  <c r="BP567" i="1" s="1"/>
  <c r="BP568" i="1" s="1"/>
  <c r="BP569" i="1" s="1"/>
  <c r="BP570" i="1" s="1"/>
  <c r="BP571" i="1" s="1"/>
  <c r="BP572" i="1" s="1"/>
  <c r="BP573" i="1" s="1"/>
  <c r="BP574" i="1" s="1"/>
  <c r="BP575" i="1" s="1"/>
  <c r="BP576" i="1" s="1"/>
  <c r="BP577" i="1" s="1"/>
  <c r="BP578" i="1" s="1"/>
  <c r="BP579" i="1" s="1"/>
  <c r="BP580" i="1" s="1"/>
  <c r="BP581" i="1" s="1"/>
  <c r="BP582" i="1" s="1"/>
  <c r="BP583" i="1" s="1"/>
  <c r="BP584" i="1" s="1"/>
  <c r="BP585" i="1" s="1"/>
  <c r="BP586" i="1" s="1"/>
  <c r="BP587" i="1" s="1"/>
  <c r="BP588" i="1" s="1"/>
  <c r="BP589" i="1" s="1"/>
  <c r="BP590" i="1" s="1"/>
  <c r="BP591" i="1" s="1"/>
  <c r="BP592" i="1" s="1"/>
  <c r="BP593" i="1" s="1"/>
  <c r="BP594" i="1" s="1"/>
  <c r="BP595" i="1" s="1"/>
  <c r="BP596" i="1" s="1"/>
  <c r="BP597" i="1" s="1"/>
  <c r="BP598" i="1" s="1"/>
  <c r="BP599" i="1" s="1"/>
  <c r="BP600" i="1" s="1"/>
  <c r="BP601" i="1" s="1"/>
  <c r="BP602" i="1" s="1"/>
  <c r="BP603" i="1" s="1"/>
  <c r="BP604" i="1" s="1"/>
  <c r="BP605" i="1" s="1"/>
  <c r="BP606" i="1" s="1"/>
  <c r="BP607" i="1" s="1"/>
  <c r="BP608" i="1" s="1"/>
  <c r="BP609" i="1" s="1"/>
  <c r="BP610" i="1" s="1"/>
  <c r="BP611" i="1" s="1"/>
  <c r="BP612" i="1" s="1"/>
  <c r="BP613" i="1" s="1"/>
  <c r="BP614" i="1" s="1"/>
  <c r="BP615" i="1" s="1"/>
  <c r="BP616" i="1" s="1"/>
  <c r="BP617" i="1" s="1"/>
  <c r="BP618" i="1" s="1"/>
  <c r="BP619" i="1" s="1"/>
  <c r="BP620" i="1" s="1"/>
  <c r="BP621" i="1" s="1"/>
  <c r="BP622" i="1" s="1"/>
  <c r="BP623" i="1" s="1"/>
  <c r="BP624" i="1" s="1"/>
  <c r="BP625" i="1" s="1"/>
  <c r="BP626" i="1" s="1"/>
  <c r="BP627" i="1" s="1"/>
  <c r="BP628" i="1" s="1"/>
  <c r="BP629" i="1" s="1"/>
  <c r="BP630" i="1" s="1"/>
  <c r="BP631" i="1" s="1"/>
  <c r="BP632" i="1" s="1"/>
  <c r="BP633" i="1" s="1"/>
  <c r="BP634" i="1" s="1"/>
  <c r="BP635" i="1" s="1"/>
  <c r="BP636" i="1" s="1"/>
  <c r="BP637" i="1" s="1"/>
  <c r="BP638" i="1" s="1"/>
  <c r="BP639" i="1" s="1"/>
  <c r="BP640" i="1" s="1"/>
  <c r="BP641" i="1" s="1"/>
  <c r="BP642" i="1" s="1"/>
  <c r="BP643" i="1" s="1"/>
  <c r="BP644" i="1" s="1"/>
  <c r="BP645" i="1" s="1"/>
  <c r="BP646" i="1" s="1"/>
  <c r="BP647" i="1" s="1"/>
  <c r="BP648" i="1" s="1"/>
  <c r="BP649" i="1" s="1"/>
  <c r="BP650" i="1" s="1"/>
  <c r="BP651" i="1" s="1"/>
  <c r="BP652" i="1" s="1"/>
  <c r="BP653" i="1" s="1"/>
  <c r="BP654" i="1" s="1"/>
  <c r="BP655" i="1" s="1"/>
  <c r="BP656" i="1" s="1"/>
  <c r="BP657" i="1" s="1"/>
  <c r="BP658" i="1" s="1"/>
  <c r="BP659" i="1" s="1"/>
  <c r="BP660" i="1" s="1"/>
  <c r="BP661" i="1" s="1"/>
  <c r="BP662" i="1" s="1"/>
  <c r="BP663" i="1" s="1"/>
  <c r="BP664" i="1" s="1"/>
  <c r="BP665" i="1" s="1"/>
  <c r="BP666" i="1" s="1"/>
  <c r="BP667" i="1" s="1"/>
  <c r="BP668" i="1" s="1"/>
  <c r="BP669" i="1" s="1"/>
  <c r="BP670" i="1" s="1"/>
  <c r="BP671" i="1" s="1"/>
  <c r="BP672" i="1" s="1"/>
  <c r="BP673" i="1" s="1"/>
  <c r="BP674" i="1" s="1"/>
  <c r="BP675" i="1" s="1"/>
  <c r="BP676" i="1" s="1"/>
  <c r="BP677" i="1" s="1"/>
  <c r="BP678" i="1" s="1"/>
  <c r="BP679" i="1" s="1"/>
  <c r="BP680" i="1" s="1"/>
  <c r="BP681" i="1" s="1"/>
  <c r="BP682" i="1" s="1"/>
  <c r="BP683" i="1" s="1"/>
  <c r="BP684" i="1" s="1"/>
  <c r="BP685" i="1" s="1"/>
  <c r="BP686" i="1" s="1"/>
  <c r="BP687" i="1" s="1"/>
  <c r="BP688" i="1" s="1"/>
  <c r="BP689" i="1" s="1"/>
  <c r="BP690" i="1" s="1"/>
  <c r="BP691" i="1" s="1"/>
  <c r="BP692" i="1" s="1"/>
  <c r="BP693" i="1" s="1"/>
  <c r="BP694" i="1" s="1"/>
  <c r="BP695" i="1" s="1"/>
  <c r="BP696" i="1" s="1"/>
  <c r="BP697" i="1" s="1"/>
  <c r="BP698" i="1" s="1"/>
  <c r="BP699" i="1" s="1"/>
  <c r="BP700" i="1" s="1"/>
  <c r="BP701" i="1" s="1"/>
  <c r="BP702" i="1" s="1"/>
  <c r="BP703" i="1" s="1"/>
  <c r="BP704" i="1" s="1"/>
  <c r="BP705" i="1" s="1"/>
  <c r="BP706" i="1" s="1"/>
  <c r="BP707" i="1" s="1"/>
  <c r="BP708" i="1" s="1"/>
  <c r="BP709" i="1" s="1"/>
  <c r="BP710" i="1" s="1"/>
  <c r="BP711" i="1" s="1"/>
  <c r="BP712" i="1" s="1"/>
  <c r="BP713" i="1" s="1"/>
  <c r="BP714" i="1" s="1"/>
  <c r="BP715" i="1" s="1"/>
  <c r="BP716" i="1" s="1"/>
  <c r="BP717" i="1" s="1"/>
  <c r="BP718" i="1" s="1"/>
  <c r="BP719" i="1" s="1"/>
  <c r="BP720" i="1" s="1"/>
  <c r="BP721" i="1" s="1"/>
  <c r="BP722" i="1" s="1"/>
  <c r="BP723" i="1" s="1"/>
  <c r="BP724" i="1" s="1"/>
  <c r="BP725" i="1" s="1"/>
  <c r="BP726" i="1" s="1"/>
  <c r="BP727" i="1" s="1"/>
  <c r="BP728" i="1" s="1"/>
  <c r="BP729" i="1" s="1"/>
  <c r="BP730" i="1" s="1"/>
  <c r="BP731" i="1" s="1"/>
  <c r="BP732" i="1" s="1"/>
  <c r="BP733" i="1" s="1"/>
  <c r="BP734" i="1" s="1"/>
  <c r="BP735" i="1" s="1"/>
  <c r="BP736" i="1" s="1"/>
  <c r="BP737" i="1" s="1"/>
  <c r="BP738" i="1" s="1"/>
  <c r="BP739" i="1" s="1"/>
  <c r="BP740" i="1" s="1"/>
  <c r="BP741" i="1" s="1"/>
  <c r="BP742" i="1" s="1"/>
  <c r="BP743" i="1" s="1"/>
  <c r="BP744" i="1" s="1"/>
  <c r="BP745" i="1" s="1"/>
  <c r="BP746" i="1" s="1"/>
  <c r="BP747" i="1" s="1"/>
  <c r="BP748" i="1" s="1"/>
  <c r="BP749" i="1" s="1"/>
  <c r="BP750" i="1" s="1"/>
  <c r="BP751" i="1" s="1"/>
  <c r="BP752" i="1" s="1"/>
  <c r="BP753" i="1" s="1"/>
  <c r="BP754" i="1" s="1"/>
  <c r="BP755" i="1" s="1"/>
  <c r="BP756" i="1" s="1"/>
  <c r="BP757" i="1" s="1"/>
  <c r="BP758" i="1" s="1"/>
  <c r="BP759" i="1" s="1"/>
  <c r="BP760" i="1" s="1"/>
  <c r="BP761" i="1" s="1"/>
  <c r="BP762" i="1" s="1"/>
  <c r="BP763" i="1" s="1"/>
  <c r="BP764" i="1" s="1"/>
  <c r="BP765" i="1" s="1"/>
  <c r="BP766" i="1" s="1"/>
  <c r="BP767" i="1" s="1"/>
  <c r="BP768" i="1" s="1"/>
  <c r="BP769" i="1" s="1"/>
  <c r="BP770" i="1" s="1"/>
  <c r="BP771" i="1" s="1"/>
  <c r="BP772" i="1" s="1"/>
  <c r="BP773" i="1" s="1"/>
  <c r="BP774" i="1" s="1"/>
  <c r="BP775" i="1" s="1"/>
  <c r="BP776" i="1" s="1"/>
  <c r="BP777" i="1" s="1"/>
  <c r="BP778" i="1" s="1"/>
  <c r="BP779" i="1" s="1"/>
  <c r="BP780" i="1" s="1"/>
  <c r="BP781" i="1" s="1"/>
  <c r="BP782" i="1" s="1"/>
  <c r="BP783" i="1" s="1"/>
  <c r="BP784" i="1" s="1"/>
  <c r="BP785" i="1" s="1"/>
  <c r="BP786" i="1" s="1"/>
  <c r="BP787" i="1" s="1"/>
  <c r="BP788" i="1" s="1"/>
  <c r="BP789" i="1" s="1"/>
  <c r="BP790" i="1" s="1"/>
  <c r="BP791" i="1" s="1"/>
  <c r="BP792" i="1" s="1"/>
  <c r="BP793" i="1" s="1"/>
  <c r="BP794" i="1" s="1"/>
  <c r="BP795" i="1" s="1"/>
  <c r="BP796" i="1" s="1"/>
  <c r="BP797" i="1" s="1"/>
  <c r="BP798" i="1" s="1"/>
  <c r="BP799" i="1" s="1"/>
  <c r="BP800" i="1" s="1"/>
  <c r="BP801" i="1" s="1"/>
  <c r="BP802" i="1" s="1"/>
  <c r="BP803" i="1" s="1"/>
  <c r="BP804" i="1" s="1"/>
  <c r="BP805" i="1" s="1"/>
  <c r="BP806" i="1" s="1"/>
  <c r="BP807" i="1" s="1"/>
  <c r="BP808" i="1" s="1"/>
  <c r="BP809" i="1" s="1"/>
  <c r="BP810" i="1" s="1"/>
  <c r="BP811" i="1" s="1"/>
  <c r="BP812" i="1" s="1"/>
  <c r="BP813" i="1" s="1"/>
  <c r="BP814" i="1" s="1"/>
  <c r="BP815" i="1" s="1"/>
  <c r="BP816" i="1" s="1"/>
  <c r="BP817" i="1" s="1"/>
  <c r="BP818" i="1" s="1"/>
  <c r="BP819" i="1" s="1"/>
  <c r="BP820" i="1" s="1"/>
  <c r="BP821" i="1" s="1"/>
  <c r="BP822" i="1" s="1"/>
  <c r="BP823" i="1" s="1"/>
  <c r="BP824" i="1" s="1"/>
  <c r="BP825" i="1" s="1"/>
  <c r="BP826" i="1" s="1"/>
  <c r="BP827" i="1" s="1"/>
  <c r="BP828" i="1" s="1"/>
  <c r="BP829" i="1" s="1"/>
  <c r="BP830" i="1" s="1"/>
  <c r="BP831" i="1" s="1"/>
  <c r="BP832" i="1" s="1"/>
  <c r="BP833" i="1" s="1"/>
  <c r="BP834" i="1" s="1"/>
  <c r="BP835" i="1" s="1"/>
  <c r="BP836" i="1" s="1"/>
  <c r="BP837" i="1" s="1"/>
  <c r="BP838" i="1" s="1"/>
  <c r="BP839" i="1" s="1"/>
  <c r="BP840" i="1" s="1"/>
  <c r="BP841" i="1" s="1"/>
  <c r="BP842" i="1" s="1"/>
  <c r="BP843" i="1" s="1"/>
  <c r="BP844" i="1" s="1"/>
  <c r="BP845" i="1" s="1"/>
  <c r="BP846" i="1" s="1"/>
  <c r="BP847" i="1" s="1"/>
  <c r="BP848" i="1" s="1"/>
  <c r="BP849" i="1" s="1"/>
  <c r="BP850" i="1" s="1"/>
  <c r="BP851" i="1" s="1"/>
  <c r="BP852" i="1" s="1"/>
  <c r="BP853" i="1" s="1"/>
  <c r="BP854" i="1" s="1"/>
  <c r="BP855" i="1" s="1"/>
  <c r="BP856" i="1" s="1"/>
  <c r="BP857" i="1" s="1"/>
  <c r="BP858" i="1" s="1"/>
  <c r="BP859" i="1" s="1"/>
  <c r="BP860" i="1" s="1"/>
  <c r="BP861" i="1" s="1"/>
  <c r="BP862" i="1" s="1"/>
  <c r="BP863" i="1" s="1"/>
  <c r="BP864" i="1" s="1"/>
  <c r="BP865" i="1" s="1"/>
  <c r="BP866" i="1" s="1"/>
  <c r="BP867" i="1" s="1"/>
  <c r="BP868" i="1" s="1"/>
  <c r="BP869" i="1" s="1"/>
  <c r="BP870" i="1" s="1"/>
  <c r="BP871" i="1" s="1"/>
  <c r="BP872" i="1" s="1"/>
  <c r="BP873" i="1" s="1"/>
  <c r="BP874" i="1" s="1"/>
  <c r="BP875" i="1" s="1"/>
  <c r="BP876" i="1" s="1"/>
  <c r="BP877" i="1" s="1"/>
  <c r="BP878" i="1" s="1"/>
  <c r="BP879" i="1" s="1"/>
  <c r="BP880" i="1" s="1"/>
  <c r="BP881" i="1" s="1"/>
  <c r="BP882" i="1" s="1"/>
  <c r="BP883" i="1" s="1"/>
  <c r="BP884" i="1" s="1"/>
  <c r="BP885" i="1" s="1"/>
  <c r="BP886" i="1" s="1"/>
  <c r="BP887" i="1" s="1"/>
  <c r="BP888" i="1" s="1"/>
  <c r="BP889" i="1" s="1"/>
  <c r="BP890" i="1" s="1"/>
  <c r="BP891" i="1" s="1"/>
  <c r="BP892" i="1" s="1"/>
  <c r="BP893" i="1" s="1"/>
  <c r="BP894" i="1" s="1"/>
  <c r="BP895" i="1" s="1"/>
  <c r="BP896" i="1" s="1"/>
  <c r="BP897" i="1" s="1"/>
  <c r="BP898" i="1" s="1"/>
  <c r="BP899" i="1" s="1"/>
  <c r="BP900" i="1" s="1"/>
  <c r="BP901" i="1" s="1"/>
  <c r="BP902" i="1" s="1"/>
  <c r="BP903" i="1" s="1"/>
  <c r="BP904" i="1" s="1"/>
  <c r="BP905" i="1" s="1"/>
  <c r="BP906" i="1" s="1"/>
  <c r="BP907" i="1" s="1"/>
  <c r="BP908" i="1" s="1"/>
  <c r="BP909" i="1" s="1"/>
  <c r="BP910" i="1" s="1"/>
  <c r="BP911" i="1" s="1"/>
  <c r="BP912" i="1" s="1"/>
  <c r="BP913" i="1" s="1"/>
  <c r="BP914" i="1" s="1"/>
  <c r="BP915" i="1" s="1"/>
  <c r="BP916" i="1" s="1"/>
  <c r="BP917" i="1" s="1"/>
  <c r="BP918" i="1" s="1"/>
  <c r="BP919" i="1" s="1"/>
  <c r="BP920" i="1" s="1"/>
  <c r="BP921" i="1" s="1"/>
  <c r="BP922" i="1" s="1"/>
  <c r="BP923" i="1" s="1"/>
  <c r="BP924" i="1" s="1"/>
  <c r="BP925" i="1" s="1"/>
  <c r="BP926" i="1" s="1"/>
  <c r="BP927" i="1" s="1"/>
  <c r="BP928" i="1" s="1"/>
  <c r="BP929" i="1" s="1"/>
  <c r="BP930" i="1" s="1"/>
  <c r="BP931" i="1" s="1"/>
  <c r="BP932" i="1" s="1"/>
  <c r="BP933" i="1" s="1"/>
  <c r="BP934" i="1" s="1"/>
  <c r="BP935" i="1" s="1"/>
  <c r="BP936" i="1" s="1"/>
  <c r="BP937" i="1" s="1"/>
  <c r="BP938" i="1" s="1"/>
  <c r="BP939" i="1" s="1"/>
  <c r="BP940" i="1" s="1"/>
  <c r="BP941" i="1" s="1"/>
  <c r="BP942" i="1" s="1"/>
  <c r="BP943" i="1" s="1"/>
  <c r="BP944" i="1" s="1"/>
  <c r="BP945" i="1" s="1"/>
  <c r="BP946" i="1" s="1"/>
  <c r="BP947" i="1" s="1"/>
  <c r="BP948" i="1" s="1"/>
  <c r="BP949" i="1" s="1"/>
  <c r="BP950" i="1" s="1"/>
  <c r="BP951" i="1" s="1"/>
  <c r="BP952" i="1" s="1"/>
  <c r="BP953" i="1" s="1"/>
  <c r="BP954" i="1" s="1"/>
  <c r="BP955" i="1" s="1"/>
  <c r="BP956" i="1" s="1"/>
  <c r="BP957" i="1" s="1"/>
  <c r="BP958" i="1" s="1"/>
  <c r="BP959" i="1" s="1"/>
  <c r="BP960" i="1" s="1"/>
  <c r="BP961" i="1" s="1"/>
  <c r="BP962" i="1" s="1"/>
  <c r="BP963" i="1" s="1"/>
  <c r="BP964" i="1" s="1"/>
  <c r="BP965" i="1" s="1"/>
  <c r="BP966" i="1" s="1"/>
  <c r="BP967" i="1" s="1"/>
  <c r="BP968" i="1" s="1"/>
  <c r="BP969" i="1" s="1"/>
  <c r="BP970" i="1" s="1"/>
  <c r="BP971" i="1" s="1"/>
  <c r="BP972" i="1" s="1"/>
  <c r="BP973" i="1" s="1"/>
  <c r="BP974" i="1" s="1"/>
  <c r="BP975" i="1" s="1"/>
  <c r="BP976" i="1" s="1"/>
  <c r="BP977" i="1" s="1"/>
  <c r="BP978" i="1" s="1"/>
  <c r="BP979" i="1" s="1"/>
  <c r="BP980" i="1" s="1"/>
  <c r="BP981" i="1" s="1"/>
  <c r="BP982" i="1" s="1"/>
  <c r="BP983" i="1" s="1"/>
  <c r="BP984" i="1" s="1"/>
  <c r="BP985" i="1" s="1"/>
  <c r="BP986" i="1" s="1"/>
  <c r="BP987" i="1" s="1"/>
  <c r="BP988" i="1" s="1"/>
  <c r="BP989" i="1" s="1"/>
  <c r="BP990" i="1" s="1"/>
  <c r="BP991" i="1" s="1"/>
  <c r="BP992" i="1" s="1"/>
  <c r="BP993" i="1" s="1"/>
  <c r="BP994" i="1" s="1"/>
  <c r="BP995" i="1" s="1"/>
  <c r="BP996" i="1" s="1"/>
  <c r="BP997" i="1" s="1"/>
  <c r="BP998" i="1" s="1"/>
  <c r="BP999" i="1" s="1"/>
  <c r="BP1000" i="1" s="1"/>
  <c r="BP1001" i="1" s="1"/>
  <c r="BP1002" i="1" s="1"/>
  <c r="BP1003" i="1" s="1"/>
  <c r="BP1004" i="1" s="1"/>
  <c r="BP1005" i="1" s="1"/>
  <c r="BP1006" i="1" s="1"/>
  <c r="BP1007" i="1" s="1"/>
  <c r="BP1008" i="1" s="1"/>
  <c r="BP1009" i="1" s="1"/>
  <c r="BP1010" i="1" s="1"/>
  <c r="BP1011" i="1" s="1"/>
  <c r="BQ10" i="1"/>
  <c r="BQ2" i="1" s="1"/>
  <c r="BS10" i="1"/>
  <c r="BS2" i="1" s="1"/>
  <c r="BO25" i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4" i="1" s="1"/>
  <c r="BO75" i="1" s="1"/>
  <c r="BO76" i="1" s="1"/>
  <c r="BO77" i="1" s="1"/>
  <c r="BO78" i="1" s="1"/>
  <c r="BO79" i="1" s="1"/>
  <c r="BO80" i="1" s="1"/>
  <c r="BO81" i="1" s="1"/>
  <c r="BO82" i="1" s="1"/>
  <c r="BO83" i="1" s="1"/>
  <c r="BO84" i="1" s="1"/>
  <c r="BO85" i="1" s="1"/>
  <c r="BO86" i="1" s="1"/>
  <c r="BO87" i="1" s="1"/>
  <c r="BO88" i="1" s="1"/>
  <c r="BO89" i="1" s="1"/>
  <c r="BO90" i="1" s="1"/>
  <c r="BO91" i="1" s="1"/>
  <c r="BO92" i="1" s="1"/>
  <c r="BO93" i="1" s="1"/>
  <c r="BO94" i="1" s="1"/>
  <c r="BO95" i="1" s="1"/>
  <c r="BO96" i="1" s="1"/>
  <c r="BO97" i="1" s="1"/>
  <c r="BO98" i="1" s="1"/>
  <c r="BO99" i="1" s="1"/>
  <c r="BO100" i="1" s="1"/>
  <c r="BO101" i="1" s="1"/>
  <c r="BO102" i="1" s="1"/>
  <c r="BO103" i="1" s="1"/>
  <c r="BO104" i="1" s="1"/>
  <c r="BO105" i="1" s="1"/>
  <c r="BO106" i="1" s="1"/>
  <c r="BO107" i="1" s="1"/>
  <c r="BO108" i="1" s="1"/>
  <c r="BO109" i="1" s="1"/>
  <c r="BO110" i="1" s="1"/>
  <c r="BO111" i="1" s="1"/>
  <c r="BO112" i="1" s="1"/>
  <c r="BO113" i="1" s="1"/>
  <c r="BO114" i="1" s="1"/>
  <c r="BO115" i="1" s="1"/>
  <c r="BO116" i="1" s="1"/>
  <c r="BO117" i="1" s="1"/>
  <c r="BO118" i="1" s="1"/>
  <c r="BO119" i="1" s="1"/>
  <c r="BO120" i="1" s="1"/>
  <c r="BO121" i="1" s="1"/>
  <c r="BO122" i="1" s="1"/>
  <c r="BO123" i="1" s="1"/>
  <c r="BO124" i="1" s="1"/>
  <c r="BO125" i="1" s="1"/>
  <c r="BO126" i="1" s="1"/>
  <c r="BO127" i="1" s="1"/>
  <c r="BO128" i="1" s="1"/>
  <c r="BO129" i="1" s="1"/>
  <c r="BO130" i="1" s="1"/>
  <c r="BO131" i="1" s="1"/>
  <c r="BO132" i="1" s="1"/>
  <c r="BO133" i="1" s="1"/>
  <c r="BO134" i="1" s="1"/>
  <c r="BO135" i="1" s="1"/>
  <c r="BO136" i="1" s="1"/>
  <c r="BO137" i="1" s="1"/>
  <c r="BO138" i="1" s="1"/>
  <c r="BO139" i="1" s="1"/>
  <c r="BO140" i="1" s="1"/>
  <c r="BO141" i="1" s="1"/>
  <c r="BO142" i="1" s="1"/>
  <c r="BO143" i="1" s="1"/>
  <c r="BO144" i="1" s="1"/>
  <c r="BO145" i="1" s="1"/>
  <c r="BO146" i="1" s="1"/>
  <c r="BO147" i="1" s="1"/>
  <c r="BO148" i="1" s="1"/>
  <c r="BO149" i="1" s="1"/>
  <c r="BO150" i="1" s="1"/>
  <c r="BO151" i="1" s="1"/>
  <c r="BO152" i="1" s="1"/>
  <c r="BO153" i="1" s="1"/>
  <c r="BO154" i="1" s="1"/>
  <c r="BO155" i="1" s="1"/>
  <c r="BO156" i="1" s="1"/>
  <c r="BO157" i="1" s="1"/>
  <c r="BO158" i="1" s="1"/>
  <c r="BO159" i="1" s="1"/>
  <c r="BO160" i="1" s="1"/>
  <c r="BO161" i="1" s="1"/>
  <c r="BO162" i="1" s="1"/>
  <c r="BO163" i="1" s="1"/>
  <c r="BO164" i="1" s="1"/>
  <c r="BO165" i="1" s="1"/>
  <c r="BO166" i="1" s="1"/>
  <c r="BO167" i="1" s="1"/>
  <c r="BO168" i="1" s="1"/>
  <c r="BO169" i="1" s="1"/>
  <c r="BO170" i="1" s="1"/>
  <c r="BO171" i="1" s="1"/>
  <c r="BO172" i="1" s="1"/>
  <c r="BO173" i="1" s="1"/>
  <c r="BO174" i="1" s="1"/>
  <c r="BO175" i="1" s="1"/>
  <c r="BO176" i="1" s="1"/>
  <c r="BO177" i="1" s="1"/>
  <c r="BO178" i="1" s="1"/>
  <c r="BO179" i="1" s="1"/>
  <c r="BO180" i="1" s="1"/>
  <c r="BO181" i="1" s="1"/>
  <c r="BO182" i="1" s="1"/>
  <c r="BO183" i="1" s="1"/>
  <c r="BO184" i="1" s="1"/>
  <c r="BO185" i="1" s="1"/>
  <c r="BO186" i="1" s="1"/>
  <c r="BO187" i="1" s="1"/>
  <c r="BO188" i="1" s="1"/>
  <c r="BO189" i="1" s="1"/>
  <c r="BO190" i="1" s="1"/>
  <c r="BO191" i="1" s="1"/>
  <c r="BO192" i="1" s="1"/>
  <c r="BO193" i="1" s="1"/>
  <c r="BO194" i="1" s="1"/>
  <c r="BO195" i="1" s="1"/>
  <c r="BO196" i="1" s="1"/>
  <c r="BO197" i="1" s="1"/>
  <c r="BO198" i="1" s="1"/>
  <c r="BO199" i="1" s="1"/>
  <c r="BO200" i="1" s="1"/>
  <c r="BO201" i="1" s="1"/>
  <c r="BO202" i="1" s="1"/>
  <c r="BO203" i="1" s="1"/>
  <c r="BO204" i="1" s="1"/>
  <c r="BO205" i="1" s="1"/>
  <c r="BO206" i="1" s="1"/>
  <c r="BO207" i="1" s="1"/>
  <c r="BO208" i="1" s="1"/>
  <c r="BO209" i="1" s="1"/>
  <c r="BO210" i="1" s="1"/>
  <c r="BO211" i="1" s="1"/>
  <c r="BO212" i="1" s="1"/>
  <c r="BO213" i="1" s="1"/>
  <c r="BO214" i="1" s="1"/>
  <c r="BO215" i="1" s="1"/>
  <c r="BO216" i="1" s="1"/>
  <c r="BO217" i="1" s="1"/>
  <c r="BO218" i="1" s="1"/>
  <c r="BO219" i="1" s="1"/>
  <c r="BO220" i="1" s="1"/>
  <c r="BO221" i="1" s="1"/>
  <c r="BO222" i="1" s="1"/>
  <c r="BO223" i="1" s="1"/>
  <c r="BO224" i="1" s="1"/>
  <c r="BO225" i="1" s="1"/>
  <c r="BO226" i="1" s="1"/>
  <c r="BO227" i="1" s="1"/>
  <c r="BO228" i="1" s="1"/>
  <c r="BO229" i="1" s="1"/>
  <c r="BO230" i="1" s="1"/>
  <c r="BO231" i="1" s="1"/>
  <c r="BO232" i="1" s="1"/>
  <c r="BO233" i="1" s="1"/>
  <c r="BO234" i="1" s="1"/>
  <c r="BO235" i="1" s="1"/>
  <c r="BO236" i="1" s="1"/>
  <c r="BO237" i="1" s="1"/>
  <c r="BO238" i="1" s="1"/>
  <c r="BO239" i="1" s="1"/>
  <c r="BO240" i="1" s="1"/>
  <c r="BO241" i="1" s="1"/>
  <c r="BO242" i="1" s="1"/>
  <c r="BO243" i="1" s="1"/>
  <c r="BO244" i="1" s="1"/>
  <c r="BO245" i="1" s="1"/>
  <c r="BO246" i="1" s="1"/>
  <c r="BO247" i="1" s="1"/>
  <c r="BO248" i="1" s="1"/>
  <c r="BO249" i="1" s="1"/>
  <c r="BO250" i="1" s="1"/>
  <c r="BO251" i="1" s="1"/>
  <c r="BO252" i="1" s="1"/>
  <c r="BO253" i="1" s="1"/>
  <c r="BO254" i="1" s="1"/>
  <c r="BO255" i="1" s="1"/>
  <c r="BO256" i="1" s="1"/>
  <c r="BO257" i="1" s="1"/>
  <c r="BO258" i="1" s="1"/>
  <c r="BO259" i="1" s="1"/>
  <c r="BO260" i="1" s="1"/>
  <c r="BO261" i="1" s="1"/>
  <c r="BO262" i="1" s="1"/>
  <c r="BO263" i="1" s="1"/>
  <c r="BO264" i="1" s="1"/>
  <c r="BO265" i="1" s="1"/>
  <c r="BO266" i="1" s="1"/>
  <c r="BO267" i="1" s="1"/>
  <c r="BO268" i="1" s="1"/>
  <c r="BO269" i="1" s="1"/>
  <c r="BO270" i="1" s="1"/>
  <c r="BO271" i="1" s="1"/>
  <c r="BO272" i="1" s="1"/>
  <c r="BO273" i="1" s="1"/>
  <c r="BO274" i="1" s="1"/>
  <c r="BO275" i="1" s="1"/>
  <c r="BO276" i="1" s="1"/>
  <c r="BO277" i="1" s="1"/>
  <c r="BO278" i="1" s="1"/>
  <c r="BO279" i="1" s="1"/>
  <c r="BO280" i="1" s="1"/>
  <c r="BO281" i="1" s="1"/>
  <c r="BO282" i="1" s="1"/>
  <c r="BO283" i="1" s="1"/>
  <c r="BO284" i="1" s="1"/>
  <c r="BO285" i="1" s="1"/>
  <c r="BO286" i="1" s="1"/>
  <c r="BO287" i="1" s="1"/>
  <c r="BO288" i="1" s="1"/>
  <c r="BO289" i="1" s="1"/>
  <c r="BO290" i="1" s="1"/>
  <c r="BO291" i="1" s="1"/>
  <c r="BO292" i="1" s="1"/>
  <c r="BO293" i="1" s="1"/>
  <c r="BO294" i="1" s="1"/>
  <c r="BO295" i="1" s="1"/>
  <c r="BO296" i="1" s="1"/>
  <c r="BO297" i="1" s="1"/>
  <c r="BO298" i="1" s="1"/>
  <c r="BO299" i="1" s="1"/>
  <c r="BO300" i="1" s="1"/>
  <c r="BO301" i="1" s="1"/>
  <c r="BO302" i="1" s="1"/>
  <c r="BO303" i="1" s="1"/>
  <c r="BO304" i="1" s="1"/>
  <c r="BO305" i="1" s="1"/>
  <c r="BO306" i="1" s="1"/>
  <c r="BO307" i="1" s="1"/>
  <c r="BO308" i="1" s="1"/>
  <c r="BO309" i="1" s="1"/>
  <c r="BO310" i="1" s="1"/>
  <c r="BO311" i="1" s="1"/>
  <c r="BO312" i="1" s="1"/>
  <c r="BO313" i="1" s="1"/>
  <c r="BO314" i="1" s="1"/>
  <c r="BO315" i="1" s="1"/>
  <c r="BO316" i="1" s="1"/>
  <c r="BO317" i="1" s="1"/>
  <c r="BO318" i="1" s="1"/>
  <c r="BO319" i="1" s="1"/>
  <c r="BO320" i="1" s="1"/>
  <c r="BO321" i="1" s="1"/>
  <c r="BO322" i="1" s="1"/>
  <c r="BO323" i="1" s="1"/>
  <c r="BO324" i="1" s="1"/>
  <c r="BO325" i="1" s="1"/>
  <c r="BO326" i="1" s="1"/>
  <c r="BO327" i="1" s="1"/>
  <c r="BO328" i="1" s="1"/>
  <c r="BO329" i="1" s="1"/>
  <c r="BO330" i="1" s="1"/>
  <c r="BO331" i="1" s="1"/>
  <c r="BO332" i="1" s="1"/>
  <c r="BO333" i="1" s="1"/>
  <c r="BO334" i="1" s="1"/>
  <c r="BO335" i="1" s="1"/>
  <c r="BO336" i="1" s="1"/>
  <c r="BO337" i="1" s="1"/>
  <c r="BO338" i="1" s="1"/>
  <c r="BO339" i="1" s="1"/>
  <c r="BO340" i="1" s="1"/>
  <c r="BO341" i="1" s="1"/>
  <c r="BO342" i="1" s="1"/>
  <c r="BO343" i="1" s="1"/>
  <c r="BO344" i="1" s="1"/>
  <c r="BO345" i="1" s="1"/>
  <c r="BO346" i="1" s="1"/>
  <c r="BO347" i="1" s="1"/>
  <c r="BO348" i="1" s="1"/>
  <c r="BO349" i="1" s="1"/>
  <c r="BO350" i="1" s="1"/>
  <c r="BO351" i="1" s="1"/>
  <c r="BO352" i="1" s="1"/>
  <c r="BO353" i="1" s="1"/>
  <c r="BO354" i="1" s="1"/>
  <c r="BO355" i="1" s="1"/>
  <c r="BO356" i="1" s="1"/>
  <c r="BO357" i="1" s="1"/>
  <c r="BO358" i="1" s="1"/>
  <c r="BO359" i="1" s="1"/>
  <c r="BO360" i="1" s="1"/>
  <c r="BO361" i="1" s="1"/>
  <c r="BO362" i="1" s="1"/>
  <c r="BO363" i="1" s="1"/>
  <c r="BO364" i="1" s="1"/>
  <c r="BO365" i="1" s="1"/>
  <c r="BO366" i="1" s="1"/>
  <c r="BO367" i="1" s="1"/>
  <c r="BO368" i="1" s="1"/>
  <c r="BO369" i="1" s="1"/>
  <c r="BO370" i="1" s="1"/>
  <c r="BO371" i="1" s="1"/>
  <c r="BO372" i="1" s="1"/>
  <c r="BO373" i="1" s="1"/>
  <c r="BO374" i="1" s="1"/>
  <c r="BO375" i="1" s="1"/>
  <c r="BO376" i="1" s="1"/>
  <c r="BO377" i="1" s="1"/>
  <c r="BO378" i="1" s="1"/>
  <c r="BO379" i="1" s="1"/>
  <c r="BO380" i="1" s="1"/>
  <c r="BO381" i="1" s="1"/>
  <c r="BO382" i="1" s="1"/>
  <c r="BO383" i="1" s="1"/>
  <c r="BO384" i="1" s="1"/>
  <c r="BO385" i="1" s="1"/>
  <c r="BO386" i="1" s="1"/>
  <c r="BO387" i="1" s="1"/>
  <c r="BO388" i="1" s="1"/>
  <c r="BO389" i="1" s="1"/>
  <c r="BO390" i="1" s="1"/>
  <c r="BO391" i="1" s="1"/>
  <c r="BO392" i="1" s="1"/>
  <c r="BO393" i="1" s="1"/>
  <c r="BO394" i="1" s="1"/>
  <c r="BO395" i="1" s="1"/>
  <c r="BO396" i="1" s="1"/>
  <c r="BO397" i="1" s="1"/>
  <c r="BO398" i="1" s="1"/>
  <c r="BO399" i="1" s="1"/>
  <c r="BO400" i="1" s="1"/>
  <c r="BO401" i="1" s="1"/>
  <c r="BO402" i="1" s="1"/>
  <c r="BO403" i="1" s="1"/>
  <c r="BO404" i="1" s="1"/>
  <c r="BO405" i="1" s="1"/>
  <c r="BO406" i="1" s="1"/>
  <c r="BO407" i="1" s="1"/>
  <c r="BO408" i="1" s="1"/>
  <c r="BO409" i="1" s="1"/>
  <c r="BO410" i="1" s="1"/>
  <c r="BO411" i="1" s="1"/>
  <c r="BO412" i="1" s="1"/>
  <c r="BO413" i="1" s="1"/>
  <c r="BO414" i="1" s="1"/>
  <c r="BO415" i="1" s="1"/>
  <c r="BO416" i="1" s="1"/>
  <c r="BO417" i="1" s="1"/>
  <c r="BO418" i="1" s="1"/>
  <c r="BO419" i="1" s="1"/>
  <c r="BO420" i="1" s="1"/>
  <c r="BO421" i="1" s="1"/>
  <c r="BO422" i="1" s="1"/>
  <c r="BO423" i="1" s="1"/>
  <c r="BO424" i="1" s="1"/>
  <c r="BO425" i="1" s="1"/>
  <c r="BO426" i="1" s="1"/>
  <c r="BO427" i="1" s="1"/>
  <c r="BO428" i="1" s="1"/>
  <c r="BO429" i="1" s="1"/>
  <c r="BO430" i="1" s="1"/>
  <c r="BO431" i="1" s="1"/>
  <c r="BO432" i="1" s="1"/>
  <c r="BO433" i="1" s="1"/>
  <c r="BO434" i="1" s="1"/>
  <c r="BO435" i="1" s="1"/>
  <c r="BO436" i="1" s="1"/>
  <c r="BO437" i="1" s="1"/>
  <c r="BO438" i="1" s="1"/>
  <c r="BO439" i="1" s="1"/>
  <c r="BO440" i="1" s="1"/>
  <c r="BO441" i="1" s="1"/>
  <c r="BO442" i="1" s="1"/>
  <c r="BO443" i="1" s="1"/>
  <c r="BO444" i="1" s="1"/>
  <c r="BO445" i="1" s="1"/>
  <c r="BO446" i="1" s="1"/>
  <c r="BO447" i="1" s="1"/>
  <c r="BO448" i="1" s="1"/>
  <c r="BO449" i="1" s="1"/>
  <c r="BO450" i="1" s="1"/>
  <c r="BO451" i="1" s="1"/>
  <c r="BO452" i="1" s="1"/>
  <c r="BO453" i="1" s="1"/>
  <c r="BO454" i="1" s="1"/>
  <c r="BO455" i="1" s="1"/>
  <c r="BO456" i="1" s="1"/>
  <c r="BO457" i="1" s="1"/>
  <c r="BO458" i="1" s="1"/>
  <c r="BO459" i="1" s="1"/>
  <c r="BO460" i="1" s="1"/>
  <c r="BO461" i="1" s="1"/>
  <c r="BO462" i="1" s="1"/>
  <c r="BO463" i="1" s="1"/>
  <c r="BO464" i="1" s="1"/>
  <c r="BO465" i="1" s="1"/>
  <c r="BO466" i="1" s="1"/>
  <c r="BO467" i="1" s="1"/>
  <c r="BO468" i="1" s="1"/>
  <c r="BO469" i="1" s="1"/>
  <c r="BO470" i="1" s="1"/>
  <c r="BO471" i="1" s="1"/>
  <c r="BO472" i="1" s="1"/>
  <c r="BO473" i="1" s="1"/>
  <c r="BO474" i="1" s="1"/>
  <c r="BO475" i="1" s="1"/>
  <c r="BO476" i="1" s="1"/>
  <c r="BO477" i="1" s="1"/>
  <c r="BO478" i="1" s="1"/>
  <c r="BO479" i="1" s="1"/>
  <c r="BO480" i="1" s="1"/>
  <c r="BO481" i="1" s="1"/>
  <c r="BO482" i="1" s="1"/>
  <c r="BO483" i="1" s="1"/>
  <c r="BO484" i="1" s="1"/>
  <c r="BO485" i="1" s="1"/>
  <c r="BO486" i="1" s="1"/>
  <c r="BO487" i="1" s="1"/>
  <c r="BO488" i="1" s="1"/>
  <c r="BO489" i="1" s="1"/>
  <c r="BO490" i="1" s="1"/>
  <c r="BO491" i="1" s="1"/>
  <c r="BO492" i="1" s="1"/>
  <c r="BO493" i="1" s="1"/>
  <c r="BO494" i="1" s="1"/>
  <c r="BO495" i="1" s="1"/>
  <c r="BO496" i="1" s="1"/>
  <c r="BO497" i="1" s="1"/>
  <c r="BO498" i="1" s="1"/>
  <c r="BO499" i="1" s="1"/>
  <c r="BO500" i="1" s="1"/>
  <c r="BO501" i="1" s="1"/>
  <c r="BO502" i="1" s="1"/>
  <c r="BO503" i="1" s="1"/>
  <c r="BO504" i="1" s="1"/>
  <c r="BO505" i="1" s="1"/>
  <c r="BO506" i="1" s="1"/>
  <c r="BO507" i="1" s="1"/>
  <c r="BO508" i="1" s="1"/>
  <c r="BO509" i="1" s="1"/>
  <c r="BO510" i="1" s="1"/>
  <c r="BO511" i="1" s="1"/>
  <c r="BO512" i="1" s="1"/>
  <c r="BO513" i="1" s="1"/>
  <c r="BO514" i="1" s="1"/>
  <c r="BO515" i="1" s="1"/>
  <c r="BO516" i="1" s="1"/>
  <c r="BO517" i="1" s="1"/>
  <c r="BO518" i="1" s="1"/>
  <c r="BO519" i="1" s="1"/>
  <c r="BO520" i="1" s="1"/>
  <c r="BO521" i="1" s="1"/>
  <c r="BO522" i="1" s="1"/>
  <c r="BO523" i="1" s="1"/>
  <c r="BO524" i="1" s="1"/>
  <c r="BO525" i="1" s="1"/>
  <c r="BO526" i="1" s="1"/>
  <c r="BO527" i="1" s="1"/>
  <c r="BO528" i="1" s="1"/>
  <c r="BO529" i="1" s="1"/>
  <c r="BO530" i="1" s="1"/>
  <c r="BO531" i="1" s="1"/>
  <c r="BO532" i="1" s="1"/>
  <c r="BO533" i="1" s="1"/>
  <c r="BO534" i="1" s="1"/>
  <c r="BO535" i="1" s="1"/>
  <c r="BO536" i="1" s="1"/>
  <c r="BO537" i="1" s="1"/>
  <c r="BO538" i="1" s="1"/>
  <c r="BO539" i="1" s="1"/>
  <c r="BO540" i="1" s="1"/>
  <c r="BO541" i="1" s="1"/>
  <c r="BO542" i="1" s="1"/>
  <c r="BO543" i="1" s="1"/>
  <c r="BO544" i="1" s="1"/>
  <c r="BO545" i="1" s="1"/>
  <c r="BO546" i="1" s="1"/>
  <c r="BO547" i="1" s="1"/>
  <c r="BO548" i="1" s="1"/>
  <c r="BO549" i="1" s="1"/>
  <c r="BO550" i="1" s="1"/>
  <c r="BO551" i="1" s="1"/>
  <c r="BO552" i="1" s="1"/>
  <c r="BO553" i="1" s="1"/>
  <c r="BO554" i="1" s="1"/>
  <c r="BO555" i="1" s="1"/>
  <c r="BO556" i="1" s="1"/>
  <c r="BO557" i="1" s="1"/>
  <c r="BO558" i="1" s="1"/>
  <c r="BO559" i="1" s="1"/>
  <c r="BO560" i="1" s="1"/>
  <c r="BO561" i="1" s="1"/>
  <c r="BO562" i="1" s="1"/>
  <c r="BO563" i="1" s="1"/>
  <c r="BO564" i="1" s="1"/>
  <c r="BO565" i="1" s="1"/>
  <c r="BO566" i="1" s="1"/>
  <c r="BO567" i="1" s="1"/>
  <c r="BO568" i="1" s="1"/>
  <c r="BO569" i="1" s="1"/>
  <c r="BO570" i="1" s="1"/>
  <c r="BO571" i="1" s="1"/>
  <c r="BO572" i="1" s="1"/>
  <c r="BO573" i="1" s="1"/>
  <c r="BO574" i="1" s="1"/>
  <c r="BO575" i="1" s="1"/>
  <c r="BO576" i="1" s="1"/>
  <c r="BO577" i="1" s="1"/>
  <c r="BO578" i="1" s="1"/>
  <c r="BO579" i="1" s="1"/>
  <c r="BO580" i="1" s="1"/>
  <c r="BO581" i="1" s="1"/>
  <c r="BO582" i="1" s="1"/>
  <c r="BO583" i="1" s="1"/>
  <c r="BO584" i="1" s="1"/>
  <c r="BO585" i="1" s="1"/>
  <c r="BO586" i="1" s="1"/>
  <c r="BO587" i="1" s="1"/>
  <c r="BO588" i="1" s="1"/>
  <c r="BO589" i="1" s="1"/>
  <c r="BO590" i="1" s="1"/>
  <c r="BO591" i="1" s="1"/>
  <c r="BO592" i="1" s="1"/>
  <c r="BO593" i="1" s="1"/>
  <c r="BO594" i="1" s="1"/>
  <c r="BO595" i="1" s="1"/>
  <c r="BO596" i="1" s="1"/>
  <c r="BO597" i="1" s="1"/>
  <c r="BO598" i="1" s="1"/>
  <c r="BO599" i="1" s="1"/>
  <c r="BO600" i="1" s="1"/>
  <c r="BO601" i="1" s="1"/>
  <c r="BO602" i="1" s="1"/>
  <c r="BO603" i="1" s="1"/>
  <c r="BO604" i="1" s="1"/>
  <c r="BO605" i="1" s="1"/>
  <c r="BO606" i="1" s="1"/>
  <c r="BO607" i="1" s="1"/>
  <c r="BO608" i="1" s="1"/>
  <c r="BO609" i="1" s="1"/>
  <c r="BO610" i="1" s="1"/>
  <c r="BO611" i="1" s="1"/>
  <c r="BO612" i="1" s="1"/>
  <c r="BO613" i="1" s="1"/>
  <c r="BO614" i="1" s="1"/>
  <c r="BO615" i="1" s="1"/>
  <c r="BO616" i="1" s="1"/>
  <c r="BO617" i="1" s="1"/>
  <c r="BO618" i="1" s="1"/>
  <c r="BO619" i="1" s="1"/>
  <c r="BO620" i="1" s="1"/>
  <c r="BO621" i="1" s="1"/>
  <c r="BO622" i="1" s="1"/>
  <c r="BO623" i="1" s="1"/>
  <c r="BO624" i="1" s="1"/>
  <c r="BO625" i="1" s="1"/>
  <c r="BO626" i="1" s="1"/>
  <c r="BO627" i="1" s="1"/>
  <c r="BO628" i="1" s="1"/>
  <c r="BO629" i="1" s="1"/>
  <c r="BO630" i="1" s="1"/>
  <c r="BO631" i="1" s="1"/>
  <c r="BO632" i="1" s="1"/>
  <c r="BO633" i="1" s="1"/>
  <c r="BO634" i="1" s="1"/>
  <c r="BO635" i="1" s="1"/>
  <c r="BO636" i="1" s="1"/>
  <c r="BO637" i="1" s="1"/>
  <c r="BO638" i="1" s="1"/>
  <c r="BO639" i="1" s="1"/>
  <c r="BO640" i="1" s="1"/>
  <c r="BO641" i="1" s="1"/>
  <c r="BO642" i="1" s="1"/>
  <c r="BO643" i="1" s="1"/>
  <c r="BO644" i="1" s="1"/>
  <c r="BO645" i="1" s="1"/>
  <c r="BO646" i="1" s="1"/>
  <c r="BO647" i="1" s="1"/>
  <c r="BO648" i="1" s="1"/>
  <c r="BO649" i="1" s="1"/>
  <c r="BO650" i="1" s="1"/>
  <c r="BO651" i="1" s="1"/>
  <c r="BO652" i="1" s="1"/>
  <c r="BO653" i="1" s="1"/>
  <c r="BO654" i="1" s="1"/>
  <c r="BO655" i="1" s="1"/>
  <c r="BO656" i="1" s="1"/>
  <c r="BO657" i="1" s="1"/>
  <c r="BO658" i="1" s="1"/>
  <c r="BO659" i="1" s="1"/>
  <c r="BO660" i="1" s="1"/>
  <c r="BO661" i="1" s="1"/>
  <c r="BO662" i="1" s="1"/>
  <c r="BO663" i="1" s="1"/>
  <c r="BO664" i="1" s="1"/>
  <c r="BO665" i="1" s="1"/>
  <c r="BO666" i="1" s="1"/>
  <c r="BO667" i="1" s="1"/>
  <c r="BO668" i="1" s="1"/>
  <c r="BO669" i="1" s="1"/>
  <c r="BO670" i="1" s="1"/>
  <c r="BO671" i="1" s="1"/>
  <c r="BO672" i="1" s="1"/>
  <c r="BO673" i="1" s="1"/>
  <c r="BO674" i="1" s="1"/>
  <c r="BO675" i="1" s="1"/>
  <c r="BO676" i="1" s="1"/>
  <c r="BO677" i="1" s="1"/>
  <c r="BO678" i="1" s="1"/>
  <c r="BO679" i="1" s="1"/>
  <c r="BO680" i="1" s="1"/>
  <c r="BO681" i="1" s="1"/>
  <c r="BO682" i="1" s="1"/>
  <c r="BO683" i="1" s="1"/>
  <c r="BO684" i="1" s="1"/>
  <c r="BO685" i="1" s="1"/>
  <c r="BO686" i="1" s="1"/>
  <c r="BO687" i="1" s="1"/>
  <c r="BO688" i="1" s="1"/>
  <c r="BO689" i="1" s="1"/>
  <c r="BO690" i="1" s="1"/>
  <c r="BO691" i="1" s="1"/>
  <c r="BO692" i="1" s="1"/>
  <c r="BO693" i="1" s="1"/>
  <c r="BO694" i="1" s="1"/>
  <c r="BO695" i="1" s="1"/>
  <c r="BO696" i="1" s="1"/>
  <c r="BO697" i="1" s="1"/>
  <c r="BO698" i="1" s="1"/>
  <c r="BO699" i="1" s="1"/>
  <c r="BO700" i="1" s="1"/>
  <c r="BO701" i="1" s="1"/>
  <c r="BO702" i="1" s="1"/>
  <c r="BO703" i="1" s="1"/>
  <c r="BO704" i="1" s="1"/>
  <c r="BO705" i="1" s="1"/>
  <c r="BO706" i="1" s="1"/>
  <c r="BO707" i="1" s="1"/>
  <c r="BO708" i="1" s="1"/>
  <c r="BO709" i="1" s="1"/>
  <c r="BO710" i="1" s="1"/>
  <c r="BO711" i="1" s="1"/>
  <c r="BO712" i="1" s="1"/>
  <c r="BO713" i="1" s="1"/>
  <c r="BO714" i="1" s="1"/>
  <c r="BO715" i="1" s="1"/>
  <c r="BO716" i="1" s="1"/>
  <c r="BO717" i="1" s="1"/>
  <c r="BO718" i="1" s="1"/>
  <c r="BO719" i="1" s="1"/>
  <c r="BO720" i="1" s="1"/>
  <c r="BO721" i="1" s="1"/>
  <c r="BO722" i="1" s="1"/>
  <c r="BO723" i="1" s="1"/>
  <c r="BO724" i="1" s="1"/>
  <c r="BO725" i="1" s="1"/>
  <c r="BO726" i="1" s="1"/>
  <c r="BO727" i="1" s="1"/>
  <c r="BO728" i="1" s="1"/>
  <c r="BO729" i="1" s="1"/>
  <c r="BO730" i="1" s="1"/>
  <c r="BO731" i="1" s="1"/>
  <c r="BO732" i="1" s="1"/>
  <c r="BO733" i="1" s="1"/>
  <c r="BO734" i="1" s="1"/>
  <c r="BO735" i="1" s="1"/>
  <c r="BO736" i="1" s="1"/>
  <c r="BO737" i="1" s="1"/>
  <c r="BO738" i="1" s="1"/>
  <c r="BO739" i="1" s="1"/>
  <c r="BO740" i="1" s="1"/>
  <c r="BO741" i="1" s="1"/>
  <c r="BO742" i="1" s="1"/>
  <c r="BO743" i="1" s="1"/>
  <c r="BO744" i="1" s="1"/>
  <c r="BO745" i="1" s="1"/>
  <c r="BO746" i="1" s="1"/>
  <c r="BO747" i="1" s="1"/>
  <c r="BO748" i="1" s="1"/>
  <c r="BO749" i="1" s="1"/>
  <c r="BO750" i="1" s="1"/>
  <c r="BO751" i="1" s="1"/>
  <c r="BO752" i="1" s="1"/>
  <c r="BO753" i="1" s="1"/>
  <c r="BO754" i="1" s="1"/>
  <c r="BO755" i="1" s="1"/>
  <c r="BO756" i="1" s="1"/>
  <c r="BO757" i="1" s="1"/>
  <c r="BO758" i="1" s="1"/>
  <c r="BO759" i="1" s="1"/>
  <c r="BO760" i="1" s="1"/>
  <c r="BO761" i="1" s="1"/>
  <c r="BO762" i="1" s="1"/>
  <c r="BO763" i="1" s="1"/>
  <c r="BO764" i="1" s="1"/>
  <c r="BO765" i="1" s="1"/>
  <c r="BO766" i="1" s="1"/>
  <c r="BO767" i="1" s="1"/>
  <c r="BO768" i="1" s="1"/>
  <c r="BO769" i="1" s="1"/>
  <c r="BO770" i="1" s="1"/>
  <c r="BO771" i="1" s="1"/>
  <c r="BO772" i="1" s="1"/>
  <c r="BO773" i="1" s="1"/>
  <c r="BO774" i="1" s="1"/>
  <c r="BO775" i="1" s="1"/>
  <c r="BO776" i="1" s="1"/>
  <c r="BO777" i="1" s="1"/>
  <c r="BO778" i="1" s="1"/>
  <c r="BO779" i="1" s="1"/>
  <c r="BO780" i="1" s="1"/>
  <c r="BO781" i="1" s="1"/>
  <c r="BO782" i="1" s="1"/>
  <c r="BO783" i="1" s="1"/>
  <c r="BO784" i="1" s="1"/>
  <c r="BO785" i="1" s="1"/>
  <c r="BO786" i="1" s="1"/>
  <c r="BO787" i="1" s="1"/>
  <c r="BO788" i="1" s="1"/>
  <c r="BO789" i="1" s="1"/>
  <c r="BO790" i="1" s="1"/>
  <c r="BO791" i="1" s="1"/>
  <c r="BO792" i="1" s="1"/>
  <c r="BO793" i="1" s="1"/>
  <c r="BO794" i="1" s="1"/>
  <c r="BO795" i="1" s="1"/>
  <c r="BO796" i="1" s="1"/>
  <c r="BO797" i="1" s="1"/>
  <c r="BO798" i="1" s="1"/>
  <c r="BO799" i="1" s="1"/>
  <c r="BO800" i="1" s="1"/>
  <c r="BO801" i="1" s="1"/>
  <c r="BO802" i="1" s="1"/>
  <c r="BO803" i="1" s="1"/>
  <c r="BO804" i="1" s="1"/>
  <c r="BO805" i="1" s="1"/>
  <c r="BO806" i="1" s="1"/>
  <c r="BO807" i="1" s="1"/>
  <c r="BO808" i="1" s="1"/>
  <c r="BO809" i="1" s="1"/>
  <c r="BO810" i="1" s="1"/>
  <c r="BO811" i="1" s="1"/>
  <c r="BO812" i="1" s="1"/>
  <c r="BO813" i="1" s="1"/>
  <c r="BO814" i="1" s="1"/>
  <c r="BO815" i="1" s="1"/>
  <c r="BO816" i="1" s="1"/>
  <c r="BO817" i="1" s="1"/>
  <c r="BO818" i="1" s="1"/>
  <c r="BO819" i="1" s="1"/>
  <c r="BO820" i="1" s="1"/>
  <c r="BO821" i="1" s="1"/>
  <c r="BO822" i="1" s="1"/>
  <c r="BO823" i="1" s="1"/>
  <c r="BO824" i="1" s="1"/>
  <c r="BO825" i="1" s="1"/>
  <c r="BO826" i="1" s="1"/>
  <c r="BO827" i="1" s="1"/>
  <c r="BO828" i="1" s="1"/>
  <c r="BO829" i="1" s="1"/>
  <c r="BO830" i="1" s="1"/>
  <c r="BO831" i="1" s="1"/>
  <c r="BO832" i="1" s="1"/>
  <c r="BO833" i="1" s="1"/>
  <c r="BO834" i="1" s="1"/>
  <c r="BO835" i="1" s="1"/>
  <c r="BO836" i="1" s="1"/>
  <c r="BO837" i="1" s="1"/>
  <c r="BO838" i="1" s="1"/>
  <c r="BO839" i="1" s="1"/>
  <c r="BO840" i="1" s="1"/>
  <c r="BO841" i="1" s="1"/>
  <c r="BO842" i="1" s="1"/>
  <c r="BO843" i="1" s="1"/>
  <c r="BO844" i="1" s="1"/>
  <c r="BO845" i="1" s="1"/>
  <c r="BO846" i="1" s="1"/>
  <c r="BO847" i="1" s="1"/>
  <c r="BO848" i="1" s="1"/>
  <c r="BO849" i="1" s="1"/>
  <c r="BO850" i="1" s="1"/>
  <c r="BO851" i="1" s="1"/>
  <c r="BO852" i="1" s="1"/>
  <c r="BO853" i="1" s="1"/>
  <c r="BO854" i="1" s="1"/>
  <c r="BO855" i="1" s="1"/>
  <c r="BO856" i="1" s="1"/>
  <c r="BO857" i="1" s="1"/>
  <c r="BO858" i="1" s="1"/>
  <c r="BO859" i="1" s="1"/>
  <c r="BO860" i="1" s="1"/>
  <c r="BO861" i="1" s="1"/>
  <c r="BO862" i="1" s="1"/>
  <c r="BO863" i="1" s="1"/>
  <c r="BO864" i="1" s="1"/>
  <c r="BO865" i="1" s="1"/>
  <c r="BO866" i="1" s="1"/>
  <c r="BO867" i="1" s="1"/>
  <c r="BO868" i="1" s="1"/>
  <c r="BO869" i="1" s="1"/>
  <c r="BO870" i="1" s="1"/>
  <c r="BO871" i="1" s="1"/>
  <c r="BO872" i="1" s="1"/>
  <c r="BO873" i="1" s="1"/>
  <c r="BO874" i="1" s="1"/>
  <c r="BO875" i="1" s="1"/>
  <c r="BO876" i="1" s="1"/>
  <c r="BO877" i="1" s="1"/>
  <c r="BO878" i="1" s="1"/>
  <c r="BO879" i="1" s="1"/>
  <c r="BO880" i="1" s="1"/>
  <c r="BO881" i="1" s="1"/>
  <c r="BO882" i="1" s="1"/>
  <c r="BO883" i="1" s="1"/>
  <c r="BO884" i="1" s="1"/>
  <c r="BO885" i="1" s="1"/>
  <c r="BO886" i="1" s="1"/>
  <c r="BO887" i="1" s="1"/>
  <c r="BO888" i="1" s="1"/>
  <c r="BO889" i="1" s="1"/>
  <c r="BO890" i="1" s="1"/>
  <c r="BO891" i="1" s="1"/>
  <c r="BO892" i="1" s="1"/>
  <c r="BO893" i="1" s="1"/>
  <c r="BO894" i="1" s="1"/>
  <c r="BO895" i="1" s="1"/>
  <c r="BO896" i="1" s="1"/>
  <c r="BO897" i="1" s="1"/>
  <c r="BO898" i="1" s="1"/>
  <c r="BO899" i="1" s="1"/>
  <c r="BO900" i="1" s="1"/>
  <c r="BO901" i="1" s="1"/>
  <c r="BO902" i="1" s="1"/>
  <c r="BO903" i="1" s="1"/>
  <c r="BO904" i="1" s="1"/>
  <c r="BO905" i="1" s="1"/>
  <c r="BO906" i="1" s="1"/>
  <c r="BO907" i="1" s="1"/>
  <c r="BO908" i="1" s="1"/>
  <c r="BO909" i="1" s="1"/>
  <c r="BO910" i="1" s="1"/>
  <c r="BO911" i="1" s="1"/>
  <c r="BO912" i="1" s="1"/>
  <c r="BO913" i="1" s="1"/>
  <c r="BO914" i="1" s="1"/>
  <c r="BO915" i="1" s="1"/>
  <c r="BO916" i="1" s="1"/>
  <c r="BO917" i="1" s="1"/>
  <c r="BO918" i="1" s="1"/>
  <c r="BO919" i="1" s="1"/>
  <c r="BO920" i="1" s="1"/>
  <c r="BO921" i="1" s="1"/>
  <c r="BO922" i="1" s="1"/>
  <c r="BO923" i="1" s="1"/>
  <c r="BO924" i="1" s="1"/>
  <c r="BO925" i="1" s="1"/>
  <c r="BO926" i="1" s="1"/>
  <c r="BO927" i="1" s="1"/>
  <c r="BO928" i="1" s="1"/>
  <c r="BO929" i="1" s="1"/>
  <c r="BO930" i="1" s="1"/>
  <c r="BO931" i="1" s="1"/>
  <c r="BO932" i="1" s="1"/>
  <c r="BO933" i="1" s="1"/>
  <c r="BO934" i="1" s="1"/>
  <c r="BO935" i="1" s="1"/>
  <c r="BO936" i="1" s="1"/>
  <c r="BO937" i="1" s="1"/>
  <c r="BO938" i="1" s="1"/>
  <c r="BO939" i="1" s="1"/>
  <c r="BO940" i="1" s="1"/>
  <c r="BO941" i="1" s="1"/>
  <c r="BO942" i="1" s="1"/>
  <c r="BO943" i="1" s="1"/>
  <c r="BO944" i="1" s="1"/>
  <c r="BO945" i="1" s="1"/>
  <c r="BO946" i="1" s="1"/>
  <c r="BO947" i="1" s="1"/>
  <c r="BO948" i="1" s="1"/>
  <c r="BO949" i="1" s="1"/>
  <c r="BO950" i="1" s="1"/>
  <c r="BO951" i="1" s="1"/>
  <c r="BO952" i="1" s="1"/>
  <c r="BO953" i="1" s="1"/>
  <c r="BO954" i="1" s="1"/>
  <c r="BO955" i="1" s="1"/>
  <c r="BO956" i="1" s="1"/>
  <c r="BO957" i="1" s="1"/>
  <c r="BO958" i="1" s="1"/>
  <c r="BO959" i="1" s="1"/>
  <c r="BO960" i="1" s="1"/>
  <c r="BO961" i="1" s="1"/>
  <c r="BO962" i="1" s="1"/>
  <c r="BO963" i="1" s="1"/>
  <c r="BO964" i="1" s="1"/>
  <c r="BO965" i="1" s="1"/>
  <c r="BO966" i="1" s="1"/>
  <c r="BO967" i="1" s="1"/>
  <c r="BO968" i="1" s="1"/>
  <c r="BO969" i="1" s="1"/>
  <c r="BO970" i="1" s="1"/>
  <c r="BO971" i="1" s="1"/>
  <c r="BO972" i="1" s="1"/>
  <c r="BO973" i="1" s="1"/>
  <c r="BO974" i="1" s="1"/>
  <c r="BO975" i="1" s="1"/>
  <c r="BO976" i="1" s="1"/>
  <c r="BO977" i="1" s="1"/>
  <c r="BO978" i="1" s="1"/>
  <c r="BO979" i="1" s="1"/>
  <c r="BO980" i="1" s="1"/>
  <c r="BO981" i="1" s="1"/>
  <c r="BO982" i="1" s="1"/>
  <c r="BO983" i="1" s="1"/>
  <c r="BO984" i="1" s="1"/>
  <c r="BO985" i="1" s="1"/>
  <c r="BO986" i="1" s="1"/>
  <c r="BO987" i="1" s="1"/>
  <c r="BO988" i="1" s="1"/>
  <c r="BO989" i="1" s="1"/>
  <c r="BO990" i="1" s="1"/>
  <c r="BO991" i="1" s="1"/>
  <c r="BO992" i="1" s="1"/>
  <c r="BO993" i="1" s="1"/>
  <c r="BO994" i="1" s="1"/>
  <c r="BO995" i="1" s="1"/>
  <c r="BO996" i="1" s="1"/>
  <c r="BO997" i="1" s="1"/>
  <c r="BO998" i="1" s="1"/>
  <c r="BO999" i="1" s="1"/>
  <c r="BO1000" i="1" s="1"/>
  <c r="BO1001" i="1" s="1"/>
  <c r="BO1002" i="1" s="1"/>
  <c r="BO1003" i="1" s="1"/>
  <c r="BO1004" i="1" s="1"/>
  <c r="BO1005" i="1" s="1"/>
  <c r="BO1006" i="1" s="1"/>
  <c r="BO1007" i="1" s="1"/>
  <c r="BO1008" i="1" s="1"/>
  <c r="BO1009" i="1" s="1"/>
  <c r="BO1010" i="1" s="1"/>
  <c r="BO1011" i="1" s="1"/>
  <c r="CQ9" i="1" l="1"/>
  <c r="CP9" i="1"/>
  <c r="CR9" i="1"/>
  <c r="BP10" i="1"/>
  <c r="AY20" i="1"/>
  <c r="A21" i="1"/>
  <c r="BO10" i="1"/>
  <c r="BN3" i="1"/>
  <c r="BN4" i="1"/>
  <c r="G12" i="1"/>
  <c r="BN2" i="1" l="1"/>
  <c r="BM2" i="1"/>
  <c r="CE12" i="1"/>
  <c r="G13" i="1"/>
  <c r="CE13" i="1" s="1"/>
  <c r="BO3" i="1"/>
  <c r="BO2" i="1" s="1"/>
  <c r="BO4" i="1"/>
  <c r="AY21" i="1"/>
  <c r="A22" i="1"/>
  <c r="BP3" i="1"/>
  <c r="BP2" i="1" s="1"/>
  <c r="BP4" i="1"/>
  <c r="G14" i="1"/>
  <c r="AY22" i="1" l="1"/>
  <c r="A23" i="1"/>
  <c r="CE15" i="1"/>
  <c r="CE17" i="1"/>
  <c r="BK2" i="1"/>
  <c r="CE14" i="1"/>
  <c r="CE16" i="1"/>
  <c r="CE22" i="1"/>
  <c r="CE21" i="1"/>
  <c r="CE23" i="1"/>
  <c r="AX39" i="1" l="1"/>
  <c r="AW39" i="1"/>
  <c r="AX41" i="1"/>
  <c r="AX44" i="1" s="1"/>
  <c r="AW41" i="1"/>
  <c r="AW44" i="1" s="1"/>
  <c r="AW36" i="1"/>
  <c r="AW28" i="1"/>
  <c r="AW38" i="1" s="1"/>
  <c r="AW43" i="1" s="1"/>
  <c r="AX27" i="1"/>
  <c r="AX37" i="1" s="1"/>
  <c r="AX42" i="1" s="1"/>
  <c r="AX28" i="1"/>
  <c r="AX38" i="1" s="1"/>
  <c r="AX43" i="1" s="1"/>
  <c r="AW27" i="1"/>
  <c r="AW37" i="1" s="1"/>
  <c r="AW42" i="1" s="1"/>
  <c r="AX36" i="1"/>
  <c r="G16" i="1"/>
  <c r="AX31" i="1"/>
  <c r="G15" i="1"/>
  <c r="G18" i="1"/>
  <c r="AW33" i="1"/>
  <c r="AW34" i="1"/>
  <c r="AW31" i="1"/>
  <c r="AW29" i="1"/>
  <c r="AW26" i="1"/>
  <c r="AX29" i="1"/>
  <c r="AW32" i="1"/>
  <c r="G22" i="1"/>
  <c r="AX34" i="1"/>
  <c r="G24" i="1"/>
  <c r="G19" i="1"/>
  <c r="G33" i="1"/>
  <c r="A10" i="1"/>
  <c r="AX32" i="1"/>
  <c r="G25" i="1"/>
  <c r="AX33" i="1"/>
  <c r="G26" i="1"/>
  <c r="AX26" i="1"/>
  <c r="G21" i="1"/>
  <c r="G20" i="1"/>
  <c r="G17" i="1"/>
  <c r="G23" i="1"/>
  <c r="A24" i="1"/>
  <c r="AY23" i="1"/>
  <c r="G27" i="1" l="1"/>
  <c r="G28" i="1"/>
  <c r="CE19" i="1" s="1"/>
  <c r="CE18" i="1"/>
  <c r="G30" i="1"/>
  <c r="A25" i="1"/>
  <c r="AY24" i="1"/>
  <c r="G29" i="1" l="1"/>
  <c r="G31" i="1"/>
  <c r="CE20" i="1"/>
  <c r="G48" i="1" s="1"/>
  <c r="BZ9" i="1"/>
  <c r="G39" i="1"/>
  <c r="G36" i="1" s="1"/>
  <c r="G38" i="1"/>
  <c r="G37" i="1"/>
  <c r="G40" i="1"/>
  <c r="BY9" i="1" s="1"/>
  <c r="BZ10" i="1"/>
  <c r="G44" i="1"/>
  <c r="G41" i="1" s="1"/>
  <c r="G32" i="1"/>
  <c r="A26" i="1"/>
  <c r="AY25" i="1"/>
  <c r="G43" i="1"/>
  <c r="G42" i="1"/>
  <c r="G45" i="1"/>
  <c r="BY10" i="1" s="1"/>
  <c r="G50" i="1" l="1"/>
  <c r="BY11" i="1" s="1"/>
  <c r="BY16" i="1" s="1"/>
  <c r="CE26" i="1"/>
  <c r="BU14" i="1" s="1"/>
  <c r="BX14" i="1" s="1"/>
  <c r="G47" i="1"/>
  <c r="BZ11" i="1"/>
  <c r="BZ16" i="1" s="1"/>
  <c r="G49" i="1"/>
  <c r="G46" i="1" s="1"/>
  <c r="A27" i="1"/>
  <c r="AY26" i="1"/>
  <c r="BU15" i="1" l="1"/>
  <c r="BV14" i="1"/>
  <c r="BW14" i="1"/>
  <c r="BV15" i="1"/>
  <c r="BW15" i="1"/>
  <c r="BX15" i="1"/>
  <c r="BU16" i="1"/>
  <c r="A28" i="1"/>
  <c r="AY27" i="1"/>
  <c r="AY28" i="1" l="1"/>
  <c r="A29" i="1"/>
  <c r="BW16" i="1"/>
  <c r="BV16" i="1"/>
  <c r="BU17" i="1"/>
  <c r="BX16" i="1"/>
  <c r="BV17" i="1" l="1"/>
  <c r="BU18" i="1"/>
  <c r="BW17" i="1"/>
  <c r="BX17" i="1"/>
  <c r="A30" i="1"/>
  <c r="AY29" i="1"/>
  <c r="A31" i="1" l="1"/>
  <c r="AY30" i="1"/>
  <c r="BW18" i="1"/>
  <c r="BX18" i="1"/>
  <c r="BV18" i="1"/>
  <c r="BU19" i="1"/>
  <c r="A32" i="1" l="1"/>
  <c r="AY31" i="1"/>
  <c r="BU20" i="1"/>
  <c r="BX19" i="1"/>
  <c r="BV19" i="1"/>
  <c r="BW19" i="1"/>
  <c r="BU21" i="1" l="1"/>
  <c r="BW20" i="1"/>
  <c r="BX20" i="1"/>
  <c r="BV20" i="1"/>
  <c r="A33" i="1"/>
  <c r="AY32" i="1"/>
  <c r="AY33" i="1" l="1"/>
  <c r="A34" i="1"/>
  <c r="BV21" i="1"/>
  <c r="BW21" i="1"/>
  <c r="BU22" i="1"/>
  <c r="BX21" i="1"/>
  <c r="BU23" i="1" l="1"/>
  <c r="BX22" i="1"/>
  <c r="BW22" i="1"/>
  <c r="BV22" i="1"/>
  <c r="A35" i="1"/>
  <c r="AY34" i="1"/>
  <c r="AY35" i="1" l="1"/>
  <c r="A36" i="1"/>
  <c r="BU24" i="1"/>
  <c r="BX23" i="1"/>
  <c r="BW23" i="1"/>
  <c r="BV23" i="1"/>
  <c r="BX24" i="1" l="1"/>
  <c r="BW24" i="1"/>
  <c r="BU25" i="1"/>
  <c r="BV24" i="1"/>
  <c r="AY36" i="1"/>
  <c r="A37" i="1"/>
  <c r="A38" i="1" l="1"/>
  <c r="AY37" i="1"/>
  <c r="BW25" i="1"/>
  <c r="BU26" i="1"/>
  <c r="BX25" i="1"/>
  <c r="BV25" i="1"/>
  <c r="BX26" i="1" l="1"/>
  <c r="BW26" i="1"/>
  <c r="BU27" i="1"/>
  <c r="BV26" i="1"/>
  <c r="A39" i="1"/>
  <c r="AY38" i="1"/>
  <c r="A40" i="1" l="1"/>
  <c r="AY39" i="1"/>
  <c r="BW27" i="1"/>
  <c r="BX27" i="1"/>
  <c r="BV27" i="1"/>
  <c r="BU28" i="1"/>
  <c r="BX28" i="1" l="1"/>
  <c r="BU29" i="1"/>
  <c r="BW28" i="1"/>
  <c r="BV28" i="1"/>
  <c r="A41" i="1"/>
  <c r="AY40" i="1"/>
  <c r="AY41" i="1" l="1"/>
  <c r="A42" i="1"/>
  <c r="BU30" i="1"/>
  <c r="BV29" i="1"/>
  <c r="BW29" i="1"/>
  <c r="BX29" i="1"/>
  <c r="BW30" i="1" l="1"/>
  <c r="BU31" i="1"/>
  <c r="BV30" i="1"/>
  <c r="BX30" i="1"/>
  <c r="A43" i="1"/>
  <c r="AY42" i="1"/>
  <c r="A44" i="1" l="1"/>
  <c r="AY43" i="1"/>
  <c r="BW31" i="1"/>
  <c r="BX31" i="1"/>
  <c r="BV31" i="1"/>
  <c r="BU32" i="1"/>
  <c r="BU33" i="1" l="1"/>
  <c r="BV32" i="1"/>
  <c r="BX32" i="1"/>
  <c r="BW32" i="1"/>
  <c r="A45" i="1"/>
  <c r="AY44" i="1"/>
  <c r="A46" i="1" l="1"/>
  <c r="AY45" i="1"/>
  <c r="BU34" i="1"/>
  <c r="BW33" i="1"/>
  <c r="BV33" i="1"/>
  <c r="BX33" i="1"/>
  <c r="BU35" i="1" l="1"/>
  <c r="BV34" i="1"/>
  <c r="BX34" i="1"/>
  <c r="BW34" i="1"/>
  <c r="AY46" i="1"/>
  <c r="A47" i="1"/>
  <c r="A48" i="1" l="1"/>
  <c r="AY47" i="1"/>
  <c r="BV35" i="1"/>
  <c r="BU36" i="1"/>
  <c r="BW35" i="1"/>
  <c r="BX35" i="1"/>
  <c r="BV36" i="1" l="1"/>
  <c r="BW36" i="1"/>
  <c r="BU37" i="1"/>
  <c r="BX36" i="1"/>
  <c r="A49" i="1"/>
  <c r="AY48" i="1"/>
  <c r="A50" i="1" l="1"/>
  <c r="AY49" i="1"/>
  <c r="BU38" i="1"/>
  <c r="BX37" i="1"/>
  <c r="BV37" i="1"/>
  <c r="BW37" i="1"/>
  <c r="BW38" i="1" l="1"/>
  <c r="BX38" i="1"/>
  <c r="BV38" i="1"/>
  <c r="BU39" i="1"/>
  <c r="AY50" i="1"/>
  <c r="A51" i="1"/>
  <c r="AY51" i="1" l="1"/>
  <c r="A52" i="1"/>
  <c r="BX39" i="1"/>
  <c r="BW39" i="1"/>
  <c r="BV39" i="1"/>
  <c r="BU40" i="1"/>
  <c r="BV40" i="1" l="1"/>
  <c r="BX40" i="1"/>
  <c r="BW40" i="1"/>
  <c r="BU41" i="1"/>
  <c r="A53" i="1"/>
  <c r="AY52" i="1"/>
  <c r="BW41" i="1" l="1"/>
  <c r="BX41" i="1"/>
  <c r="BV41" i="1"/>
  <c r="BU42" i="1"/>
  <c r="AY53" i="1"/>
  <c r="A54" i="1"/>
  <c r="A55" i="1" l="1"/>
  <c r="AY54" i="1"/>
  <c r="BW42" i="1"/>
  <c r="BX42" i="1"/>
  <c r="BV42" i="1"/>
  <c r="BU43" i="1"/>
  <c r="BX43" i="1" l="1"/>
  <c r="BW43" i="1"/>
  <c r="BU44" i="1"/>
  <c r="BV43" i="1"/>
  <c r="A56" i="1"/>
  <c r="AY55" i="1"/>
  <c r="A57" i="1" l="1"/>
  <c r="AY56" i="1"/>
  <c r="BV44" i="1"/>
  <c r="BW44" i="1"/>
  <c r="BX44" i="1"/>
  <c r="BU45" i="1"/>
  <c r="BV45" i="1" l="1"/>
  <c r="BW45" i="1"/>
  <c r="BU46" i="1"/>
  <c r="BX45" i="1"/>
  <c r="A58" i="1"/>
  <c r="AY57" i="1"/>
  <c r="BV46" i="1" l="1"/>
  <c r="BX46" i="1"/>
  <c r="BU47" i="1"/>
  <c r="BW46" i="1"/>
  <c r="A59" i="1"/>
  <c r="AY58" i="1"/>
  <c r="AY59" i="1" l="1"/>
  <c r="A60" i="1"/>
  <c r="BV47" i="1"/>
  <c r="BX47" i="1"/>
  <c r="BW47" i="1"/>
  <c r="BU48" i="1"/>
  <c r="BU49" i="1" l="1"/>
  <c r="BV48" i="1"/>
  <c r="BW48" i="1"/>
  <c r="BX48" i="1"/>
  <c r="A61" i="1"/>
  <c r="AY60" i="1"/>
  <c r="AY61" i="1" l="1"/>
  <c r="A62" i="1"/>
  <c r="BW49" i="1"/>
  <c r="BV49" i="1"/>
  <c r="CA14" i="1" s="1"/>
  <c r="BX49" i="1"/>
  <c r="BU50" i="1"/>
  <c r="BV50" i="1" l="1"/>
  <c r="BX50" i="1"/>
  <c r="BU51" i="1"/>
  <c r="BW50" i="1"/>
  <c r="A63" i="1"/>
  <c r="AY62" i="1"/>
  <c r="A64" i="1" l="1"/>
  <c r="AY63" i="1"/>
  <c r="BU52" i="1"/>
  <c r="BW51" i="1"/>
  <c r="BV51" i="1"/>
  <c r="BX51" i="1"/>
  <c r="BX52" i="1" l="1"/>
  <c r="BU53" i="1"/>
  <c r="BV52" i="1"/>
  <c r="BW52" i="1"/>
  <c r="A65" i="1"/>
  <c r="AY64" i="1"/>
  <c r="AY65" i="1" l="1"/>
  <c r="A66" i="1"/>
  <c r="BW53" i="1"/>
  <c r="BX53" i="1"/>
  <c r="BU54" i="1"/>
  <c r="BV53" i="1"/>
  <c r="BX54" i="1" l="1"/>
  <c r="BW54" i="1"/>
  <c r="BU55" i="1"/>
  <c r="BV54" i="1"/>
  <c r="A67" i="1"/>
  <c r="AY66" i="1"/>
  <c r="AY67" i="1" l="1"/>
  <c r="A68" i="1"/>
  <c r="BW55" i="1"/>
  <c r="BU56" i="1"/>
  <c r="BX55" i="1"/>
  <c r="BV55" i="1"/>
  <c r="BW56" i="1" l="1"/>
  <c r="BV56" i="1"/>
  <c r="BU57" i="1"/>
  <c r="BX56" i="1"/>
  <c r="AY68" i="1"/>
  <c r="A69" i="1"/>
  <c r="A70" i="1" l="1"/>
  <c r="AY69" i="1"/>
  <c r="BW57" i="1"/>
  <c r="BX57" i="1"/>
  <c r="BU58" i="1"/>
  <c r="BV57" i="1"/>
  <c r="BX58" i="1" l="1"/>
  <c r="BW58" i="1"/>
  <c r="BU59" i="1"/>
  <c r="BV58" i="1"/>
  <c r="A71" i="1"/>
  <c r="AY70" i="1"/>
  <c r="A72" i="1" l="1"/>
  <c r="AY71" i="1"/>
  <c r="BV59" i="1"/>
  <c r="BX59" i="1"/>
  <c r="BW59" i="1"/>
  <c r="BU60" i="1"/>
  <c r="BW60" i="1" l="1"/>
  <c r="BX60" i="1"/>
  <c r="BV60" i="1"/>
  <c r="BU61" i="1"/>
  <c r="A73" i="1"/>
  <c r="AY72" i="1"/>
  <c r="BV61" i="1" l="1"/>
  <c r="BU62" i="1"/>
  <c r="BW61" i="1"/>
  <c r="BX61" i="1"/>
  <c r="A74" i="1"/>
  <c r="AY73" i="1"/>
  <c r="A75" i="1" l="1"/>
  <c r="AY74" i="1"/>
  <c r="BV62" i="1"/>
  <c r="BU63" i="1"/>
  <c r="BX62" i="1"/>
  <c r="BW62" i="1"/>
  <c r="BV63" i="1" l="1"/>
  <c r="BX63" i="1"/>
  <c r="BW63" i="1"/>
  <c r="BU64" i="1"/>
  <c r="A76" i="1"/>
  <c r="AY75" i="1"/>
  <c r="A77" i="1" l="1"/>
  <c r="AY76" i="1"/>
  <c r="BU65" i="1"/>
  <c r="BX64" i="1"/>
  <c r="BV64" i="1"/>
  <c r="BW64" i="1"/>
  <c r="BX65" i="1" l="1"/>
  <c r="BW65" i="1"/>
  <c r="BV65" i="1"/>
  <c r="BU66" i="1"/>
  <c r="A78" i="1"/>
  <c r="AY77" i="1"/>
  <c r="A79" i="1" l="1"/>
  <c r="AY78" i="1"/>
  <c r="BV66" i="1"/>
  <c r="BX66" i="1"/>
  <c r="BW66" i="1"/>
  <c r="BU67" i="1"/>
  <c r="BW67" i="1" l="1"/>
  <c r="BX67" i="1"/>
  <c r="BU68" i="1"/>
  <c r="BV67" i="1"/>
  <c r="A80" i="1"/>
  <c r="AY79" i="1"/>
  <c r="AY80" i="1" l="1"/>
  <c r="A81" i="1"/>
  <c r="BU69" i="1"/>
  <c r="BW68" i="1"/>
  <c r="BX68" i="1"/>
  <c r="BV68" i="1"/>
  <c r="BX69" i="1" l="1"/>
  <c r="BU70" i="1"/>
  <c r="BV69" i="1"/>
  <c r="BW69" i="1"/>
  <c r="A82" i="1"/>
  <c r="AY81" i="1"/>
  <c r="AY82" i="1" l="1"/>
  <c r="A83" i="1"/>
  <c r="BV70" i="1"/>
  <c r="BU71" i="1"/>
  <c r="BW70" i="1"/>
  <c r="BX70" i="1"/>
  <c r="BU72" i="1" l="1"/>
  <c r="BV71" i="1"/>
  <c r="BX71" i="1"/>
  <c r="BW71" i="1"/>
  <c r="A84" i="1"/>
  <c r="AY83" i="1"/>
  <c r="AY84" i="1" l="1"/>
  <c r="A85" i="1"/>
  <c r="BU73" i="1"/>
  <c r="BX72" i="1"/>
  <c r="BW72" i="1"/>
  <c r="BV72" i="1"/>
  <c r="A86" i="1" l="1"/>
  <c r="AY85" i="1"/>
  <c r="BU74" i="1"/>
  <c r="BX73" i="1"/>
  <c r="BW73" i="1"/>
  <c r="BV73" i="1"/>
  <c r="BX74" i="1" l="1"/>
  <c r="BU75" i="1"/>
  <c r="BW74" i="1"/>
  <c r="BV74" i="1"/>
  <c r="A87" i="1"/>
  <c r="AY86" i="1"/>
  <c r="AY87" i="1" l="1"/>
  <c r="A88" i="1"/>
  <c r="BW75" i="1"/>
  <c r="BU76" i="1"/>
  <c r="BX75" i="1"/>
  <c r="BV75" i="1"/>
  <c r="BU77" i="1" l="1"/>
  <c r="BW76" i="1"/>
  <c r="BV76" i="1"/>
  <c r="BX76" i="1"/>
  <c r="A89" i="1"/>
  <c r="AY88" i="1"/>
  <c r="AY89" i="1" l="1"/>
  <c r="A90" i="1"/>
  <c r="BX77" i="1"/>
  <c r="BU78" i="1"/>
  <c r="BV77" i="1"/>
  <c r="BW77" i="1"/>
  <c r="BW78" i="1" l="1"/>
  <c r="BV78" i="1"/>
  <c r="BU79" i="1"/>
  <c r="BX78" i="1"/>
  <c r="A91" i="1"/>
  <c r="AY90" i="1"/>
  <c r="A92" i="1" l="1"/>
  <c r="AY91" i="1"/>
  <c r="BW79" i="1"/>
  <c r="BV79" i="1"/>
  <c r="BU80" i="1"/>
  <c r="BX79" i="1"/>
  <c r="BW80" i="1" l="1"/>
  <c r="BV80" i="1"/>
  <c r="BU81" i="1"/>
  <c r="BX80" i="1"/>
  <c r="A93" i="1"/>
  <c r="AY92" i="1"/>
  <c r="AY93" i="1" l="1"/>
  <c r="A94" i="1"/>
  <c r="BV81" i="1"/>
  <c r="BX81" i="1"/>
  <c r="BU82" i="1"/>
  <c r="BW81" i="1"/>
  <c r="BW82" i="1" l="1"/>
  <c r="BV82" i="1"/>
  <c r="BU83" i="1"/>
  <c r="BX82" i="1"/>
  <c r="AY94" i="1"/>
  <c r="A95" i="1"/>
  <c r="A96" i="1" l="1"/>
  <c r="AY95" i="1"/>
  <c r="BV83" i="1"/>
  <c r="BU84" i="1"/>
  <c r="BX83" i="1"/>
  <c r="BW83" i="1"/>
  <c r="BV84" i="1" l="1"/>
  <c r="BW84" i="1"/>
  <c r="BX84" i="1"/>
  <c r="A97" i="1"/>
  <c r="AY96" i="1"/>
  <c r="A98" i="1" l="1"/>
  <c r="AY97" i="1"/>
  <c r="AY98" i="1" l="1"/>
  <c r="A99" i="1"/>
  <c r="A100" i="1" l="1"/>
  <c r="AY99" i="1"/>
  <c r="AY100" i="1" l="1"/>
  <c r="A101" i="1"/>
  <c r="A102" i="1" l="1"/>
  <c r="AY101" i="1"/>
  <c r="A103" i="1" l="1"/>
  <c r="AY102" i="1"/>
  <c r="A104" i="1" l="1"/>
  <c r="AY103" i="1"/>
  <c r="A105" i="1" l="1"/>
  <c r="AY104" i="1"/>
  <c r="A106" i="1" l="1"/>
  <c r="AY105" i="1"/>
  <c r="AY106" i="1" l="1"/>
  <c r="A107" i="1"/>
  <c r="A108" i="1" l="1"/>
  <c r="AY107" i="1"/>
  <c r="AY108" i="1" l="1"/>
  <c r="A109" i="1"/>
  <c r="A110" i="1" l="1"/>
  <c r="AY109" i="1"/>
  <c r="A111" i="1" l="1"/>
  <c r="AY110" i="1"/>
  <c r="A112" i="1" l="1"/>
  <c r="AY111" i="1"/>
  <c r="A113" i="1" l="1"/>
  <c r="AY112" i="1"/>
  <c r="AY113" i="1" l="1"/>
  <c r="A114" i="1"/>
  <c r="A115" i="1" l="1"/>
  <c r="AY114" i="1"/>
  <c r="A116" i="1" l="1"/>
  <c r="AY115" i="1"/>
  <c r="A117" i="1" l="1"/>
  <c r="AY116" i="1"/>
  <c r="AY117" i="1" l="1"/>
  <c r="A118" i="1"/>
  <c r="A119" i="1" l="1"/>
  <c r="AY118" i="1"/>
  <c r="A120" i="1" l="1"/>
  <c r="AY119" i="1"/>
  <c r="A121" i="1" l="1"/>
  <c r="AY120" i="1"/>
  <c r="A122" i="1" l="1"/>
  <c r="AY121" i="1"/>
  <c r="A123" i="1" l="1"/>
  <c r="AY122" i="1"/>
  <c r="AY123" i="1" l="1"/>
  <c r="A124" i="1"/>
  <c r="AY124" i="1" l="1"/>
  <c r="A125" i="1"/>
  <c r="A126" i="1" l="1"/>
  <c r="AY125" i="1"/>
  <c r="A127" i="1" l="1"/>
  <c r="AY126" i="1"/>
  <c r="AY127" i="1" l="1"/>
  <c r="A128" i="1"/>
  <c r="AY128" i="1" l="1"/>
  <c r="A129" i="1"/>
  <c r="A130" i="1" l="1"/>
  <c r="AY129" i="1"/>
  <c r="AY130" i="1" l="1"/>
  <c r="A131" i="1"/>
  <c r="AY131" i="1" l="1"/>
  <c r="A132" i="1"/>
  <c r="AY132" i="1" l="1"/>
  <c r="A133" i="1"/>
  <c r="AY133" i="1" l="1"/>
  <c r="A134" i="1"/>
  <c r="A135" i="1" l="1"/>
  <c r="AY134" i="1"/>
  <c r="A136" i="1" l="1"/>
  <c r="AY135" i="1"/>
  <c r="A137" i="1" l="1"/>
  <c r="AY136" i="1"/>
  <c r="AY137" i="1" l="1"/>
  <c r="A138" i="1"/>
  <c r="AY138" i="1" l="1"/>
  <c r="A139" i="1"/>
  <c r="AY139" i="1" l="1"/>
  <c r="A140" i="1"/>
  <c r="A141" i="1" l="1"/>
  <c r="AY140" i="1"/>
  <c r="A142" i="1" l="1"/>
  <c r="AY141" i="1"/>
  <c r="A143" i="1" l="1"/>
  <c r="AY142" i="1"/>
  <c r="A144" i="1" l="1"/>
  <c r="AY143" i="1"/>
  <c r="A145" i="1" l="1"/>
  <c r="AY144" i="1"/>
  <c r="A146" i="1" l="1"/>
  <c r="AY145" i="1"/>
  <c r="AY146" i="1" l="1"/>
  <c r="A147" i="1"/>
  <c r="A148" i="1" l="1"/>
  <c r="AY147" i="1"/>
  <c r="A149" i="1" l="1"/>
  <c r="AY148" i="1"/>
  <c r="A150" i="1" l="1"/>
  <c r="AY149" i="1"/>
  <c r="A151" i="1" l="1"/>
  <c r="AY150" i="1"/>
  <c r="A152" i="1" l="1"/>
  <c r="AY151" i="1"/>
  <c r="AY152" i="1" l="1"/>
  <c r="A153" i="1"/>
  <c r="A154" i="1" l="1"/>
  <c r="AY153" i="1"/>
  <c r="A155" i="1" l="1"/>
  <c r="AY154" i="1"/>
  <c r="A156" i="1" l="1"/>
  <c r="AY155" i="1"/>
  <c r="AY156" i="1" l="1"/>
  <c r="A157" i="1"/>
  <c r="AY157" i="1" l="1"/>
  <c r="A158" i="1"/>
  <c r="AY158" i="1" l="1"/>
  <c r="A159" i="1"/>
  <c r="AY159" i="1" l="1"/>
  <c r="A160" i="1"/>
  <c r="A161" i="1" l="1"/>
  <c r="AY160" i="1"/>
  <c r="A162" i="1" l="1"/>
  <c r="AY161" i="1"/>
  <c r="A163" i="1" l="1"/>
  <c r="AY162" i="1"/>
  <c r="A164" i="1" l="1"/>
  <c r="AY163" i="1"/>
  <c r="A165" i="1" l="1"/>
  <c r="AY164" i="1"/>
  <c r="A166" i="1" l="1"/>
  <c r="AY165" i="1"/>
  <c r="A167" i="1" l="1"/>
  <c r="AY166" i="1"/>
  <c r="A168" i="1" l="1"/>
  <c r="AY167" i="1"/>
  <c r="A169" i="1" l="1"/>
  <c r="AY168" i="1"/>
  <c r="A170" i="1" l="1"/>
  <c r="AY169" i="1"/>
  <c r="A171" i="1" l="1"/>
  <c r="AY170" i="1"/>
  <c r="AY171" i="1" l="1"/>
  <c r="A172" i="1"/>
  <c r="A173" i="1" l="1"/>
  <c r="AY172" i="1"/>
  <c r="AY173" i="1" l="1"/>
  <c r="A174" i="1"/>
  <c r="A175" i="1" l="1"/>
  <c r="AY174" i="1"/>
  <c r="A176" i="1" l="1"/>
  <c r="AY175" i="1"/>
  <c r="A177" i="1" l="1"/>
  <c r="AY176" i="1"/>
  <c r="A178" i="1" l="1"/>
  <c r="AY177" i="1"/>
  <c r="A179" i="1" l="1"/>
  <c r="AY178" i="1"/>
  <c r="A180" i="1" l="1"/>
  <c r="AY179" i="1"/>
  <c r="AY180" i="1" l="1"/>
  <c r="A181" i="1"/>
  <c r="A182" i="1" l="1"/>
  <c r="AY181" i="1"/>
  <c r="AY182" i="1" l="1"/>
  <c r="A183" i="1"/>
  <c r="AY183" i="1" l="1"/>
  <c r="A184" i="1"/>
  <c r="AY184" i="1" l="1"/>
  <c r="A185" i="1"/>
  <c r="AY185" i="1" l="1"/>
  <c r="A186" i="1"/>
  <c r="A187" i="1" l="1"/>
  <c r="AY186" i="1"/>
  <c r="A188" i="1" l="1"/>
  <c r="AY187" i="1"/>
  <c r="A189" i="1" l="1"/>
  <c r="AY188" i="1"/>
  <c r="AY189" i="1" l="1"/>
  <c r="A190" i="1"/>
  <c r="A191" i="1" l="1"/>
  <c r="AY190" i="1"/>
  <c r="A192" i="1" l="1"/>
  <c r="AY191" i="1"/>
  <c r="AY192" i="1" l="1"/>
  <c r="A193" i="1"/>
  <c r="AY193" i="1" l="1"/>
  <c r="A194" i="1"/>
  <c r="AY194" i="1" l="1"/>
  <c r="A195" i="1"/>
  <c r="A196" i="1" l="1"/>
  <c r="AY195" i="1"/>
  <c r="AY196" i="1" l="1"/>
  <c r="A197" i="1"/>
  <c r="A198" i="1" l="1"/>
  <c r="AY197" i="1"/>
  <c r="A199" i="1" l="1"/>
  <c r="AY198" i="1"/>
  <c r="A200" i="1" l="1"/>
  <c r="AY199" i="1"/>
  <c r="A201" i="1" l="1"/>
  <c r="AY200" i="1"/>
  <c r="A202" i="1" l="1"/>
  <c r="AY201" i="1"/>
  <c r="AY202" i="1" l="1"/>
  <c r="A203" i="1"/>
  <c r="AY203" i="1" l="1"/>
  <c r="A204" i="1"/>
  <c r="AY204" i="1" l="1"/>
  <c r="A205" i="1"/>
  <c r="AY205" i="1" l="1"/>
  <c r="A206" i="1"/>
  <c r="A207" i="1" l="1"/>
  <c r="AY206" i="1"/>
  <c r="A208" i="1" l="1"/>
  <c r="AY207" i="1"/>
  <c r="A209" i="1" l="1"/>
  <c r="AY208" i="1"/>
  <c r="AY209" i="1" l="1"/>
  <c r="A210" i="1"/>
  <c r="A211" i="1" l="1"/>
  <c r="AY210" i="1"/>
  <c r="A212" i="1" l="1"/>
  <c r="AY211" i="1"/>
  <c r="AY212" i="1" l="1"/>
  <c r="A213" i="1"/>
  <c r="A214" i="1" l="1"/>
  <c r="AY213" i="1"/>
  <c r="A215" i="1" l="1"/>
  <c r="AY214" i="1"/>
  <c r="A216" i="1" l="1"/>
  <c r="AY215" i="1"/>
  <c r="A217" i="1" l="1"/>
  <c r="AY216" i="1"/>
  <c r="AY217" i="1" l="1"/>
  <c r="A218" i="1"/>
  <c r="AY218" i="1" l="1"/>
  <c r="A219" i="1"/>
  <c r="A220" i="1" l="1"/>
  <c r="AY219" i="1"/>
  <c r="A221" i="1" l="1"/>
  <c r="AY220" i="1"/>
  <c r="A222" i="1" l="1"/>
  <c r="AY221" i="1"/>
  <c r="A223" i="1" l="1"/>
  <c r="AY222" i="1"/>
  <c r="AY223" i="1" l="1"/>
  <c r="A224" i="1"/>
  <c r="A225" i="1" l="1"/>
  <c r="AY224" i="1"/>
  <c r="A226" i="1" l="1"/>
  <c r="AY225" i="1"/>
  <c r="A227" i="1" l="1"/>
  <c r="AY226" i="1"/>
  <c r="AY227" i="1" l="1"/>
  <c r="A228" i="1"/>
  <c r="AY228" i="1" l="1"/>
  <c r="A229" i="1"/>
  <c r="A230" i="1" l="1"/>
  <c r="AY229" i="1"/>
  <c r="AY230" i="1" l="1"/>
  <c r="A231" i="1"/>
  <c r="A232" i="1" l="1"/>
  <c r="AY231" i="1"/>
  <c r="AY232" i="1" l="1"/>
  <c r="A233" i="1"/>
  <c r="AY233" i="1" l="1"/>
  <c r="A234" i="1"/>
  <c r="A235" i="1" l="1"/>
  <c r="AY234" i="1"/>
  <c r="A236" i="1" l="1"/>
  <c r="AY235" i="1"/>
  <c r="A237" i="1" l="1"/>
  <c r="AY236" i="1"/>
  <c r="AY237" i="1" l="1"/>
  <c r="A238" i="1"/>
  <c r="A239" i="1" l="1"/>
  <c r="AY238" i="1"/>
  <c r="A240" i="1" l="1"/>
  <c r="AY239" i="1"/>
  <c r="A241" i="1" l="1"/>
  <c r="AY240" i="1"/>
  <c r="A242" i="1" l="1"/>
  <c r="AY241" i="1"/>
  <c r="A243" i="1" l="1"/>
  <c r="AY242" i="1"/>
  <c r="A244" i="1" l="1"/>
  <c r="AY243" i="1"/>
  <c r="AY244" i="1" l="1"/>
  <c r="A245" i="1"/>
  <c r="A246" i="1" l="1"/>
  <c r="AY245" i="1"/>
  <c r="A247" i="1" l="1"/>
  <c r="AY246" i="1"/>
  <c r="A248" i="1" l="1"/>
  <c r="AY247" i="1"/>
  <c r="A249" i="1" l="1"/>
  <c r="AY248" i="1"/>
  <c r="A250" i="1" l="1"/>
  <c r="AY249" i="1"/>
  <c r="A251" i="1" l="1"/>
  <c r="AY250" i="1"/>
  <c r="AY251" i="1" l="1"/>
  <c r="A252" i="1"/>
  <c r="AY252" i="1" l="1"/>
  <c r="A253" i="1"/>
  <c r="A254" i="1" l="1"/>
  <c r="AY253" i="1"/>
  <c r="A255" i="1" l="1"/>
  <c r="AY254" i="1"/>
  <c r="A256" i="1" l="1"/>
  <c r="AY255" i="1"/>
  <c r="A257" i="1" l="1"/>
  <c r="AY256" i="1"/>
  <c r="AY257" i="1" l="1"/>
  <c r="A258" i="1"/>
  <c r="AY258" i="1" l="1"/>
  <c r="A259" i="1"/>
  <c r="AY259" i="1" l="1"/>
  <c r="A260" i="1"/>
  <c r="A261" i="1" l="1"/>
  <c r="AY260" i="1"/>
  <c r="A262" i="1" l="1"/>
  <c r="AY261" i="1"/>
  <c r="AY262" i="1" l="1"/>
  <c r="A263" i="1"/>
  <c r="AY263" i="1" l="1"/>
  <c r="A264" i="1"/>
  <c r="AY264" i="1" l="1"/>
  <c r="A265" i="1"/>
  <c r="A266" i="1" l="1"/>
  <c r="AY265" i="1"/>
  <c r="A267" i="1" l="1"/>
  <c r="AY266" i="1"/>
  <c r="A268" i="1" l="1"/>
  <c r="AY267" i="1"/>
  <c r="A269" i="1" l="1"/>
  <c r="AY268" i="1"/>
  <c r="A270" i="1" l="1"/>
  <c r="AY269" i="1"/>
  <c r="A271" i="1" l="1"/>
  <c r="AY270" i="1"/>
  <c r="A272" i="1" l="1"/>
  <c r="AY271" i="1"/>
  <c r="AY272" i="1" l="1"/>
  <c r="A273" i="1"/>
  <c r="A274" i="1" l="1"/>
  <c r="AY273" i="1"/>
  <c r="AY274" i="1" l="1"/>
  <c r="A275" i="1"/>
  <c r="A276" i="1" l="1"/>
  <c r="AY275" i="1"/>
  <c r="AY276" i="1" l="1"/>
  <c r="A277" i="1"/>
  <c r="AY277" i="1" l="1"/>
  <c r="A278" i="1"/>
  <c r="AY278" i="1" l="1"/>
  <c r="A279" i="1"/>
  <c r="A280" i="1" l="1"/>
  <c r="AY279" i="1"/>
  <c r="A281" i="1" l="1"/>
  <c r="AY280" i="1"/>
  <c r="AY281" i="1" l="1"/>
  <c r="A282" i="1"/>
  <c r="A283" i="1" l="1"/>
  <c r="AY282" i="1"/>
  <c r="AY283" i="1" l="1"/>
  <c r="A284" i="1"/>
  <c r="A285" i="1" l="1"/>
  <c r="AY284" i="1"/>
  <c r="AY285" i="1" l="1"/>
  <c r="A286" i="1"/>
  <c r="A287" i="1" l="1"/>
  <c r="AY286" i="1"/>
  <c r="A288" i="1" l="1"/>
  <c r="AY287" i="1"/>
  <c r="A289" i="1" l="1"/>
  <c r="AY288" i="1"/>
  <c r="A290" i="1" l="1"/>
  <c r="AY289" i="1"/>
  <c r="A291" i="1" l="1"/>
  <c r="AY290" i="1"/>
  <c r="A292" i="1" l="1"/>
  <c r="AY291" i="1"/>
  <c r="AY292" i="1" l="1"/>
  <c r="A293" i="1"/>
  <c r="AY293" i="1" l="1"/>
  <c r="A294" i="1"/>
  <c r="A295" i="1" l="1"/>
  <c r="AY294" i="1"/>
  <c r="AY295" i="1" l="1"/>
  <c r="A296" i="1"/>
  <c r="AY296" i="1" l="1"/>
  <c r="A297" i="1"/>
  <c r="A298" i="1" l="1"/>
  <c r="AY297" i="1"/>
  <c r="AY298" i="1" l="1"/>
  <c r="A299" i="1"/>
  <c r="A300" i="1" l="1"/>
  <c r="AY299" i="1"/>
  <c r="AY300" i="1" l="1"/>
  <c r="A301" i="1"/>
  <c r="A302" i="1" l="1"/>
  <c r="AY301" i="1"/>
  <c r="AY302" i="1" l="1"/>
  <c r="A303" i="1"/>
  <c r="A304" i="1" l="1"/>
  <c r="AY303" i="1"/>
  <c r="A305" i="1" l="1"/>
  <c r="AY304" i="1"/>
  <c r="AY305" i="1" l="1"/>
  <c r="A306" i="1"/>
  <c r="AY306" i="1" l="1"/>
  <c r="A307" i="1"/>
  <c r="AY307" i="1" l="1"/>
  <c r="A308" i="1"/>
  <c r="A309" i="1" l="1"/>
  <c r="AY308" i="1"/>
  <c r="AY309" i="1" l="1"/>
  <c r="A310" i="1"/>
  <c r="AY310" i="1" l="1"/>
  <c r="A311" i="1"/>
  <c r="A312" i="1" l="1"/>
  <c r="AY311" i="1"/>
  <c r="A313" i="1" l="1"/>
  <c r="AY312" i="1"/>
  <c r="A314" i="1" l="1"/>
  <c r="AY313" i="1"/>
  <c r="A315" i="1" l="1"/>
  <c r="AY314" i="1"/>
  <c r="A316" i="1" l="1"/>
  <c r="AY315" i="1"/>
  <c r="A317" i="1" l="1"/>
  <c r="AY316" i="1"/>
  <c r="A318" i="1" l="1"/>
  <c r="AY317" i="1"/>
  <c r="A319" i="1" l="1"/>
  <c r="AY318" i="1"/>
  <c r="AY319" i="1" l="1"/>
  <c r="A320" i="1"/>
  <c r="AY320" i="1" l="1"/>
  <c r="A321" i="1"/>
  <c r="AY321" i="1" l="1"/>
  <c r="A322" i="1"/>
  <c r="AY322" i="1" l="1"/>
  <c r="A323" i="1"/>
  <c r="AY323" i="1" l="1"/>
  <c r="A324" i="1"/>
  <c r="AY324" i="1" l="1"/>
  <c r="A325" i="1"/>
  <c r="A326" i="1" l="1"/>
  <c r="AY325" i="1"/>
  <c r="AY326" i="1" l="1"/>
  <c r="A327" i="1"/>
  <c r="AY327" i="1" l="1"/>
  <c r="A328" i="1"/>
  <c r="A329" i="1" l="1"/>
  <c r="AY328" i="1"/>
  <c r="AY329" i="1" l="1"/>
  <c r="A330" i="1"/>
  <c r="A331" i="1" l="1"/>
  <c r="AY330" i="1"/>
  <c r="AY331" i="1" l="1"/>
  <c r="A332" i="1"/>
  <c r="A333" i="1" l="1"/>
  <c r="AY332" i="1"/>
  <c r="AY333" i="1" l="1"/>
  <c r="A334" i="1"/>
  <c r="A335" i="1" l="1"/>
  <c r="AY334" i="1"/>
  <c r="A336" i="1" l="1"/>
  <c r="AY335" i="1"/>
  <c r="A337" i="1" l="1"/>
  <c r="AY336" i="1"/>
  <c r="A338" i="1" l="1"/>
  <c r="AY337" i="1"/>
  <c r="AY338" i="1" l="1"/>
  <c r="A339" i="1"/>
  <c r="A340" i="1" l="1"/>
  <c r="AY339" i="1"/>
  <c r="A341" i="1" l="1"/>
  <c r="AY340" i="1"/>
  <c r="A342" i="1" l="1"/>
  <c r="AY341" i="1"/>
  <c r="A343" i="1" l="1"/>
  <c r="AY342" i="1"/>
  <c r="A344" i="1" l="1"/>
  <c r="AY343" i="1"/>
  <c r="AY344" i="1" l="1"/>
  <c r="A345" i="1"/>
  <c r="AY345" i="1" l="1"/>
  <c r="A346" i="1"/>
  <c r="A347" i="1" l="1"/>
  <c r="AY346" i="1"/>
  <c r="A348" i="1" l="1"/>
  <c r="AY347" i="1"/>
  <c r="AY348" i="1" l="1"/>
  <c r="A349" i="1"/>
  <c r="A350" i="1" l="1"/>
  <c r="AY349" i="1"/>
  <c r="A351" i="1" l="1"/>
  <c r="AY350" i="1"/>
  <c r="A352" i="1" l="1"/>
  <c r="AY351" i="1"/>
  <c r="A353" i="1" l="1"/>
  <c r="AY352" i="1"/>
  <c r="AY353" i="1" l="1"/>
  <c r="A354" i="1"/>
  <c r="A355" i="1" l="1"/>
  <c r="AY354" i="1"/>
  <c r="AY355" i="1" l="1"/>
  <c r="A356" i="1"/>
  <c r="A357" i="1" l="1"/>
  <c r="AY356" i="1"/>
  <c r="AY357" i="1" l="1"/>
  <c r="A358" i="1"/>
  <c r="A359" i="1" l="1"/>
  <c r="AY358" i="1"/>
  <c r="A360" i="1" l="1"/>
  <c r="AY359" i="1"/>
  <c r="AY360" i="1" l="1"/>
  <c r="A361" i="1"/>
  <c r="A362" i="1" l="1"/>
  <c r="AY361" i="1"/>
  <c r="AY362" i="1" l="1"/>
  <c r="A363" i="1"/>
  <c r="A364" i="1" l="1"/>
  <c r="AY363" i="1"/>
  <c r="AY364" i="1" l="1"/>
  <c r="A365" i="1"/>
  <c r="A366" i="1" l="1"/>
  <c r="AY365" i="1"/>
  <c r="A367" i="1" l="1"/>
  <c r="AY366" i="1"/>
  <c r="A368" i="1" l="1"/>
  <c r="AY367" i="1"/>
  <c r="A369" i="1" l="1"/>
  <c r="AY368" i="1"/>
  <c r="AY369" i="1" l="1"/>
  <c r="A370" i="1"/>
  <c r="AY370" i="1" l="1"/>
  <c r="A371" i="1"/>
  <c r="AY371" i="1" l="1"/>
  <c r="A372" i="1"/>
  <c r="AY372" i="1" l="1"/>
  <c r="A373" i="1"/>
  <c r="AY373" i="1" l="1"/>
  <c r="A374" i="1"/>
  <c r="AY374" i="1" l="1"/>
  <c r="A375" i="1"/>
  <c r="A376" i="1" l="1"/>
  <c r="AY375" i="1"/>
  <c r="A377" i="1" l="1"/>
  <c r="AY376" i="1"/>
  <c r="AY377" i="1" l="1"/>
  <c r="A378" i="1"/>
  <c r="A379" i="1" l="1"/>
  <c r="AY378" i="1"/>
  <c r="A380" i="1" l="1"/>
  <c r="AY379" i="1"/>
  <c r="A381" i="1" l="1"/>
  <c r="AY380" i="1"/>
  <c r="A382" i="1" l="1"/>
  <c r="AY381" i="1"/>
  <c r="A383" i="1" l="1"/>
  <c r="AY382" i="1"/>
  <c r="AY383" i="1" l="1"/>
  <c r="A384" i="1"/>
  <c r="AY384" i="1" l="1"/>
  <c r="A385" i="1"/>
  <c r="AY385" i="1" l="1"/>
  <c r="A386" i="1"/>
  <c r="A387" i="1" l="1"/>
  <c r="AY386" i="1"/>
  <c r="AY387" i="1" l="1"/>
  <c r="A388" i="1"/>
  <c r="A389" i="1" l="1"/>
  <c r="AY388" i="1"/>
  <c r="A390" i="1" l="1"/>
  <c r="AY389" i="1"/>
  <c r="A391" i="1" l="1"/>
  <c r="AY390" i="1"/>
  <c r="A392" i="1" l="1"/>
  <c r="AY391" i="1"/>
  <c r="A393" i="1" l="1"/>
  <c r="AY392" i="1"/>
  <c r="A394" i="1" l="1"/>
  <c r="AY393" i="1"/>
  <c r="AY394" i="1" l="1"/>
  <c r="A395" i="1"/>
  <c r="A396" i="1" l="1"/>
  <c r="AY395" i="1"/>
  <c r="AY396" i="1" l="1"/>
  <c r="A397" i="1"/>
  <c r="A398" i="1" l="1"/>
  <c r="AY397" i="1"/>
  <c r="AY398" i="1" l="1"/>
  <c r="A399" i="1"/>
  <c r="AY399" i="1" l="1"/>
  <c r="A400" i="1"/>
  <c r="AY400" i="1" l="1"/>
  <c r="A401" i="1"/>
  <c r="AY401" i="1" l="1"/>
  <c r="A402" i="1"/>
  <c r="AY402" i="1" l="1"/>
  <c r="A403" i="1"/>
  <c r="AY403" i="1" l="1"/>
  <c r="A404" i="1"/>
  <c r="A405" i="1" l="1"/>
  <c r="AY404" i="1"/>
  <c r="A406" i="1" l="1"/>
  <c r="AY405" i="1"/>
  <c r="A407" i="1" l="1"/>
  <c r="AY406" i="1"/>
  <c r="A408" i="1" l="1"/>
  <c r="AY407" i="1"/>
  <c r="AY408" i="1" l="1"/>
  <c r="A409" i="1"/>
  <c r="AY409" i="1" l="1"/>
  <c r="A410" i="1"/>
  <c r="AY410" i="1" l="1"/>
  <c r="A411" i="1"/>
  <c r="A412" i="1" l="1"/>
  <c r="AY411" i="1"/>
  <c r="A413" i="1" l="1"/>
  <c r="AY412" i="1"/>
  <c r="A414" i="1" l="1"/>
  <c r="AY413" i="1"/>
  <c r="A415" i="1" l="1"/>
  <c r="AY414" i="1"/>
  <c r="A416" i="1" l="1"/>
  <c r="AY415" i="1"/>
  <c r="A417" i="1" l="1"/>
  <c r="AY416" i="1"/>
  <c r="A418" i="1" l="1"/>
  <c r="AY417" i="1"/>
  <c r="A419" i="1" l="1"/>
  <c r="AY418" i="1"/>
  <c r="A420" i="1" l="1"/>
  <c r="AY419" i="1"/>
  <c r="AY420" i="1" l="1"/>
  <c r="A421" i="1"/>
  <c r="A422" i="1" l="1"/>
  <c r="AY421" i="1"/>
  <c r="AY422" i="1" l="1"/>
  <c r="A423" i="1"/>
  <c r="A424" i="1" l="1"/>
  <c r="AY423" i="1"/>
  <c r="AY424" i="1" l="1"/>
  <c r="A425" i="1"/>
  <c r="AY425" i="1" l="1"/>
  <c r="A426" i="1"/>
  <c r="A427" i="1" l="1"/>
  <c r="AY426" i="1"/>
  <c r="AY427" i="1" l="1"/>
  <c r="A428" i="1"/>
  <c r="AY428" i="1" l="1"/>
  <c r="A429" i="1"/>
  <c r="A430" i="1" l="1"/>
  <c r="AY429" i="1"/>
  <c r="AY430" i="1" l="1"/>
  <c r="A431" i="1"/>
  <c r="AY431" i="1" l="1"/>
  <c r="A432" i="1"/>
  <c r="AY432" i="1" l="1"/>
  <c r="A433" i="1"/>
  <c r="A434" i="1" l="1"/>
  <c r="AY433" i="1"/>
  <c r="A435" i="1" l="1"/>
  <c r="AY434" i="1"/>
  <c r="AY435" i="1" l="1"/>
  <c r="A436" i="1"/>
  <c r="A437" i="1" l="1"/>
  <c r="AY436" i="1"/>
  <c r="AY437" i="1" l="1"/>
  <c r="A438" i="1"/>
  <c r="A439" i="1" l="1"/>
  <c r="AY438" i="1"/>
  <c r="AY439" i="1" l="1"/>
  <c r="A440" i="1"/>
  <c r="A441" i="1" l="1"/>
  <c r="AY440" i="1"/>
  <c r="A442" i="1" l="1"/>
  <c r="AY441" i="1"/>
  <c r="A443" i="1" l="1"/>
  <c r="AY442" i="1"/>
  <c r="A444" i="1" l="1"/>
  <c r="AY443" i="1"/>
  <c r="AY444" i="1" l="1"/>
  <c r="A445" i="1"/>
  <c r="AY445" i="1" l="1"/>
  <c r="A446" i="1"/>
  <c r="A447" i="1" l="1"/>
  <c r="AY446" i="1"/>
  <c r="AY447" i="1" l="1"/>
  <c r="A448" i="1"/>
  <c r="A449" i="1" l="1"/>
  <c r="AY448" i="1"/>
  <c r="AY449" i="1" l="1"/>
  <c r="A450" i="1"/>
  <c r="A451" i="1" l="1"/>
  <c r="AY450" i="1"/>
  <c r="A452" i="1" l="1"/>
  <c r="AY451" i="1"/>
  <c r="A453" i="1" l="1"/>
  <c r="AY452" i="1"/>
  <c r="A454" i="1" l="1"/>
  <c r="AY453" i="1"/>
  <c r="A455" i="1" l="1"/>
  <c r="AY454" i="1"/>
  <c r="AY455" i="1" l="1"/>
  <c r="A456" i="1"/>
  <c r="AY456" i="1" l="1"/>
  <c r="A457" i="1"/>
  <c r="A458" i="1" l="1"/>
  <c r="AY457" i="1"/>
  <c r="A459" i="1" l="1"/>
  <c r="AY458" i="1"/>
  <c r="AY459" i="1" l="1"/>
  <c r="A460" i="1"/>
  <c r="AY460" i="1" l="1"/>
  <c r="A461" i="1"/>
  <c r="A462" i="1" l="1"/>
  <c r="AY461" i="1"/>
  <c r="A463" i="1" l="1"/>
  <c r="AY462" i="1"/>
  <c r="AY463" i="1" l="1"/>
  <c r="A464" i="1"/>
  <c r="AY464" i="1" l="1"/>
  <c r="A465" i="1"/>
  <c r="A466" i="1" l="1"/>
  <c r="AY465" i="1"/>
  <c r="A467" i="1" l="1"/>
  <c r="AY466" i="1"/>
  <c r="A468" i="1" l="1"/>
  <c r="AY467" i="1"/>
  <c r="AY468" i="1" l="1"/>
  <c r="A469" i="1"/>
  <c r="AY469" i="1" l="1"/>
  <c r="A470" i="1"/>
  <c r="A471" i="1" l="1"/>
  <c r="AY470" i="1"/>
  <c r="A472" i="1" l="1"/>
  <c r="AY471" i="1"/>
  <c r="A473" i="1" l="1"/>
  <c r="AY472" i="1"/>
  <c r="AY473" i="1" l="1"/>
  <c r="A474" i="1"/>
  <c r="AY474" i="1" l="1"/>
  <c r="A475" i="1"/>
  <c r="A476" i="1" l="1"/>
  <c r="AY475" i="1"/>
  <c r="AY476" i="1" l="1"/>
  <c r="A477" i="1"/>
  <c r="AY477" i="1" l="1"/>
  <c r="A478" i="1"/>
  <c r="A479" i="1" l="1"/>
  <c r="AY478" i="1"/>
  <c r="A480" i="1" l="1"/>
  <c r="AY479" i="1"/>
  <c r="A481" i="1" l="1"/>
  <c r="AY480" i="1"/>
  <c r="A482" i="1" l="1"/>
  <c r="AY481" i="1"/>
  <c r="A483" i="1" l="1"/>
  <c r="AY482" i="1"/>
  <c r="A484" i="1" l="1"/>
  <c r="AY483" i="1"/>
  <c r="A485" i="1" l="1"/>
  <c r="AY484" i="1"/>
  <c r="AY485" i="1" l="1"/>
  <c r="A486" i="1"/>
  <c r="A487" i="1" l="1"/>
  <c r="AY486" i="1"/>
  <c r="A488" i="1" l="1"/>
  <c r="AY487" i="1"/>
  <c r="AY488" i="1" l="1"/>
  <c r="A489" i="1"/>
  <c r="AY489" i="1" l="1"/>
  <c r="A490" i="1"/>
  <c r="AY490" i="1" l="1"/>
  <c r="A491" i="1"/>
  <c r="A492" i="1" l="1"/>
  <c r="AY491" i="1"/>
  <c r="A493" i="1" l="1"/>
  <c r="AY492" i="1"/>
  <c r="A494" i="1" l="1"/>
  <c r="AY493" i="1"/>
  <c r="AY494" i="1" l="1"/>
  <c r="A495" i="1"/>
  <c r="A496" i="1" l="1"/>
  <c r="AY495" i="1"/>
  <c r="A497" i="1" l="1"/>
  <c r="AY496" i="1"/>
  <c r="AY497" i="1" l="1"/>
  <c r="A498" i="1"/>
  <c r="AY498" i="1" l="1"/>
  <c r="A499" i="1"/>
  <c r="A500" i="1" l="1"/>
  <c r="AY499" i="1"/>
  <c r="AY500" i="1" l="1"/>
  <c r="A501" i="1"/>
  <c r="AY501" i="1" l="1"/>
  <c r="A502" i="1"/>
  <c r="A503" i="1" l="1"/>
  <c r="AY502" i="1"/>
  <c r="A504" i="1" l="1"/>
  <c r="AY503" i="1"/>
  <c r="AY504" i="1" l="1"/>
  <c r="A505" i="1"/>
  <c r="A506" i="1" l="1"/>
  <c r="AY505" i="1"/>
  <c r="A507" i="1" l="1"/>
  <c r="AY506" i="1"/>
  <c r="A508" i="1" l="1"/>
  <c r="AY507" i="1"/>
  <c r="A509" i="1" l="1"/>
  <c r="AY508" i="1"/>
  <c r="AY509" i="1" l="1"/>
  <c r="A510" i="1"/>
  <c r="A511" i="1" l="1"/>
  <c r="AY510" i="1"/>
  <c r="AY511" i="1" l="1"/>
  <c r="A512" i="1"/>
  <c r="A513" i="1" l="1"/>
  <c r="AY512" i="1"/>
  <c r="AY513" i="1" l="1"/>
  <c r="A514" i="1"/>
  <c r="AY514" i="1" l="1"/>
  <c r="A515" i="1"/>
  <c r="AY515" i="1" l="1"/>
  <c r="A516" i="1"/>
  <c r="A517" i="1" l="1"/>
  <c r="AY516" i="1"/>
  <c r="A518" i="1" l="1"/>
  <c r="AY517" i="1"/>
  <c r="A519" i="1" l="1"/>
  <c r="AY518" i="1"/>
  <c r="A520" i="1" l="1"/>
  <c r="AY519" i="1"/>
  <c r="A521" i="1" l="1"/>
  <c r="AY520" i="1"/>
  <c r="AY521" i="1" l="1"/>
  <c r="A522" i="1"/>
  <c r="A523" i="1" l="1"/>
  <c r="AY522" i="1"/>
  <c r="A524" i="1" l="1"/>
  <c r="AY523" i="1"/>
  <c r="AY524" i="1" l="1"/>
  <c r="A525" i="1"/>
  <c r="AY525" i="1" l="1"/>
  <c r="A526" i="1"/>
  <c r="AY526" i="1" l="1"/>
  <c r="A527" i="1"/>
  <c r="A528" i="1" l="1"/>
  <c r="AY527" i="1"/>
  <c r="A529" i="1" l="1"/>
  <c r="AY528" i="1"/>
  <c r="AY529" i="1" l="1"/>
  <c r="A530" i="1"/>
  <c r="AY530" i="1" l="1"/>
  <c r="A531" i="1"/>
  <c r="AY531" i="1" l="1"/>
  <c r="A532" i="1"/>
  <c r="A533" i="1" l="1"/>
  <c r="AY532" i="1"/>
  <c r="A534" i="1" l="1"/>
  <c r="AY533" i="1"/>
  <c r="A535" i="1" l="1"/>
  <c r="AY534" i="1"/>
  <c r="A536" i="1" l="1"/>
  <c r="AY535" i="1"/>
  <c r="A537" i="1" l="1"/>
  <c r="AY536" i="1"/>
  <c r="A538" i="1" l="1"/>
  <c r="AY537" i="1"/>
  <c r="AY538" i="1" l="1"/>
  <c r="A539" i="1"/>
  <c r="AY539" i="1" l="1"/>
  <c r="A540" i="1"/>
  <c r="AY540" i="1" l="1"/>
  <c r="A541" i="1"/>
  <c r="A542" i="1" l="1"/>
  <c r="AY541" i="1"/>
  <c r="A543" i="1" l="1"/>
  <c r="AY542" i="1"/>
  <c r="A544" i="1" l="1"/>
  <c r="AY543" i="1"/>
  <c r="AY544" i="1" l="1"/>
  <c r="A545" i="1"/>
  <c r="AY545" i="1" l="1"/>
  <c r="A546" i="1"/>
  <c r="AY546" i="1" l="1"/>
  <c r="A547" i="1"/>
  <c r="AY547" i="1" l="1"/>
  <c r="A548" i="1"/>
  <c r="AY548" i="1" l="1"/>
  <c r="A549" i="1"/>
  <c r="A550" i="1" l="1"/>
  <c r="AY549" i="1"/>
  <c r="A551" i="1" l="1"/>
  <c r="AY550" i="1"/>
  <c r="A552" i="1" l="1"/>
  <c r="AY551" i="1"/>
  <c r="AY552" i="1" l="1"/>
  <c r="A553" i="1"/>
  <c r="AY553" i="1" l="1"/>
  <c r="A554" i="1"/>
  <c r="AY554" i="1" l="1"/>
  <c r="A555" i="1"/>
  <c r="AY555" i="1" l="1"/>
  <c r="A556" i="1"/>
  <c r="A557" i="1" l="1"/>
  <c r="AY556" i="1"/>
  <c r="A558" i="1" l="1"/>
  <c r="AY557" i="1"/>
  <c r="A559" i="1" l="1"/>
  <c r="AY558" i="1"/>
  <c r="A560" i="1" l="1"/>
  <c r="AY559" i="1"/>
  <c r="A561" i="1" l="1"/>
  <c r="AY560" i="1"/>
  <c r="AY561" i="1" l="1"/>
  <c r="A562" i="1"/>
  <c r="A563" i="1" l="1"/>
  <c r="AY562" i="1"/>
  <c r="AY563" i="1" l="1"/>
  <c r="A564" i="1"/>
  <c r="AY564" i="1" l="1"/>
  <c r="A565" i="1"/>
  <c r="A566" i="1" l="1"/>
  <c r="AY565" i="1"/>
  <c r="A567" i="1" l="1"/>
  <c r="AY566" i="1"/>
  <c r="A568" i="1" l="1"/>
  <c r="AY567" i="1"/>
  <c r="A569" i="1" l="1"/>
  <c r="AY568" i="1"/>
  <c r="AY569" i="1" l="1"/>
  <c r="A570" i="1"/>
  <c r="A571" i="1" l="1"/>
  <c r="AY570" i="1"/>
  <c r="A572" i="1" l="1"/>
  <c r="AY571" i="1"/>
  <c r="AY572" i="1" l="1"/>
  <c r="A573" i="1"/>
  <c r="A574" i="1" l="1"/>
  <c r="AY573" i="1"/>
  <c r="AY574" i="1" l="1"/>
  <c r="A575" i="1"/>
  <c r="AY575" i="1" l="1"/>
  <c r="A576" i="1"/>
  <c r="AY576" i="1" l="1"/>
  <c r="A577" i="1"/>
  <c r="A578" i="1" l="1"/>
  <c r="AY577" i="1"/>
  <c r="AY578" i="1" l="1"/>
  <c r="A579" i="1"/>
  <c r="A580" i="1" l="1"/>
  <c r="AY579" i="1"/>
  <c r="AY580" i="1" l="1"/>
  <c r="A581" i="1"/>
  <c r="A582" i="1" l="1"/>
  <c r="AY581" i="1"/>
  <c r="A583" i="1" l="1"/>
  <c r="AY582" i="1"/>
  <c r="A584" i="1" l="1"/>
  <c r="AY583" i="1"/>
  <c r="A585" i="1" l="1"/>
  <c r="AY584" i="1"/>
  <c r="A586" i="1" l="1"/>
  <c r="AY585" i="1"/>
  <c r="AY586" i="1" l="1"/>
  <c r="A587" i="1"/>
  <c r="A588" i="1" l="1"/>
  <c r="AY587" i="1"/>
  <c r="AY588" i="1" l="1"/>
  <c r="A589" i="1"/>
  <c r="AY589" i="1" l="1"/>
  <c r="A590" i="1"/>
  <c r="AY590" i="1" l="1"/>
  <c r="A591" i="1"/>
  <c r="AY591" i="1" l="1"/>
  <c r="A592" i="1"/>
  <c r="A593" i="1" l="1"/>
  <c r="AY592" i="1"/>
  <c r="AY593" i="1" l="1"/>
  <c r="A594" i="1"/>
  <c r="A595" i="1" l="1"/>
  <c r="AY594" i="1"/>
  <c r="A596" i="1" l="1"/>
  <c r="AY595" i="1"/>
  <c r="AY596" i="1" l="1"/>
  <c r="A597" i="1"/>
  <c r="AY597" i="1" l="1"/>
  <c r="A598" i="1"/>
  <c r="AY598" i="1" l="1"/>
  <c r="A599" i="1"/>
  <c r="A600" i="1" l="1"/>
  <c r="AY599" i="1"/>
  <c r="A601" i="1" l="1"/>
  <c r="AY600" i="1"/>
  <c r="A602" i="1" l="1"/>
  <c r="AY601" i="1"/>
  <c r="A603" i="1" l="1"/>
  <c r="AY602" i="1"/>
  <c r="AY603" i="1" l="1"/>
  <c r="A604" i="1"/>
  <c r="AY604" i="1" l="1"/>
  <c r="A605" i="1"/>
  <c r="AY605" i="1" l="1"/>
  <c r="A606" i="1"/>
  <c r="A607" i="1" l="1"/>
  <c r="AY606" i="1"/>
  <c r="A608" i="1" l="1"/>
  <c r="AY607" i="1"/>
  <c r="A609" i="1" l="1"/>
  <c r="AY608" i="1"/>
  <c r="A610" i="1" l="1"/>
  <c r="AY609" i="1"/>
  <c r="A611" i="1" l="1"/>
  <c r="AY610" i="1"/>
  <c r="A612" i="1" l="1"/>
  <c r="AY611" i="1"/>
  <c r="A613" i="1" l="1"/>
  <c r="AY612" i="1"/>
  <c r="A614" i="1" l="1"/>
  <c r="AY613" i="1"/>
  <c r="A615" i="1" l="1"/>
  <c r="AY614" i="1"/>
  <c r="A616" i="1" l="1"/>
  <c r="AY615" i="1"/>
  <c r="A617" i="1" l="1"/>
  <c r="AY616" i="1"/>
  <c r="AY617" i="1" l="1"/>
  <c r="A618" i="1"/>
  <c r="AY618" i="1" l="1"/>
  <c r="A619" i="1"/>
  <c r="AY619" i="1" l="1"/>
  <c r="A620" i="1"/>
  <c r="A621" i="1" l="1"/>
  <c r="AY620" i="1"/>
  <c r="A622" i="1" l="1"/>
  <c r="AY621" i="1"/>
  <c r="A623" i="1" l="1"/>
  <c r="AY622" i="1"/>
  <c r="A624" i="1" l="1"/>
  <c r="AY623" i="1"/>
  <c r="A625" i="1" l="1"/>
  <c r="AY624" i="1"/>
  <c r="AY625" i="1" l="1"/>
  <c r="A626" i="1"/>
  <c r="AY626" i="1" l="1"/>
  <c r="A627" i="1"/>
  <c r="AY627" i="1" l="1"/>
  <c r="A628" i="1"/>
  <c r="AY628" i="1" l="1"/>
  <c r="A629" i="1"/>
  <c r="A630" i="1" l="1"/>
  <c r="AY629" i="1"/>
  <c r="A631" i="1" l="1"/>
  <c r="AY630" i="1"/>
  <c r="A632" i="1" l="1"/>
  <c r="AY631" i="1"/>
  <c r="AY632" i="1" l="1"/>
  <c r="A633" i="1"/>
  <c r="AY633" i="1" l="1"/>
  <c r="A634" i="1"/>
  <c r="A635" i="1" l="1"/>
  <c r="AY634" i="1"/>
  <c r="AY635" i="1" l="1"/>
  <c r="A636" i="1"/>
  <c r="AY636" i="1" l="1"/>
  <c r="A637" i="1"/>
  <c r="A638" i="1" l="1"/>
  <c r="AY637" i="1"/>
  <c r="AY638" i="1" l="1"/>
  <c r="A639" i="1"/>
  <c r="AY639" i="1" l="1"/>
  <c r="A640" i="1"/>
  <c r="A641" i="1" l="1"/>
  <c r="AY640" i="1"/>
  <c r="AY641" i="1" l="1"/>
  <c r="A642" i="1"/>
  <c r="A643" i="1" l="1"/>
  <c r="AY642" i="1"/>
  <c r="AY643" i="1" l="1"/>
  <c r="A644" i="1"/>
  <c r="AY644" i="1" l="1"/>
  <c r="A645" i="1"/>
  <c r="AY645" i="1" l="1"/>
  <c r="A646" i="1"/>
  <c r="A647" i="1" l="1"/>
  <c r="AY646" i="1"/>
  <c r="A648" i="1" l="1"/>
  <c r="AY647" i="1"/>
  <c r="A649" i="1" l="1"/>
  <c r="AY648" i="1"/>
  <c r="AY649" i="1" l="1"/>
  <c r="A650" i="1"/>
  <c r="AY650" i="1" l="1"/>
  <c r="A651" i="1"/>
  <c r="AY651" i="1" l="1"/>
  <c r="A652" i="1"/>
  <c r="A653" i="1" l="1"/>
  <c r="AY652" i="1"/>
  <c r="A654" i="1" l="1"/>
  <c r="AY653" i="1"/>
  <c r="A655" i="1" l="1"/>
  <c r="AY654" i="1"/>
  <c r="A656" i="1" l="1"/>
  <c r="AY655" i="1"/>
  <c r="AY656" i="1" l="1"/>
  <c r="A657" i="1"/>
  <c r="AY657" i="1" l="1"/>
  <c r="A658" i="1"/>
  <c r="AY658" i="1" l="1"/>
  <c r="A659" i="1"/>
  <c r="A660" i="1" l="1"/>
  <c r="AY659" i="1"/>
  <c r="AY660" i="1" l="1"/>
  <c r="A661" i="1"/>
  <c r="A662" i="1" l="1"/>
  <c r="AY661" i="1"/>
  <c r="A663" i="1" l="1"/>
  <c r="AY662" i="1"/>
  <c r="AY663" i="1" l="1"/>
  <c r="A664" i="1"/>
  <c r="AY664" i="1" l="1"/>
  <c r="A665" i="1"/>
  <c r="AY665" i="1" l="1"/>
  <c r="A666" i="1"/>
  <c r="AY666" i="1" l="1"/>
  <c r="A667" i="1"/>
  <c r="A668" i="1" l="1"/>
  <c r="AY667" i="1"/>
  <c r="A669" i="1" l="1"/>
  <c r="AY668" i="1"/>
  <c r="AY669" i="1" l="1"/>
  <c r="A670" i="1"/>
  <c r="AY670" i="1" l="1"/>
  <c r="A671" i="1"/>
  <c r="AY671" i="1" l="1"/>
  <c r="A672" i="1"/>
  <c r="AY672" i="1" l="1"/>
  <c r="A673" i="1"/>
  <c r="A674" i="1" l="1"/>
  <c r="AY673" i="1"/>
  <c r="A675" i="1" l="1"/>
  <c r="AY674" i="1"/>
  <c r="A676" i="1" l="1"/>
  <c r="AY675" i="1"/>
  <c r="A677" i="1" l="1"/>
  <c r="AY676" i="1"/>
  <c r="A678" i="1" l="1"/>
  <c r="AY677" i="1"/>
  <c r="A679" i="1" l="1"/>
  <c r="AY678" i="1"/>
  <c r="A680" i="1" l="1"/>
  <c r="AY679" i="1"/>
  <c r="A681" i="1" l="1"/>
  <c r="AY680" i="1"/>
  <c r="A682" i="1" l="1"/>
  <c r="AY681" i="1"/>
  <c r="AY682" i="1" l="1"/>
  <c r="A683" i="1"/>
  <c r="A684" i="1" l="1"/>
  <c r="AY683" i="1"/>
  <c r="AY684" i="1" l="1"/>
  <c r="A685" i="1"/>
  <c r="A686" i="1" l="1"/>
  <c r="AY685" i="1"/>
  <c r="AY686" i="1" l="1"/>
  <c r="A687" i="1"/>
  <c r="A688" i="1" l="1"/>
  <c r="AY687" i="1"/>
  <c r="AY688" i="1" l="1"/>
  <c r="A689" i="1"/>
  <c r="AY689" i="1" l="1"/>
  <c r="A690" i="1"/>
  <c r="AY690" i="1" l="1"/>
  <c r="A691" i="1"/>
  <c r="AY691" i="1" l="1"/>
  <c r="A692" i="1"/>
  <c r="A693" i="1" l="1"/>
  <c r="AY692" i="1"/>
  <c r="AY693" i="1" l="1"/>
  <c r="A694" i="1"/>
  <c r="AY694" i="1" l="1"/>
  <c r="A695" i="1"/>
  <c r="AY695" i="1" l="1"/>
  <c r="A696" i="1"/>
  <c r="AY696" i="1" l="1"/>
  <c r="A697" i="1"/>
  <c r="AY697" i="1" l="1"/>
  <c r="A698" i="1"/>
  <c r="A699" i="1" l="1"/>
  <c r="AY698" i="1"/>
  <c r="AY699" i="1" l="1"/>
  <c r="A700" i="1"/>
  <c r="AY700" i="1" l="1"/>
  <c r="A701" i="1"/>
  <c r="A702" i="1" l="1"/>
  <c r="AY701" i="1"/>
  <c r="A703" i="1" l="1"/>
  <c r="AY702" i="1"/>
  <c r="A704" i="1" l="1"/>
  <c r="AY703" i="1"/>
  <c r="AY704" i="1" l="1"/>
  <c r="A705" i="1"/>
  <c r="AY705" i="1" l="1"/>
  <c r="A706" i="1"/>
  <c r="AY706" i="1" l="1"/>
  <c r="A707" i="1"/>
  <c r="A708" i="1" l="1"/>
  <c r="AY707" i="1"/>
  <c r="AY708" i="1" l="1"/>
  <c r="A709" i="1"/>
  <c r="AY709" i="1" l="1"/>
  <c r="A710" i="1"/>
  <c r="AY710" i="1" l="1"/>
  <c r="A711" i="1"/>
  <c r="A712" i="1" l="1"/>
  <c r="AY711" i="1"/>
  <c r="A713" i="1" l="1"/>
  <c r="AY712" i="1"/>
  <c r="AY713" i="1" l="1"/>
  <c r="A714" i="1"/>
  <c r="AY714" i="1" l="1"/>
  <c r="A715" i="1"/>
  <c r="AY715" i="1" l="1"/>
  <c r="A716" i="1"/>
  <c r="A717" i="1" l="1"/>
  <c r="AY716" i="1"/>
  <c r="A718" i="1" l="1"/>
  <c r="AY717" i="1"/>
  <c r="A719" i="1" l="1"/>
  <c r="AY718" i="1"/>
  <c r="AY719" i="1" l="1"/>
  <c r="A720" i="1"/>
  <c r="AY720" i="1" l="1"/>
  <c r="A721" i="1"/>
  <c r="A722" i="1" l="1"/>
  <c r="AY721" i="1"/>
  <c r="AY722" i="1" l="1"/>
  <c r="A723" i="1"/>
  <c r="AY723" i="1" l="1"/>
  <c r="A724" i="1"/>
  <c r="AY724" i="1" l="1"/>
  <c r="A725" i="1"/>
  <c r="AY725" i="1" l="1"/>
  <c r="A726" i="1"/>
  <c r="A727" i="1" l="1"/>
  <c r="AY726" i="1"/>
  <c r="A728" i="1" l="1"/>
  <c r="AY727" i="1"/>
  <c r="A729" i="1" l="1"/>
  <c r="AY728" i="1"/>
  <c r="A730" i="1" l="1"/>
  <c r="AY729" i="1"/>
  <c r="A731" i="1" l="1"/>
  <c r="AY730" i="1"/>
  <c r="A732" i="1" l="1"/>
  <c r="AY731" i="1"/>
  <c r="AY732" i="1" l="1"/>
  <c r="A733" i="1"/>
  <c r="AY733" i="1" l="1"/>
  <c r="A734" i="1"/>
  <c r="AY734" i="1" l="1"/>
  <c r="A735" i="1"/>
  <c r="AY735" i="1" l="1"/>
  <c r="A736" i="1"/>
  <c r="A737" i="1" l="1"/>
  <c r="AY736" i="1"/>
  <c r="A738" i="1" l="1"/>
  <c r="AY737" i="1"/>
  <c r="A739" i="1" l="1"/>
  <c r="AY738" i="1"/>
  <c r="A740" i="1" l="1"/>
  <c r="AY739" i="1"/>
  <c r="A741" i="1" l="1"/>
  <c r="AY740" i="1"/>
  <c r="A742" i="1" l="1"/>
  <c r="AY741" i="1"/>
  <c r="A743" i="1" l="1"/>
  <c r="AY742" i="1"/>
  <c r="AY743" i="1" l="1"/>
  <c r="A744" i="1"/>
  <c r="A745" i="1" l="1"/>
  <c r="AY744" i="1"/>
  <c r="AY745" i="1" l="1"/>
  <c r="A746" i="1"/>
  <c r="AY746" i="1" l="1"/>
  <c r="A747" i="1"/>
  <c r="AY747" i="1" l="1"/>
  <c r="A748" i="1"/>
  <c r="AY748" i="1" l="1"/>
  <c r="A749" i="1"/>
  <c r="AY749" i="1" l="1"/>
  <c r="A750" i="1"/>
  <c r="A751" i="1" l="1"/>
  <c r="AY750" i="1"/>
  <c r="AY751" i="1" l="1"/>
  <c r="A752" i="1"/>
  <c r="A753" i="1" l="1"/>
  <c r="AY752" i="1"/>
  <c r="AY753" i="1" l="1"/>
  <c r="A754" i="1"/>
  <c r="AY754" i="1" l="1"/>
  <c r="A755" i="1"/>
  <c r="AY755" i="1" l="1"/>
  <c r="A756" i="1"/>
  <c r="AY756" i="1" l="1"/>
  <c r="A757" i="1"/>
  <c r="A758" i="1" l="1"/>
  <c r="AY757" i="1"/>
  <c r="AY758" i="1" l="1"/>
  <c r="A759" i="1"/>
  <c r="AY759" i="1" l="1"/>
  <c r="A760" i="1"/>
  <c r="A761" i="1" l="1"/>
  <c r="AY760" i="1"/>
  <c r="AY761" i="1" l="1"/>
  <c r="A762" i="1"/>
  <c r="A763" i="1" l="1"/>
  <c r="AY762" i="1"/>
  <c r="AY763" i="1" l="1"/>
  <c r="A764" i="1"/>
  <c r="AY764" i="1" l="1"/>
  <c r="A765" i="1"/>
  <c r="AY765" i="1" l="1"/>
  <c r="A766" i="1"/>
  <c r="A767" i="1" l="1"/>
  <c r="AY766" i="1"/>
  <c r="A768" i="1" l="1"/>
  <c r="AY767" i="1"/>
  <c r="A769" i="1" l="1"/>
  <c r="AY768" i="1"/>
  <c r="A770" i="1" l="1"/>
  <c r="AY769" i="1"/>
  <c r="A771" i="1" l="1"/>
  <c r="AY770" i="1"/>
  <c r="A772" i="1" l="1"/>
  <c r="AY771" i="1"/>
  <c r="A773" i="1" l="1"/>
  <c r="AY772" i="1"/>
  <c r="AY773" i="1" l="1"/>
  <c r="A774" i="1"/>
  <c r="A775" i="1" l="1"/>
  <c r="AY774" i="1"/>
  <c r="AY775" i="1" l="1"/>
  <c r="A776" i="1"/>
  <c r="AY776" i="1" l="1"/>
  <c r="A777" i="1"/>
  <c r="A778" i="1" l="1"/>
  <c r="AY777" i="1"/>
  <c r="A779" i="1" l="1"/>
  <c r="AY778" i="1"/>
  <c r="A780" i="1" l="1"/>
  <c r="AY779" i="1"/>
  <c r="AY780" i="1" l="1"/>
  <c r="A781" i="1"/>
  <c r="AY781" i="1" l="1"/>
  <c r="A782" i="1"/>
  <c r="A783" i="1" l="1"/>
  <c r="AY782" i="1"/>
  <c r="A784" i="1" l="1"/>
  <c r="AY783" i="1"/>
  <c r="A785" i="1" l="1"/>
  <c r="AY784" i="1"/>
  <c r="AY785" i="1" l="1"/>
  <c r="A786" i="1"/>
  <c r="AY786" i="1" l="1"/>
  <c r="A787" i="1"/>
  <c r="A788" i="1" l="1"/>
  <c r="AY787" i="1"/>
  <c r="AY788" i="1" l="1"/>
  <c r="A789" i="1"/>
  <c r="AY789" i="1" l="1"/>
  <c r="A790" i="1"/>
  <c r="AY790" i="1" l="1"/>
  <c r="A791" i="1"/>
  <c r="A792" i="1" l="1"/>
  <c r="AY791" i="1"/>
  <c r="A793" i="1" l="1"/>
  <c r="AY792" i="1"/>
  <c r="A794" i="1" l="1"/>
  <c r="AY793" i="1"/>
  <c r="AY794" i="1" l="1"/>
  <c r="A795" i="1"/>
  <c r="A796" i="1" l="1"/>
  <c r="AY795" i="1"/>
  <c r="AY796" i="1" l="1"/>
  <c r="A797" i="1"/>
  <c r="AY797" i="1" l="1"/>
  <c r="A798" i="1"/>
  <c r="A799" i="1" l="1"/>
  <c r="AY798" i="1"/>
  <c r="A800" i="1" l="1"/>
  <c r="AY799" i="1"/>
  <c r="AY800" i="1" l="1"/>
  <c r="A801" i="1"/>
  <c r="AY801" i="1" l="1"/>
  <c r="A802" i="1"/>
  <c r="A803" i="1" l="1"/>
  <c r="AY802" i="1"/>
  <c r="A804" i="1" l="1"/>
  <c r="AY803" i="1"/>
  <c r="AY804" i="1" l="1"/>
  <c r="A805" i="1"/>
  <c r="AY805" i="1" l="1"/>
  <c r="A806" i="1"/>
  <c r="AY806" i="1" l="1"/>
  <c r="A807" i="1"/>
  <c r="A808" i="1" l="1"/>
  <c r="AY807" i="1"/>
  <c r="A809" i="1" l="1"/>
  <c r="AY808" i="1"/>
  <c r="AY809" i="1" l="1"/>
  <c r="A810" i="1"/>
  <c r="A811" i="1" l="1"/>
  <c r="AY810" i="1"/>
  <c r="A812" i="1" l="1"/>
  <c r="AY811" i="1"/>
  <c r="A813" i="1" l="1"/>
  <c r="AY812" i="1"/>
  <c r="AY813" i="1" l="1"/>
  <c r="A814" i="1"/>
  <c r="AY814" i="1" l="1"/>
  <c r="A815" i="1"/>
  <c r="AY815" i="1" l="1"/>
  <c r="A816" i="1"/>
  <c r="AY816" i="1" l="1"/>
  <c r="A817" i="1"/>
  <c r="A818" i="1" l="1"/>
  <c r="AY817" i="1"/>
  <c r="A819" i="1" l="1"/>
  <c r="AY818" i="1"/>
  <c r="A820" i="1" l="1"/>
  <c r="AY819" i="1"/>
  <c r="A821" i="1" l="1"/>
  <c r="AY820" i="1"/>
  <c r="AY821" i="1" l="1"/>
  <c r="A822" i="1"/>
  <c r="A823" i="1" l="1"/>
  <c r="AY822" i="1"/>
  <c r="A824" i="1" l="1"/>
  <c r="AY823" i="1"/>
  <c r="AY824" i="1" l="1"/>
  <c r="A825" i="1"/>
  <c r="A826" i="1" l="1"/>
  <c r="AY825" i="1"/>
  <c r="A827" i="1" l="1"/>
  <c r="AY826" i="1"/>
  <c r="AY827" i="1" l="1"/>
  <c r="A828" i="1"/>
  <c r="AY828" i="1" l="1"/>
  <c r="A829" i="1"/>
  <c r="AY829" i="1" l="1"/>
  <c r="A830" i="1"/>
  <c r="AY830" i="1" l="1"/>
  <c r="A831" i="1"/>
  <c r="A832" i="1" l="1"/>
  <c r="AY831" i="1"/>
  <c r="A833" i="1" l="1"/>
  <c r="AY832" i="1"/>
  <c r="A834" i="1" l="1"/>
  <c r="AY833" i="1"/>
  <c r="AY834" i="1" l="1"/>
  <c r="A835" i="1"/>
  <c r="A836" i="1" l="1"/>
  <c r="AY835" i="1"/>
  <c r="AY836" i="1" l="1"/>
  <c r="A837" i="1"/>
  <c r="A838" i="1" l="1"/>
  <c r="AY837" i="1"/>
  <c r="A839" i="1" l="1"/>
  <c r="AY838" i="1"/>
  <c r="A840" i="1" l="1"/>
  <c r="AY839" i="1"/>
  <c r="AY840" i="1" l="1"/>
  <c r="A841" i="1"/>
  <c r="A842" i="1" l="1"/>
  <c r="AY841" i="1"/>
  <c r="A843" i="1" l="1"/>
  <c r="AY842" i="1"/>
  <c r="A844" i="1" l="1"/>
  <c r="AY843" i="1"/>
  <c r="A845" i="1" l="1"/>
  <c r="AY844" i="1"/>
  <c r="AY845" i="1" l="1"/>
  <c r="A846" i="1"/>
  <c r="A847" i="1" l="1"/>
  <c r="AY846" i="1"/>
  <c r="AY847" i="1" l="1"/>
  <c r="A848" i="1"/>
  <c r="AY848" i="1" l="1"/>
  <c r="A849" i="1"/>
  <c r="A850" i="1" l="1"/>
  <c r="AY849" i="1"/>
  <c r="A851" i="1" l="1"/>
  <c r="AY850" i="1"/>
  <c r="A852" i="1" l="1"/>
  <c r="AY851" i="1"/>
  <c r="AY852" i="1" l="1"/>
  <c r="A853" i="1"/>
  <c r="A854" i="1" l="1"/>
  <c r="AY853" i="1"/>
  <c r="AY854" i="1" l="1"/>
  <c r="A855" i="1"/>
  <c r="AY855" i="1" l="1"/>
  <c r="A856" i="1"/>
  <c r="AY856" i="1" l="1"/>
  <c r="A857" i="1"/>
  <c r="AY857" i="1" l="1"/>
  <c r="A858" i="1"/>
  <c r="A859" i="1" l="1"/>
  <c r="AY858" i="1"/>
  <c r="AY859" i="1" l="1"/>
  <c r="A860" i="1"/>
  <c r="A861" i="1" l="1"/>
  <c r="AY860" i="1"/>
  <c r="A862" i="1" l="1"/>
  <c r="AY861" i="1"/>
  <c r="A863" i="1" l="1"/>
  <c r="AY862" i="1"/>
  <c r="A864" i="1" l="1"/>
  <c r="AY863" i="1"/>
  <c r="AY864" i="1" l="1"/>
  <c r="A865" i="1"/>
  <c r="A866" i="1" l="1"/>
  <c r="AY865" i="1"/>
  <c r="A867" i="1" l="1"/>
  <c r="AY866" i="1"/>
  <c r="A868" i="1" l="1"/>
  <c r="AY867" i="1"/>
  <c r="AY868" i="1" l="1"/>
  <c r="A869" i="1"/>
  <c r="AY869" i="1" l="1"/>
  <c r="A870" i="1"/>
  <c r="A871" i="1" l="1"/>
  <c r="AY870" i="1"/>
  <c r="AY871" i="1" l="1"/>
  <c r="A872" i="1"/>
  <c r="A873" i="1" l="1"/>
  <c r="AY872" i="1"/>
  <c r="A874" i="1" l="1"/>
  <c r="AY873" i="1"/>
  <c r="A875" i="1" l="1"/>
  <c r="AY874" i="1"/>
  <c r="AY875" i="1" l="1"/>
  <c r="A876" i="1"/>
  <c r="AY876" i="1" l="1"/>
  <c r="A877" i="1"/>
  <c r="AY877" i="1" l="1"/>
  <c r="A878" i="1"/>
  <c r="AY878" i="1" l="1"/>
  <c r="A879" i="1"/>
  <c r="AY879" i="1" l="1"/>
  <c r="A880" i="1"/>
  <c r="A881" i="1" l="1"/>
  <c r="AY880" i="1"/>
  <c r="AY881" i="1" l="1"/>
  <c r="A882" i="1"/>
  <c r="AY882" i="1" l="1"/>
  <c r="A883" i="1"/>
  <c r="AY883" i="1" l="1"/>
  <c r="A884" i="1"/>
  <c r="AY884" i="1" l="1"/>
  <c r="A885" i="1"/>
  <c r="A886" i="1" l="1"/>
  <c r="AY885" i="1"/>
  <c r="A887" i="1" l="1"/>
  <c r="AY886" i="1"/>
  <c r="A888" i="1" l="1"/>
  <c r="AY887" i="1"/>
  <c r="AY888" i="1" l="1"/>
  <c r="A889" i="1"/>
  <c r="AY889" i="1" l="1"/>
  <c r="A890" i="1"/>
  <c r="A891" i="1" l="1"/>
  <c r="AY890" i="1"/>
  <c r="A892" i="1" l="1"/>
  <c r="AY891" i="1"/>
  <c r="A893" i="1" l="1"/>
  <c r="AY892" i="1"/>
  <c r="A894" i="1" l="1"/>
  <c r="AY893" i="1"/>
  <c r="A895" i="1" l="1"/>
  <c r="AY894" i="1"/>
  <c r="A896" i="1" l="1"/>
  <c r="AY895" i="1"/>
  <c r="AY896" i="1" l="1"/>
  <c r="A897" i="1"/>
  <c r="A898" i="1" l="1"/>
  <c r="AY897" i="1"/>
  <c r="A899" i="1" l="1"/>
  <c r="AY898" i="1"/>
  <c r="AY899" i="1" l="1"/>
  <c r="A900" i="1"/>
  <c r="A901" i="1" l="1"/>
  <c r="AY900" i="1"/>
  <c r="AY901" i="1" l="1"/>
  <c r="A902" i="1"/>
  <c r="A903" i="1" l="1"/>
  <c r="AY902" i="1"/>
  <c r="A904" i="1" l="1"/>
  <c r="AY903" i="1"/>
  <c r="AY904" i="1" l="1"/>
  <c r="A905" i="1"/>
  <c r="A906" i="1" l="1"/>
  <c r="AY905" i="1"/>
  <c r="AY906" i="1" l="1"/>
  <c r="A907" i="1"/>
  <c r="A908" i="1" l="1"/>
  <c r="AY907" i="1"/>
  <c r="AY908" i="1" l="1"/>
  <c r="A909" i="1"/>
  <c r="AY909" i="1" l="1"/>
  <c r="A910" i="1"/>
  <c r="AY910" i="1" l="1"/>
  <c r="A911" i="1"/>
  <c r="AY911" i="1" l="1"/>
  <c r="A912" i="1"/>
  <c r="AY912" i="1" l="1"/>
  <c r="A913" i="1"/>
  <c r="AY913" i="1" l="1"/>
  <c r="A914" i="1"/>
  <c r="AY914" i="1" l="1"/>
  <c r="A915" i="1"/>
  <c r="A916" i="1" l="1"/>
  <c r="AY915" i="1"/>
  <c r="A917" i="1" l="1"/>
  <c r="AY916" i="1"/>
  <c r="A918" i="1" l="1"/>
  <c r="AY917" i="1"/>
  <c r="A919" i="1" l="1"/>
  <c r="AY918" i="1"/>
  <c r="AY919" i="1" l="1"/>
  <c r="A920" i="1"/>
  <c r="A921" i="1" l="1"/>
  <c r="AY920" i="1"/>
  <c r="A922" i="1" l="1"/>
  <c r="AY921" i="1"/>
  <c r="A923" i="1" l="1"/>
  <c r="AY922" i="1"/>
  <c r="AY923" i="1" l="1"/>
  <c r="A924" i="1"/>
  <c r="AY924" i="1" l="1"/>
  <c r="A925" i="1"/>
  <c r="A926" i="1" l="1"/>
  <c r="AY925" i="1"/>
  <c r="A927" i="1" l="1"/>
  <c r="AY926" i="1"/>
  <c r="A928" i="1" l="1"/>
  <c r="AY927" i="1"/>
  <c r="A929" i="1" l="1"/>
  <c r="AY928" i="1"/>
  <c r="AY929" i="1" l="1"/>
  <c r="A930" i="1"/>
  <c r="AY930" i="1" l="1"/>
  <c r="A931" i="1"/>
  <c r="AY931" i="1" l="1"/>
  <c r="A932" i="1"/>
  <c r="A933" i="1" l="1"/>
  <c r="AY932" i="1"/>
  <c r="A934" i="1" l="1"/>
  <c r="AY933" i="1"/>
  <c r="AY934" i="1" l="1"/>
  <c r="A935" i="1"/>
  <c r="A936" i="1" l="1"/>
  <c r="AY935" i="1"/>
  <c r="AY936" i="1" l="1"/>
  <c r="A937" i="1"/>
  <c r="A938" i="1" l="1"/>
  <c r="AY937" i="1"/>
  <c r="AY938" i="1" l="1"/>
  <c r="A939" i="1"/>
  <c r="AY939" i="1" l="1"/>
  <c r="A940" i="1"/>
  <c r="AY940" i="1" l="1"/>
  <c r="A941" i="1"/>
  <c r="AY941" i="1" l="1"/>
  <c r="A942" i="1"/>
  <c r="A943" i="1" l="1"/>
  <c r="AY942" i="1"/>
  <c r="A944" i="1" l="1"/>
  <c r="AY943" i="1"/>
  <c r="A945" i="1" l="1"/>
  <c r="AY944" i="1"/>
  <c r="A946" i="1" l="1"/>
  <c r="AY945" i="1"/>
  <c r="AY946" i="1" l="1"/>
  <c r="A947" i="1"/>
  <c r="A948" i="1" l="1"/>
  <c r="AY947" i="1"/>
  <c r="A949" i="1" l="1"/>
  <c r="AY948" i="1"/>
  <c r="A950" i="1" l="1"/>
  <c r="AY949" i="1"/>
  <c r="AY950" i="1" l="1"/>
  <c r="A951" i="1"/>
  <c r="AY951" i="1" l="1"/>
  <c r="A952" i="1"/>
  <c r="AY952" i="1" l="1"/>
  <c r="A953" i="1"/>
  <c r="AY953" i="1" l="1"/>
  <c r="A954" i="1"/>
  <c r="AY954" i="1" l="1"/>
  <c r="A955" i="1"/>
  <c r="AY955" i="1" l="1"/>
  <c r="A956" i="1"/>
  <c r="A957" i="1" l="1"/>
  <c r="AY956" i="1"/>
  <c r="A958" i="1" l="1"/>
  <c r="AY957" i="1"/>
  <c r="A959" i="1" l="1"/>
  <c r="AY958" i="1"/>
  <c r="AY959" i="1" l="1"/>
  <c r="A960" i="1"/>
  <c r="AY960" i="1" l="1"/>
  <c r="A961" i="1"/>
  <c r="A962" i="1" l="1"/>
  <c r="AY961" i="1"/>
  <c r="A963" i="1" l="1"/>
  <c r="AY962" i="1"/>
  <c r="AY963" i="1" l="1"/>
  <c r="A964" i="1"/>
  <c r="AY964" i="1" l="1"/>
  <c r="A965" i="1"/>
  <c r="AY965" i="1" l="1"/>
  <c r="A966" i="1"/>
  <c r="A967" i="1" l="1"/>
  <c r="AY966" i="1"/>
  <c r="A968" i="1" l="1"/>
  <c r="AY967" i="1"/>
  <c r="A969" i="1" l="1"/>
  <c r="AY968" i="1"/>
  <c r="AY969" i="1" l="1"/>
  <c r="A970" i="1"/>
  <c r="AY970" i="1" l="1"/>
  <c r="A971" i="1"/>
  <c r="AY971" i="1" l="1"/>
  <c r="A972" i="1"/>
  <c r="AY972" i="1" l="1"/>
  <c r="A973" i="1"/>
  <c r="A974" i="1" l="1"/>
  <c r="AY973" i="1"/>
  <c r="A975" i="1" l="1"/>
  <c r="AY974" i="1"/>
  <c r="A976" i="1" l="1"/>
  <c r="AY975" i="1"/>
  <c r="A977" i="1" l="1"/>
  <c r="AY976" i="1"/>
  <c r="AY977" i="1" l="1"/>
  <c r="A978" i="1"/>
  <c r="AY978" i="1" l="1"/>
  <c r="A979" i="1"/>
  <c r="AY979" i="1" l="1"/>
  <c r="A980" i="1"/>
  <c r="A981" i="1" l="1"/>
  <c r="AY980" i="1"/>
  <c r="AY981" i="1" l="1"/>
  <c r="A982" i="1"/>
  <c r="AY982" i="1" l="1"/>
  <c r="A983" i="1"/>
  <c r="A984" i="1" l="1"/>
  <c r="AY983" i="1"/>
  <c r="AY984" i="1" l="1"/>
  <c r="A985" i="1"/>
  <c r="AY985" i="1" l="1"/>
  <c r="A986" i="1"/>
  <c r="A987" i="1" l="1"/>
  <c r="AY986" i="1"/>
  <c r="A988" i="1" l="1"/>
  <c r="AY987" i="1"/>
  <c r="A989" i="1" l="1"/>
  <c r="AY988" i="1"/>
  <c r="A990" i="1" l="1"/>
  <c r="AY989" i="1"/>
  <c r="A991" i="1" l="1"/>
  <c r="AY990" i="1"/>
  <c r="A992" i="1" l="1"/>
  <c r="AY991" i="1"/>
  <c r="AY992" i="1" l="1"/>
  <c r="A993" i="1"/>
  <c r="A994" i="1" l="1"/>
  <c r="AY993" i="1"/>
  <c r="AY994" i="1" l="1"/>
  <c r="A995" i="1"/>
  <c r="AY995" i="1" l="1"/>
  <c r="A996" i="1"/>
  <c r="AY996" i="1" l="1"/>
  <c r="A997" i="1"/>
  <c r="AY997" i="1" l="1"/>
  <c r="A998" i="1"/>
  <c r="A999" i="1" l="1"/>
  <c r="AY998" i="1"/>
  <c r="A1000" i="1" l="1"/>
  <c r="AY999" i="1"/>
  <c r="AY1000" i="1" l="1"/>
  <c r="A1001" i="1"/>
  <c r="AY1001" i="1" l="1"/>
  <c r="A1002" i="1"/>
  <c r="A1003" i="1" l="1"/>
  <c r="AY1002" i="1"/>
  <c r="A1004" i="1" l="1"/>
  <c r="AY1003" i="1"/>
  <c r="AY1004" i="1" l="1"/>
  <c r="A1005" i="1"/>
  <c r="AY1005" i="1" l="1"/>
  <c r="A1006" i="1"/>
  <c r="AY1006" i="1" l="1"/>
  <c r="A1007" i="1"/>
  <c r="AY1007" i="1" l="1"/>
  <c r="A1008" i="1"/>
  <c r="AY1008" i="1" l="1"/>
  <c r="A1009" i="1"/>
  <c r="A1010" i="1" l="1"/>
  <c r="AY1009" i="1"/>
  <c r="AY1010" i="1" l="1"/>
  <c r="A1011" i="1"/>
  <c r="AY1011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G22" authorId="0" shapeId="0">
      <text>
        <r>
          <rPr>
            <sz val="8"/>
            <color indexed="81"/>
            <rFont val="Tahoma"/>
            <family val="2"/>
          </rPr>
          <t xml:space="preserve">The skewness estimator used here is </t>
        </r>
        <r>
          <rPr>
            <sz val="8"/>
            <color indexed="81"/>
            <rFont val="Arial"/>
          </rPr>
          <t>√</t>
        </r>
        <r>
          <rPr>
            <sz val="8"/>
            <color indexed="81"/>
            <rFont val="Tahoma"/>
            <family val="2"/>
          </rPr>
          <t>b1 (see Zar,1999, p.71) which is less biased than that calculated by the Excel function.</t>
        </r>
      </text>
    </comment>
    <comment ref="G23" authorId="0" shapeId="0">
      <text>
        <r>
          <rPr>
            <sz val="8"/>
            <color indexed="81"/>
            <rFont val="Tahoma"/>
            <family val="2"/>
          </rPr>
          <t xml:space="preserve">The skewness estimator used here is </t>
        </r>
        <r>
          <rPr>
            <sz val="8"/>
            <color indexed="81"/>
            <rFont val="Arial"/>
          </rPr>
          <t>√</t>
        </r>
        <r>
          <rPr>
            <sz val="8"/>
            <color indexed="81"/>
            <rFont val="Tahoma"/>
            <family val="2"/>
          </rPr>
          <t>b1 (see Zar, 1999, p.71) which is less biased than that calculated by the Excel function.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The kurtosis estimator used here is b2 (see Zar, 1999, p.71) which is less biased than that calculated by the Excel function.</t>
        </r>
      </text>
    </comment>
    <comment ref="G25" authorId="0" shapeId="0">
      <text>
        <r>
          <rPr>
            <sz val="8"/>
            <color indexed="81"/>
            <rFont val="Tahoma"/>
            <family val="2"/>
          </rPr>
          <t>The kurtosis estimator used here is b2 (see Zar, 1999, p.71) which is less biased than that calculated by the Excel function.</t>
        </r>
      </text>
    </comment>
    <comment ref="G30" authorId="0" shapeId="0">
      <text>
        <r>
          <rPr>
            <sz val="8"/>
            <color indexed="81"/>
            <rFont val="Tahoma"/>
            <family val="2"/>
          </rPr>
          <t>This is the blue diamond on the SRa graph.  Due to Jensen's inequality, the sample SR is a biased estimator.  See Opdyke (2007) for the bias correction formula used here.</t>
        </r>
      </text>
    </comment>
    <comment ref="G31" authorId="0" shapeId="0">
      <text>
        <r>
          <rPr>
            <sz val="8"/>
            <color indexed="81"/>
            <rFont val="Tahoma"/>
            <family val="2"/>
          </rPr>
          <t>This is the blue diamond on the SRb graph.  Due to Jensen's inequality, the sample SR is a biased estimator.  See Opdyke (2007) for the bias correction formula used here.</t>
        </r>
      </text>
    </comment>
    <comment ref="G32" authorId="0" shapeId="0">
      <text>
        <r>
          <rPr>
            <sz val="8"/>
            <color indexed="81"/>
            <rFont val="Tahoma"/>
            <family val="2"/>
          </rPr>
          <t>This is the blue diamond on the (SRb - SRa) graph.  Due to Jensen's inequality, the sample SR is a biased estimator.  See Opdyke (2007) for the bias correction formula used here.</t>
        </r>
      </text>
    </comment>
    <comment ref="G33" authorId="0" shapeId="0">
      <text>
        <r>
          <rPr>
            <sz val="8"/>
            <color indexed="81"/>
            <rFont val="Tahoma"/>
            <family val="2"/>
          </rPr>
          <t xml:space="preserve">The user specifies the level of confidence of the statistical tests via </t>
        </r>
        <r>
          <rPr>
            <sz val="8"/>
            <color indexed="81"/>
            <rFont val="Arial"/>
          </rPr>
          <t>α, which is the probability of Type I error (i.e. accepting the null hypothesis when it is false)</t>
        </r>
        <r>
          <rPr>
            <sz val="8"/>
            <color indexed="81"/>
            <rFont val="Tahoma"/>
            <family val="2"/>
          </rPr>
          <t>.</t>
        </r>
      </text>
    </comment>
    <comment ref="G36" authorId="0" shapeId="0">
      <text>
        <r>
          <rPr>
            <sz val="8"/>
            <color indexed="81"/>
            <rFont val="Tahoma"/>
            <family val="2"/>
          </rPr>
          <t xml:space="preserve">This is the probability under the null hypothesis of SRa = 0 that SRa is as large as its observed value.  If the probability is smaller than α, we reject the null in favor of the alternate hypothesis that SRa </t>
        </r>
        <r>
          <rPr>
            <sz val="8"/>
            <color indexed="81"/>
            <rFont val="Arial"/>
          </rPr>
          <t>≠</t>
        </r>
        <r>
          <rPr>
            <sz val="8"/>
            <color indexed="81"/>
            <rFont val="Tahoma"/>
            <family val="2"/>
          </rPr>
          <t xml:space="preserve"> 0.</t>
        </r>
      </text>
    </comment>
    <comment ref="G37" authorId="0" shapeId="0">
      <text>
        <r>
          <rPr>
            <sz val="8"/>
            <color indexed="81"/>
            <rFont val="Tahoma"/>
            <family val="2"/>
          </rPr>
          <t xml:space="preserve">If SRa is larger than this upper confidence bound, we reject the null hypothesis that SRa = 0 in favor of the alternate hypothesis that SRa </t>
        </r>
        <r>
          <rPr>
            <sz val="8"/>
            <color indexed="81"/>
            <rFont val="Arial"/>
          </rPr>
          <t>≠</t>
        </r>
        <r>
          <rPr>
            <sz val="8"/>
            <color indexed="81"/>
            <rFont val="Tahoma"/>
            <family val="2"/>
          </rPr>
          <t xml:space="preserve"> 0.</t>
        </r>
      </text>
    </comment>
    <comment ref="G38" authorId="0" shapeId="0">
      <text>
        <r>
          <rPr>
            <sz val="8"/>
            <color indexed="81"/>
            <rFont val="Tahoma"/>
            <family val="2"/>
          </rPr>
          <t>If SRa is smaller than this lower confidence bound, we reject the null hypothesis that SRa = 0 in favor of the alternate hypothesis that SRa ≠ 0.</t>
        </r>
      </text>
    </comment>
    <comment ref="G39" authorId="0" shapeId="0">
      <text>
        <r>
          <rPr>
            <sz val="8"/>
            <color indexed="81"/>
            <rFont val="Tahoma"/>
          </rPr>
          <t xml:space="preserve">This is the probability under the null hypothesis of SRa ≤ 0 that SRa is as large as its observed value.  If the probability is smaller than </t>
        </r>
        <r>
          <rPr>
            <sz val="8"/>
            <color indexed="81"/>
            <rFont val="Tahoma"/>
            <family val="2"/>
          </rPr>
          <t>α</t>
        </r>
        <r>
          <rPr>
            <sz val="8"/>
            <color indexed="81"/>
            <rFont val="Tahoma"/>
          </rPr>
          <t>, we reject the null in favor of the alternate hypothesis that SRa &gt; 0.</t>
        </r>
      </text>
    </comment>
    <comment ref="G40" authorId="0" shapeId="0">
      <text>
        <r>
          <rPr>
            <sz val="8"/>
            <color indexed="81"/>
            <rFont val="Tahoma"/>
            <family val="2"/>
          </rPr>
          <t>This is the red diamond on the SRa graph.  If SRa (blue diamond) is larger than this upper confidence bound, we reject the null hypothesis that SRa ≤ 0 in favor of the alternate hypothesis that SRa &gt; 0.</t>
        </r>
      </text>
    </comment>
    <comment ref="G41" authorId="0" shapeId="0">
      <text>
        <r>
          <rPr>
            <sz val="8"/>
            <color indexed="81"/>
            <rFont val="Tahoma"/>
            <family val="2"/>
          </rPr>
          <t>This is the probability under the null hypothesis of SRb = 0 that SRb is as large as its observed value.  If the probability is smaller than α, we reject the null in favor of the alternate hypothesis that SRb ≠ 0.</t>
        </r>
      </text>
    </comment>
    <comment ref="G42" authorId="0" shapeId="0">
      <text>
        <r>
          <rPr>
            <sz val="8"/>
            <color indexed="81"/>
            <rFont val="Tahoma"/>
            <family val="2"/>
          </rPr>
          <t>If SRb is larger than this upper confidence bound, we reject the null hypothesis that SRb = 0 in favor of the alternate hypothesis that SRb ≠ 0.</t>
        </r>
      </text>
    </comment>
    <comment ref="G43" authorId="0" shapeId="0">
      <text>
        <r>
          <rPr>
            <sz val="8"/>
            <color indexed="81"/>
            <rFont val="Tahoma"/>
            <family val="2"/>
          </rPr>
          <t>If SRb is smaller than this lower confidence bound, we reject the null hypothesis that SRb = 0 in favor of the alternate hypothesis that SRb ≠ 0.</t>
        </r>
      </text>
    </comment>
    <comment ref="G44" authorId="0" shapeId="0">
      <text>
        <r>
          <rPr>
            <sz val="8"/>
            <color indexed="81"/>
            <rFont val="Tahoma"/>
            <family val="2"/>
          </rPr>
          <t>This is the probability under the null hypothesis of SRb ≤ 0 that SRb is as large as its observed value.  If the probability is smaller than α, we reject the null in favor of the alternate hypothesis that SRb &gt; 0.</t>
        </r>
      </text>
    </comment>
    <comment ref="G45" authorId="0" shapeId="0">
      <text>
        <r>
          <rPr>
            <sz val="8"/>
            <color indexed="81"/>
            <rFont val="Tahoma"/>
            <family val="2"/>
          </rPr>
          <t xml:space="preserve">This is the red diamond on the SRb graph.  If SRb (blue diamond) is larger than this upper confidence bound, we reject the null hypothesis that SRb </t>
        </r>
        <r>
          <rPr>
            <sz val="8"/>
            <color indexed="81"/>
            <rFont val="Arial"/>
          </rPr>
          <t xml:space="preserve">≤ 0 </t>
        </r>
        <r>
          <rPr>
            <sz val="8"/>
            <color indexed="81"/>
            <rFont val="Tahoma"/>
            <family val="2"/>
          </rPr>
          <t>in favor of the alternate hypothesis that SRb &gt; 0.</t>
        </r>
      </text>
    </comment>
    <comment ref="G46" authorId="0" shapeId="0">
      <text>
        <r>
          <rPr>
            <sz val="8"/>
            <color indexed="81"/>
            <rFont val="Tahoma"/>
            <family val="2"/>
          </rPr>
          <t>This is the probability under the null hypothesis of (SRb-SRa)=0 that this difference is as large as its observed value.  If the probability is smaller than α, we reject the null in favor of the alternate hypothesis that (SRb-SRa)≠0, which is SRb ≠ SRa.</t>
        </r>
      </text>
    </comment>
    <comment ref="G47" authorId="0" shapeId="0">
      <text>
        <r>
          <rPr>
            <sz val="8"/>
            <color indexed="81"/>
            <rFont val="Tahoma"/>
            <family val="2"/>
          </rPr>
          <t>If (SRb-SRa) is larger than this upper confidence bound, we reject the null hypothesis that (SRb-SRa)=0, which is SRb=SRa, in favor of the alternate hypothesis that (SRb-SRa) ≠ 0, which is SRb ≠ SRa.</t>
        </r>
      </text>
    </comment>
    <comment ref="G48" authorId="0" shapeId="0">
      <text>
        <r>
          <rPr>
            <sz val="8"/>
            <color indexed="81"/>
            <rFont val="Tahoma"/>
            <family val="2"/>
          </rPr>
          <t>If (SRb-SRa) is smaller than this lower confidence bound, we reject the null hypothesis that (SRb-SRa)=0, which is SRb=SRa, in favor of the alternate hypothesis that (SRb-SRa) ≠ 0, which is SRb ≠ SRa.</t>
        </r>
      </text>
    </comment>
    <comment ref="G49" authorId="0" shapeId="0">
      <text>
        <r>
          <rPr>
            <sz val="8"/>
            <color indexed="81"/>
            <rFont val="Tahoma"/>
            <family val="2"/>
          </rPr>
          <t xml:space="preserve">This is the probability under the null hypothesis of SRb </t>
        </r>
        <r>
          <rPr>
            <sz val="8"/>
            <color indexed="81"/>
            <rFont val="Arial"/>
          </rPr>
          <t>≤</t>
        </r>
        <r>
          <rPr>
            <sz val="8"/>
            <color indexed="81"/>
            <rFont val="Tahoma"/>
            <family val="2"/>
          </rPr>
          <t xml:space="preserve"> SRa that the difference (SRb-SRa) is as large as its observed value.  If the probability is smaller than α, we reject the null in favor of the alternate hypothesis that SRb &gt; SRa.</t>
        </r>
      </text>
    </comment>
    <comment ref="G50" authorId="0" shapeId="0">
      <text>
        <r>
          <rPr>
            <sz val="8"/>
            <color indexed="81"/>
            <rFont val="Tahoma"/>
            <family val="2"/>
          </rPr>
          <t>This is the red diamond on the (SRb - SRa) graph.  If (SRb - SRa) (blue diamond) is larger than this upper confidence bound, we reject the null hypothesis that (SRb - SRa) ≤ 0, which is SRb ≤ SRa, in favor of the alternate hypothesis that (SRb - SRa) &gt; 0, which is SRb &gt; SRa.</t>
        </r>
      </text>
    </comment>
  </commentList>
</comments>
</file>

<file path=xl/sharedStrings.xml><?xml version="1.0" encoding="utf-8"?>
<sst xmlns="http://schemas.openxmlformats.org/spreadsheetml/2006/main" count="312" uniqueCount="236">
  <si>
    <t>Period T</t>
  </si>
  <si>
    <t>Returns A</t>
  </si>
  <si>
    <t>Returns B</t>
  </si>
  <si>
    <t>Risk-Free Rate</t>
  </si>
  <si>
    <t xml:space="preserve">α = </t>
  </si>
  <si>
    <t>INPUTS:</t>
  </si>
  <si>
    <t>OUTPUTS:</t>
  </si>
  <si>
    <t xml:space="preserve">  # Periods A</t>
  </si>
  <si>
    <t xml:space="preserve">  # Periods B</t>
  </si>
  <si>
    <t xml:space="preserve">  # Periods RFR</t>
  </si>
  <si>
    <t xml:space="preserve">  Mean RFR</t>
  </si>
  <si>
    <t xml:space="preserve">  Pearson's Linear Correlation Coefficient, r</t>
  </si>
  <si>
    <t xml:space="preserve">  Sharpe Ratio - A</t>
  </si>
  <si>
    <t xml:space="preserve">  Sharpe Ratio - B</t>
  </si>
  <si>
    <t xml:space="preserve">  Sharpe Ratio Difference (B minus A)</t>
  </si>
  <si>
    <t xml:space="preserve">  Sharpe Ratio - A [Bias Corrected]</t>
  </si>
  <si>
    <t xml:space="preserve">  Sharpe Ratio - B [Bias Corrected]</t>
  </si>
  <si>
    <t xml:space="preserve">  SR-A: 2-tailed p-value - Ho: SR-A = 0</t>
  </si>
  <si>
    <t xml:space="preserve">             1-tailed p-value - Ho: SR-A ≤ 0</t>
  </si>
  <si>
    <t xml:space="preserve">  SR-B: 2-tailed p-value - Ho: SR-B = 0</t>
  </si>
  <si>
    <t xml:space="preserve">             1-tailed p-value - Ho: SR-B ≤ 0</t>
  </si>
  <si>
    <t xml:space="preserve">  SR-Diff: 2-tailed p-value - Ho: (SRB - SRA) = 0</t>
  </si>
  <si>
    <t xml:space="preserve">                1-tailed p-value - Ho: (SRB - SRA) ≤ 0</t>
  </si>
  <si>
    <t xml:space="preserve">   Inferential Statistics:*</t>
  </si>
  <si>
    <t xml:space="preserve">  Mean of A</t>
  </si>
  <si>
    <t xml:space="preserve">  Mean of B</t>
  </si>
  <si>
    <t xml:space="preserve">  Standard Deviation of A</t>
  </si>
  <si>
    <t xml:space="preserve">  Standard Deviation of B</t>
  </si>
  <si>
    <t xml:space="preserve">  Skewness of A</t>
  </si>
  <si>
    <t xml:space="preserve">  Skewness of B</t>
  </si>
  <si>
    <t xml:space="preserve">  Kurtosis of A</t>
  </si>
  <si>
    <t xml:space="preserve">  Kurtosis of B</t>
  </si>
  <si>
    <t>a^2</t>
  </si>
  <si>
    <t>a^3</t>
  </si>
  <si>
    <t>a^4</t>
  </si>
  <si>
    <t>b^2</t>
  </si>
  <si>
    <t>b^3</t>
  </si>
  <si>
    <t>b^4</t>
  </si>
  <si>
    <t>sums -&gt;</t>
  </si>
  <si>
    <t>a</t>
  </si>
  <si>
    <t>b</t>
  </si>
  <si>
    <t>ab</t>
  </si>
  <si>
    <t>ab^2</t>
  </si>
  <si>
    <t>a^2b</t>
  </si>
  <si>
    <t>a^2b^2</t>
  </si>
  <si>
    <t>ALARM</t>
  </si>
  <si>
    <t>skewA</t>
  </si>
  <si>
    <t>skewB</t>
  </si>
  <si>
    <t>kurtA</t>
  </si>
  <si>
    <t>kurtB</t>
  </si>
  <si>
    <t>nobsA</t>
  </si>
  <si>
    <t>nobsB</t>
  </si>
  <si>
    <t>STDa</t>
  </si>
  <si>
    <t>STDb</t>
  </si>
  <si>
    <t>VIGRX</t>
  </si>
  <si>
    <t>FCNTX</t>
  </si>
  <si>
    <t>STDboth</t>
  </si>
  <si>
    <t>M22</t>
  </si>
  <si>
    <t>M12</t>
  </si>
  <si>
    <t>M21</t>
  </si>
  <si>
    <t xml:space="preserve">  Sharpe Ratio Difference [Bias Corrected]</t>
  </si>
  <si>
    <t>JAGIX</t>
  </si>
  <si>
    <t>A</t>
  </si>
  <si>
    <t>maxSTD</t>
  </si>
  <si>
    <t>© J.D. Opdyke</t>
  </si>
  <si>
    <t xml:space="preserve">  Sharpe Ratios and Descriptive Statistics</t>
  </si>
  <si>
    <t>B</t>
  </si>
  <si>
    <t>C</t>
  </si>
  <si>
    <t>X</t>
  </si>
  <si>
    <t xml:space="preserve">             Upper Confidence Bound, (1-α/2) quantile</t>
  </si>
  <si>
    <t xml:space="preserve">             Lower Confidence Bound, (α/2) quantile</t>
  </si>
  <si>
    <t xml:space="preserve">             Upper Confidence Bound, (1-α) quantile</t>
  </si>
  <si>
    <t xml:space="preserve">                Upper Confidence Bound, (1-α/2) quantile</t>
  </si>
  <si>
    <t xml:space="preserve">                Lower Confidence Bound, (α/2) quantile</t>
  </si>
  <si>
    <t xml:space="preserve">                Upper Confidence Bound, (1-α) quantile</t>
  </si>
  <si>
    <t>DISTRIBUTION GRAPHS</t>
  </si>
  <si>
    <t>CALCS</t>
  </si>
  <si>
    <t>SERIES CHECKS</t>
  </si>
  <si>
    <t>alpha</t>
  </si>
  <si>
    <t>nobs</t>
  </si>
  <si>
    <t>RFR</t>
  </si>
  <si>
    <t>PURPOSE OF THIS WORKBOOK:</t>
  </si>
  <si>
    <t>Important questions asked to assess fund performance include:</t>
  </si>
  <si>
    <t xml:space="preserve">OUTPUTS:  </t>
  </si>
  <si>
    <t>Sharpe ratios are used countless times daily to assess and compare the market performance of financial instruments, especially mutual funds.</t>
  </si>
  <si>
    <t>the two series of returns, the risk-free rate, and the level of statistical confidence (1-α) desired by the user.</t>
  </si>
  <si>
    <t>These indicate whether the individual Sharpe ratios of either fund are statistically significantly larger than zero, and</t>
  </si>
  <si>
    <t>whether the Sharpe ratio of one fund (B) is larger than that of the other (A) with statistical significance.</t>
  </si>
  <si>
    <t>DISCLAIMER:</t>
  </si>
  <si>
    <t>rather than merely random variation in the sampled data.</t>
  </si>
  <si>
    <t xml:space="preserve">      i.e. does a fund's risk-adjusted performance indicate positive returns in excess of a risk free rate?</t>
  </si>
  <si>
    <t>underlying differences in performance.</t>
  </si>
  <si>
    <t xml:space="preserve">  a) is a Sharpe ratio larger than zero?</t>
  </si>
  <si>
    <t xml:space="preserve">  b) is one Sharpe ratio larger than another?</t>
  </si>
  <si>
    <t xml:space="preserve">      (Any ranking of funds by the sizes of their Sharpe ratios implicitly asks this question.)</t>
  </si>
  <si>
    <t>However, merely observing that a Sharpe ratio larger than zero, or that one Sharpe ratio is larger than that of a competing fund, does not allow for</t>
  </si>
  <si>
    <t>reliable inferences to be made about performance.  This is because such differences could be caused simply by market volatility rather than true,</t>
  </si>
  <si>
    <t xml:space="preserve">  a)' is a Sharpe ratio larger than zero WITH STATISTICAL SIGNIFICANCE?</t>
  </si>
  <si>
    <t xml:space="preserve">  b)' is one Sharpe ratio larger than another WITH STATISTICAL SIGNIFICANCE?</t>
  </si>
  <si>
    <t>The entire contents of this workbook, including but not limited to any data, calculations, functions, and formulae, are provided "as is" --</t>
  </si>
  <si>
    <t>J.D. Opdyke and DataMineIt expressly and explicitly disclaim any and all representations and warranties, expressed or implied, including but not limited to</t>
  </si>
  <si>
    <t>By using this workbook, the user assumes any risk or responsibility that its contents may be inaccurate, incomplete, incorrect, or unsuitable</t>
  </si>
  <si>
    <t>for a particular setting.  In no event will J.D. Opdyke or DataMineIt be legally or otherwise responsible or liable in any way for any conclusions</t>
  </si>
  <si>
    <t>or events based on its usage.</t>
  </si>
  <si>
    <t>those relating to the currency, accuracy, completeness, and/or appropriateness of its usage in any context.</t>
  </si>
  <si>
    <t>All information contained in this workbook is intended for informational purposes only and does not in any way constitute advice - financial, legal, or otherwise.</t>
  </si>
  <si>
    <t>WORKBOOK USAGE / DATA ENTRY RULES:</t>
  </si>
  <si>
    <t xml:space="preserve"> (α = 0.05, corresponding to a statistical signifance level of 95%, typically is used)</t>
  </si>
  <si>
    <t>1)</t>
  </si>
  <si>
    <t>2)</t>
  </si>
  <si>
    <t>3)</t>
  </si>
  <si>
    <t>4)</t>
  </si>
  <si>
    <t>5)</t>
  </si>
  <si>
    <t>6)</t>
  </si>
  <si>
    <t>7)</t>
  </si>
  <si>
    <t xml:space="preserve"> All series values must be between -100 and 100 (returns of ±10,000%).</t>
  </si>
  <si>
    <t xml:space="preserve"> If there is no Risk-Free Rate, the Risk-Free Rate series must take values of zero.</t>
  </si>
  <si>
    <t xml:space="preserve"> Returns A and Risk-Free Rate must have the same number of periods.</t>
  </si>
  <si>
    <t xml:space="preserve"> Returns B, when used, must follow rules 1), 2), and 4).</t>
  </si>
  <si>
    <t xml:space="preserve"> Up to 1,000 periods of returns can be entered.</t>
  </si>
  <si>
    <t xml:space="preserve"> The value of α (alpha) must be between zero and one (0.0001 and 0.9999 for computational purposes)</t>
  </si>
  <si>
    <t>AGTHX</t>
  </si>
  <si>
    <t>GFAFX</t>
  </si>
  <si>
    <t>AGRBX</t>
  </si>
  <si>
    <t>GFACX</t>
  </si>
  <si>
    <t>JAVLX</t>
  </si>
  <si>
    <t>ANEFX</t>
  </si>
  <si>
    <t>PRGFX</t>
  </si>
  <si>
    <t>FDCAX</t>
  </si>
  <si>
    <t>FOCPX</t>
  </si>
  <si>
    <t>FDGRX</t>
  </si>
  <si>
    <t>AMCPX</t>
  </si>
  <si>
    <t>TRBCX</t>
  </si>
  <si>
    <t>CSTGX</t>
  </si>
  <si>
    <t>HACAX</t>
  </si>
  <si>
    <t>JANSX</t>
  </si>
  <si>
    <t>TWCUX</t>
  </si>
  <si>
    <t>FBGRX</t>
  </si>
  <si>
    <t>Date</t>
  </si>
  <si>
    <t>This workbook uses robust tests of statistical significance to answer a)' and b)' for any pair of funds specified by the user:</t>
  </si>
  <si>
    <t>for both a)' and b)', one- and two-sided confidence intervals, and one- and two-sided p-values.</t>
  </si>
  <si>
    <t>Tests of statistical significance are needed to assess whether any observed differences are, in fact, reflective of true differences in performance,</t>
  </si>
  <si>
    <t>RYVPX</t>
  </si>
  <si>
    <t>BGRFX</t>
  </si>
  <si>
    <t>AUSAX</t>
  </si>
  <si>
    <t>VISGX</t>
  </si>
  <si>
    <t>PRNHX</t>
  </si>
  <si>
    <t>HIASX</t>
  </si>
  <si>
    <t>ARTSX</t>
  </si>
  <si>
    <t>SSCGX</t>
  </si>
  <si>
    <t>JAVTX</t>
  </si>
  <si>
    <t>BSCFX</t>
  </si>
  <si>
    <t>MSSGX</t>
  </si>
  <si>
    <t>BUFSX</t>
  </si>
  <si>
    <t>FDSCX</t>
  </si>
  <si>
    <t>VEXRX</t>
  </si>
  <si>
    <t>VEXPX</t>
  </si>
  <si>
    <t>GTSAX</t>
  </si>
  <si>
    <t>WAAEX</t>
  </si>
  <si>
    <t>FSCTX</t>
  </si>
  <si>
    <t>SAGWX</t>
  </si>
  <si>
    <t>SSCTX</t>
  </si>
  <si>
    <t>Blue diamond right of red indicates 1-sided statistical significance (with 100*(1-α)% confidence).</t>
  </si>
  <si>
    <r>
      <t xml:space="preserve">  Confidence Level - 100*(1-</t>
    </r>
    <r>
      <rPr>
        <sz val="8"/>
        <rFont val="Arial"/>
      </rPr>
      <t>α</t>
    </r>
    <r>
      <rPr>
        <sz val="8"/>
        <rFont val="Arial"/>
        <family val="2"/>
      </rPr>
      <t>)%:</t>
    </r>
  </si>
  <si>
    <t>NOTE: When pasting data into series columns, make sure all cells not used are truly blank by deleting them -- cells with spaces will cause an error.</t>
  </si>
  <si>
    <t>(B&gt;A)</t>
  </si>
  <si>
    <t>(A&gt;B)</t>
  </si>
  <si>
    <t>* See Opdyke (2007) for valid conditions for asymptotics.</t>
  </si>
  <si>
    <t xml:space="preserve">  Median of A</t>
  </si>
  <si>
    <t xml:space="preserve">  Median of B</t>
  </si>
  <si>
    <t xml:space="preserve"> Returns A and Risk-Free Rate must be continuous numeric series, starting in the top cell (row 12), with at least 12 periods of returns.</t>
  </si>
  <si>
    <t>Cumulative Mean A</t>
  </si>
  <si>
    <t>Cumulative Mean B</t>
  </si>
  <si>
    <t>Symbol</t>
  </si>
  <si>
    <t>Name</t>
  </si>
  <si>
    <t>American Funds Grth Fund of Amer B</t>
  </si>
  <si>
    <t>American Funds Grth Fund of Amer A</t>
  </si>
  <si>
    <t>American Funds Amcap A</t>
  </si>
  <si>
    <t>American Funds New Economy A</t>
  </si>
  <si>
    <t>AIM Constellation A</t>
  </si>
  <si>
    <t>Fidelity Blue Chip Growth</t>
  </si>
  <si>
    <t>Fidelity Contrafund</t>
  </si>
  <si>
    <t>Fidelity Capital Appreciation</t>
  </si>
  <si>
    <t>Fidelity Growth Company</t>
  </si>
  <si>
    <t>Fidelity OTC</t>
  </si>
  <si>
    <t>American Funds Grth Fund of Amer C</t>
  </si>
  <si>
    <t>American Funds Grth Fund of Amer F</t>
  </si>
  <si>
    <t>Harbor Capital Appreciation Instl</t>
  </si>
  <si>
    <t>Janus Growth &amp; Income</t>
  </si>
  <si>
    <t>Janus</t>
  </si>
  <si>
    <t>Janus Twenty</t>
  </si>
  <si>
    <t>T. Rowe Price Growth Stock</t>
  </si>
  <si>
    <t>T. Rowe Price Blue Chip Growth</t>
  </si>
  <si>
    <t>American Century Ultra Inv</t>
  </si>
  <si>
    <t>Vanguard Growth Index</t>
  </si>
  <si>
    <t>AIM Small Cap Growth A</t>
  </si>
  <si>
    <t>Artisan Small Cap</t>
  </si>
  <si>
    <t>Baron Growth</t>
  </si>
  <si>
    <t>Baron Small Cap</t>
  </si>
  <si>
    <t>Buffalo Small Cap</t>
  </si>
  <si>
    <t>Columbia Acorn USA Z</t>
  </si>
  <si>
    <t>Fidelity Advisor Small Cap T</t>
  </si>
  <si>
    <t>Fidelity Small Cap Independence</t>
  </si>
  <si>
    <t>Hartford Small Company HLS IA</t>
  </si>
  <si>
    <t>Janus Venture</t>
  </si>
  <si>
    <t>Morgan Stanley Inst Small Co Gr A</t>
  </si>
  <si>
    <t>Royce Value Plus Service</t>
  </si>
  <si>
    <t>SEI Instl Mgd Small Cap Growth A</t>
  </si>
  <si>
    <t>STI Classic Small Cap Growth Stock I</t>
  </si>
  <si>
    <t>Sentinel Small Company A</t>
  </si>
  <si>
    <t>T. Rowe Price New Horizons</t>
  </si>
  <si>
    <t>Vanguard Explorer</t>
  </si>
  <si>
    <t>Vanguard Explorer Adm</t>
  </si>
  <si>
    <t>Vanguard Small Cap Growth Index</t>
  </si>
  <si>
    <t>Wasatch Small Cap Growth</t>
  </si>
  <si>
    <t>Top 20 Large Growth Mutual Funds by Net Assets as of 09/06/06 *</t>
  </si>
  <si>
    <t>Top 20 Small Growth Mutual Funds by Net Assets as of 12/27/06 *</t>
  </si>
  <si>
    <t>SOURCES:</t>
  </si>
  <si>
    <t>* Source: Yahoo Finance, http://finance.yahoo.com</t>
  </si>
  <si>
    <t>Cumulative (summed) A</t>
  </si>
  <si>
    <t>Cumulative (summed) B</t>
  </si>
  <si>
    <t>Cumulative SR-A</t>
  </si>
  <si>
    <t>Cumulative SR-B</t>
  </si>
  <si>
    <t>Cumulative (B minus A)</t>
  </si>
  <si>
    <t>Same AB?</t>
  </si>
  <si>
    <t>Same AC?</t>
  </si>
  <si>
    <t>Same BC?</t>
  </si>
  <si>
    <t>8)</t>
  </si>
  <si>
    <t xml:space="preserve"> None of the three series can be identical with another.</t>
  </si>
  <si>
    <t>RFR - Avg</t>
  </si>
  <si>
    <t>Risk-Free Rate (Average across time period) - Federal Reserve Board, 90-day Treasury Bill (Nominal, series TCMNOMM3), http://www.federalreserve.gov/releases/h15/data.htm</t>
  </si>
  <si>
    <t>Mutual Fund Returns - Yahoo Finance, http://finance.yahoo.com (returns based on Open-to-Close prices)</t>
  </si>
  <si>
    <t>The calculations in this workbook are based on Opdyke (2007), "Comparing Sharpe Ratios: So Where are the p-values?"</t>
  </si>
  <si>
    <t>See www.DataMineIt.com to download a preprint of this paper, or email JDOpdyke@DataMineIt.com.</t>
  </si>
  <si>
    <t xml:space="preserve">   President - DataMineit, LLC</t>
  </si>
  <si>
    <t xml:space="preserve">   www.DataMineit.com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</si>
</sst>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#,##0.0000"/>
    <numFmt numFmtId="165" formatCode="0.0%"/>
    <numFmt numFmtId="168" formatCode="#,##0.000000"/>
    <numFmt numFmtId="169" formatCode="#,##0.00000000"/>
    <numFmt numFmtId="170" formatCode="#,##0.0000000"/>
    <numFmt numFmtId="173" formatCode="#,##0.000"/>
    <numFmt numFmtId="174" formatCode="#,##0.00000"/>
    <numFmt numFmtId="186" formatCode=";;;"/>
    <numFmt numFmtId="188" formatCode="mm/dd/yy;@"/>
    <numFmt numFmtId="189" formatCode="[$-409]mmm\-yy;@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color indexed="8"/>
      <name val="Arial"/>
    </font>
    <font>
      <sz val="8"/>
      <color indexed="81"/>
      <name val="Tahoma"/>
    </font>
    <font>
      <sz val="8"/>
      <color indexed="81"/>
      <name val="Arial"/>
    </font>
    <font>
      <sz val="8"/>
      <color indexed="81"/>
      <name val="Tahoma"/>
      <family val="2"/>
    </font>
    <font>
      <sz val="10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/>
      <top style="thick">
        <color indexed="10"/>
      </top>
      <bottom/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n">
        <color indexed="8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ck">
        <color indexed="10"/>
      </left>
      <right style="thick">
        <color indexed="12"/>
      </right>
      <top/>
      <bottom/>
      <diagonal/>
    </border>
    <border>
      <left/>
      <right/>
      <top/>
      <bottom style="thick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12"/>
      </right>
      <top/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4" fontId="7" fillId="0" borderId="4" xfId="0" quotePrefix="1" applyNumberFormat="1" applyFont="1" applyBorder="1" applyProtection="1">
      <protection hidden="1"/>
    </xf>
    <xf numFmtId="164" fontId="7" fillId="0" borderId="5" xfId="0" quotePrefix="1" applyNumberFormat="1" applyFont="1" applyBorder="1" applyProtection="1">
      <protection hidden="1"/>
    </xf>
    <xf numFmtId="0" fontId="7" fillId="0" borderId="4" xfId="0" quotePrefix="1" applyFont="1" applyBorder="1" applyProtection="1">
      <protection hidden="1"/>
    </xf>
    <xf numFmtId="164" fontId="7" fillId="0" borderId="6" xfId="0" quotePrefix="1" applyNumberFormat="1" applyFont="1" applyBorder="1" applyProtection="1">
      <protection hidden="1"/>
    </xf>
    <xf numFmtId="164" fontId="2" fillId="0" borderId="0" xfId="0" quotePrefix="1" applyNumberFormat="1" applyFont="1" applyAlignment="1" applyProtection="1">
      <alignment horizontal="center"/>
      <protection hidden="1"/>
    </xf>
    <xf numFmtId="164" fontId="2" fillId="0" borderId="7" xfId="0" applyNumberFormat="1" applyFont="1" applyBorder="1" applyAlignment="1" applyProtection="1">
      <alignment horizontal="center"/>
      <protection hidden="1"/>
    </xf>
    <xf numFmtId="164" fontId="0" fillId="0" borderId="4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164" fontId="7" fillId="0" borderId="0" xfId="0" quotePrefix="1" applyNumberFormat="1" applyFont="1" applyBorder="1" applyAlignment="1" applyProtection="1">
      <alignment horizontal="center"/>
      <protection hidden="1"/>
    </xf>
    <xf numFmtId="164" fontId="7" fillId="0" borderId="8" xfId="0" quotePrefix="1" applyNumberFormat="1" applyFont="1" applyBorder="1" applyAlignment="1" applyProtection="1">
      <alignment horizontal="center"/>
      <protection hidden="1"/>
    </xf>
    <xf numFmtId="0" fontId="2" fillId="0" borderId="4" xfId="0" applyFont="1" applyBorder="1"/>
    <xf numFmtId="164" fontId="2" fillId="0" borderId="9" xfId="0" quotePrefix="1" applyNumberFormat="1" applyFont="1" applyBorder="1" applyAlignment="1" applyProtection="1">
      <alignment horizontal="center"/>
      <protection hidden="1"/>
    </xf>
    <xf numFmtId="164" fontId="7" fillId="0" borderId="10" xfId="0" quotePrefix="1" applyNumberFormat="1" applyFont="1" applyBorder="1" applyProtection="1">
      <protection hidden="1"/>
    </xf>
    <xf numFmtId="165" fontId="7" fillId="0" borderId="11" xfId="0" applyNumberFormat="1" applyFont="1" applyBorder="1" applyAlignment="1" applyProtection="1">
      <alignment horizontal="center"/>
      <protection hidden="1"/>
    </xf>
    <xf numFmtId="0" fontId="7" fillId="0" borderId="12" xfId="0" quotePrefix="1" applyFont="1" applyBorder="1" applyProtection="1">
      <protection hidden="1"/>
    </xf>
    <xf numFmtId="169" fontId="2" fillId="0" borderId="0" xfId="1" applyNumberFormat="1" applyFont="1"/>
    <xf numFmtId="170" fontId="2" fillId="0" borderId="0" xfId="1" applyNumberFormat="1" applyFont="1"/>
    <xf numFmtId="3" fontId="7" fillId="0" borderId="0" xfId="0" quotePrefix="1" applyNumberFormat="1" applyFont="1" applyBorder="1" applyAlignment="1" applyProtection="1">
      <alignment horizontal="center"/>
      <protection hidden="1"/>
    </xf>
    <xf numFmtId="3" fontId="7" fillId="0" borderId="13" xfId="0" quotePrefix="1" applyNumberFormat="1" applyFont="1" applyBorder="1" applyAlignment="1" applyProtection="1">
      <alignment horizontal="center"/>
      <protection hidden="1"/>
    </xf>
    <xf numFmtId="170" fontId="2" fillId="0" borderId="0" xfId="1" quotePrefix="1" applyNumberFormat="1" applyFont="1"/>
    <xf numFmtId="164" fontId="2" fillId="0" borderId="0" xfId="0" applyNumberFormat="1" applyFont="1"/>
    <xf numFmtId="168" fontId="2" fillId="0" borderId="0" xfId="0" applyNumberFormat="1" applyFont="1"/>
    <xf numFmtId="164" fontId="4" fillId="0" borderId="5" xfId="0" quotePrefix="1" applyNumberFormat="1" applyFont="1" applyBorder="1" applyProtection="1">
      <protection hidden="1"/>
    </xf>
    <xf numFmtId="164" fontId="7" fillId="0" borderId="14" xfId="0" applyNumberFormat="1" applyFont="1" applyBorder="1" applyProtection="1">
      <protection hidden="1"/>
    </xf>
    <xf numFmtId="0" fontId="8" fillId="0" borderId="0" xfId="0" applyFont="1"/>
    <xf numFmtId="0" fontId="8" fillId="0" borderId="0" xfId="0" quotePrefix="1" applyFont="1"/>
    <xf numFmtId="0" fontId="2" fillId="0" borderId="0" xfId="0" applyFont="1" applyBorder="1"/>
    <xf numFmtId="0" fontId="2" fillId="0" borderId="15" xfId="0" applyFont="1" applyBorder="1"/>
    <xf numFmtId="170" fontId="2" fillId="0" borderId="3" xfId="1" applyNumberFormat="1" applyFont="1" applyBorder="1"/>
    <xf numFmtId="170" fontId="2" fillId="0" borderId="16" xfId="1" applyNumberFormat="1" applyFont="1" applyBorder="1"/>
    <xf numFmtId="164" fontId="4" fillId="0" borderId="16" xfId="0" quotePrefix="1" applyNumberFormat="1" applyFont="1" applyBorder="1" applyProtection="1">
      <protection hidden="1"/>
    </xf>
    <xf numFmtId="164" fontId="6" fillId="0" borderId="0" xfId="0" quotePrefix="1" applyNumberFormat="1" applyFont="1" applyBorder="1" applyAlignment="1" applyProtection="1">
      <alignment horizontal="center"/>
      <protection hidden="1"/>
    </xf>
    <xf numFmtId="0" fontId="0" fillId="0" borderId="0" xfId="0" quotePrefix="1"/>
    <xf numFmtId="0" fontId="3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Border="1"/>
    <xf numFmtId="0" fontId="0" fillId="0" borderId="0" xfId="0" applyBorder="1"/>
    <xf numFmtId="0" fontId="0" fillId="0" borderId="21" xfId="0" applyBorder="1"/>
    <xf numFmtId="0" fontId="3" fillId="0" borderId="0" xfId="0" quotePrefix="1" applyFont="1" applyBorder="1"/>
    <xf numFmtId="0" fontId="0" fillId="0" borderId="22" xfId="0" applyBorder="1"/>
    <xf numFmtId="0" fontId="3" fillId="0" borderId="23" xfId="0" quotePrefix="1" applyFont="1" applyBorder="1"/>
    <xf numFmtId="0" fontId="0" fillId="0" borderId="23" xfId="0" applyBorder="1"/>
    <xf numFmtId="0" fontId="0" fillId="0" borderId="24" xfId="0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quotePrefix="1" applyFont="1" applyBorder="1"/>
    <xf numFmtId="0" fontId="3" fillId="0" borderId="0" xfId="0" applyFont="1" applyBorder="1" applyAlignment="1">
      <alignment horizontal="right"/>
    </xf>
    <xf numFmtId="0" fontId="11" fillId="0" borderId="23" xfId="0" quotePrefix="1" applyFont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3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Protection="1">
      <protection hidden="1"/>
    </xf>
    <xf numFmtId="188" fontId="2" fillId="0" borderId="0" xfId="0" applyNumberFormat="1" applyFont="1" applyProtection="1">
      <protection locked="0"/>
    </xf>
    <xf numFmtId="0" fontId="2" fillId="0" borderId="0" xfId="0" applyFont="1" applyProtection="1">
      <protection hidden="1"/>
    </xf>
    <xf numFmtId="189" fontId="2" fillId="0" borderId="0" xfId="0" applyNumberFormat="1" applyFont="1" applyProtection="1">
      <protection locked="0"/>
    </xf>
    <xf numFmtId="174" fontId="2" fillId="0" borderId="0" xfId="1" applyNumberFormat="1" applyFont="1" applyAlignment="1" applyProtection="1">
      <alignment horizontal="right"/>
      <protection locked="0"/>
    </xf>
    <xf numFmtId="174" fontId="2" fillId="0" borderId="0" xfId="0" applyNumberFormat="1" applyFont="1" applyProtection="1">
      <protection locked="0"/>
    </xf>
    <xf numFmtId="174" fontId="2" fillId="0" borderId="0" xfId="0" applyNumberFormat="1" applyFont="1" applyAlignment="1" applyProtection="1">
      <alignment horizontal="right"/>
      <protection locked="0"/>
    </xf>
    <xf numFmtId="174" fontId="2" fillId="0" borderId="0" xfId="1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86" fontId="12" fillId="0" borderId="0" xfId="0" applyNumberFormat="1" applyFont="1" applyAlignment="1" applyProtection="1">
      <alignment horizontal="right"/>
      <protection hidden="1"/>
    </xf>
    <xf numFmtId="186" fontId="12" fillId="0" borderId="0" xfId="0" applyNumberFormat="1" applyFont="1" applyProtection="1">
      <protection hidden="1"/>
    </xf>
    <xf numFmtId="186" fontId="12" fillId="0" borderId="0" xfId="1" applyNumberFormat="1" applyFont="1" applyProtection="1">
      <protection hidden="1"/>
    </xf>
    <xf numFmtId="186" fontId="12" fillId="0" borderId="0" xfId="0" quotePrefix="1" applyNumberFormat="1" applyFont="1" applyProtection="1">
      <protection hidden="1"/>
    </xf>
    <xf numFmtId="186" fontId="12" fillId="0" borderId="0" xfId="1" quotePrefix="1" applyNumberFormat="1" applyFont="1" applyProtection="1">
      <protection hidden="1"/>
    </xf>
    <xf numFmtId="186" fontId="12" fillId="0" borderId="0" xfId="1" applyNumberFormat="1" applyFont="1" applyAlignment="1" applyProtection="1">
      <alignment horizontal="right"/>
      <protection hidden="1"/>
    </xf>
    <xf numFmtId="186" fontId="12" fillId="0" borderId="0" xfId="0" applyNumberFormat="1" applyFont="1" applyAlignment="1" applyProtection="1">
      <alignment horizontal="center"/>
      <protection hidden="1"/>
    </xf>
    <xf numFmtId="0" fontId="11" fillId="0" borderId="0" xfId="0" applyFont="1" applyFill="1" applyBorder="1"/>
    <xf numFmtId="0" fontId="12" fillId="0" borderId="0" xfId="0" applyNumberFormat="1" applyFont="1" applyProtection="1">
      <protection hidden="1"/>
    </xf>
    <xf numFmtId="0" fontId="2" fillId="0" borderId="0" xfId="0" quotePrefix="1" applyFont="1"/>
    <xf numFmtId="174" fontId="2" fillId="0" borderId="0" xfId="0" quotePrefix="1" applyNumberFormat="1" applyFont="1"/>
    <xf numFmtId="174" fontId="2" fillId="0" borderId="0" xfId="0" applyNumberFormat="1" applyFont="1"/>
    <xf numFmtId="164" fontId="7" fillId="0" borderId="9" xfId="0" quotePrefix="1" applyNumberFormat="1" applyFont="1" applyBorder="1" applyAlignment="1" applyProtection="1">
      <alignment horizontal="center"/>
      <protection hidden="1"/>
    </xf>
    <xf numFmtId="164" fontId="7" fillId="0" borderId="25" xfId="0" quotePrefix="1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26" xfId="0" quotePrefix="1" applyFont="1" applyBorder="1" applyAlignment="1" applyProtection="1">
      <alignment horizontal="right"/>
      <protection hidden="1"/>
    </xf>
    <xf numFmtId="0" fontId="4" fillId="0" borderId="26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quotePrefix="1" applyFont="1" applyProtection="1">
      <protection hidden="1"/>
    </xf>
    <xf numFmtId="186" fontId="2" fillId="0" borderId="0" xfId="1" applyNumberFormat="1" applyFont="1" applyProtection="1">
      <protection hidden="1"/>
    </xf>
    <xf numFmtId="186" fontId="2" fillId="0" borderId="0" xfId="1" quotePrefix="1" applyNumberFormat="1" applyFont="1" applyProtection="1">
      <protection hidden="1"/>
    </xf>
    <xf numFmtId="174" fontId="2" fillId="0" borderId="0" xfId="1" applyNumberFormat="1" applyFont="1" applyAlignment="1" applyProtection="1">
      <alignment horizontal="left"/>
      <protection locked="0"/>
    </xf>
    <xf numFmtId="189" fontId="2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2" fillId="0" borderId="0" xfId="1" quotePrefix="1" applyNumberFormat="1" applyFont="1" applyAlignment="1" applyProtection="1">
      <alignment horizontal="center"/>
      <protection hidden="1"/>
    </xf>
    <xf numFmtId="164" fontId="4" fillId="0" borderId="0" xfId="0" quotePrefix="1" applyNumberFormat="1" applyFont="1" applyAlignment="1" applyProtection="1">
      <alignment horizontal="center"/>
      <protection hidden="1"/>
    </xf>
    <xf numFmtId="164" fontId="5" fillId="0" borderId="13" xfId="1" quotePrefix="1" applyNumberFormat="1" applyFont="1" applyBorder="1" applyAlignment="1" applyProtection="1">
      <alignment horizontal="center"/>
      <protection hidden="1"/>
    </xf>
    <xf numFmtId="164" fontId="2" fillId="0" borderId="25" xfId="1" quotePrefix="1" applyNumberFormat="1" applyFont="1" applyBorder="1" applyAlignment="1" applyProtection="1">
      <alignment horizontal="center"/>
      <protection hidden="1"/>
    </xf>
    <xf numFmtId="164" fontId="4" fillId="0" borderId="25" xfId="0" quotePrefix="1" applyNumberFormat="1" applyFont="1" applyBorder="1" applyAlignment="1" applyProtection="1">
      <alignment horizontal="center"/>
      <protection hidden="1"/>
    </xf>
    <xf numFmtId="164" fontId="5" fillId="0" borderId="27" xfId="1" quotePrefix="1" applyNumberFormat="1" applyFont="1" applyBorder="1" applyAlignment="1" applyProtection="1">
      <alignment horizontal="center"/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186" fontId="2" fillId="0" borderId="0" xfId="1" applyNumberFormat="1" applyFont="1"/>
    <xf numFmtId="0" fontId="16" fillId="0" borderId="0" xfId="0" applyFont="1"/>
    <xf numFmtId="0" fontId="1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Min, Max, Median, Mean, &amp; Interquartile Range</a:t>
            </a:r>
          </a:p>
        </c:rich>
      </c:tx>
      <c:layout>
        <c:manualLayout>
          <c:xMode val="edge"/>
          <c:yMode val="edge"/>
          <c:x val="0.11436950146627566"/>
          <c:y val="1.3888926565013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02052785923755"/>
          <c:y val="8.6111344703083501E-2"/>
          <c:w val="0.78005865102639294"/>
          <c:h val="0.82778002327480271"/>
        </c:manualLayout>
      </c:layout>
      <c:stockChart>
        <c:ser>
          <c:idx val="0"/>
          <c:order val="0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Comparisons'!$AW$26:$AX$26</c:f>
              <c:numCache>
                <c:formatCode>;;;</c:formatCode>
                <c:ptCount val="2"/>
                <c:pt idx="0">
                  <c:v>-2.1869521749999999E-2</c:v>
                </c:pt>
                <c:pt idx="1">
                  <c:v>-1.39745185E-2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4-4E32-B2E4-B1F4AE918B3A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Comparisons'!$AW$27:$AX$27</c:f>
              <c:numCache>
                <c:formatCode>;;;</c:formatCode>
                <c:ptCount val="2"/>
                <c:pt idx="0">
                  <c:v>6.1396468699999998E-2</c:v>
                </c:pt>
                <c:pt idx="1">
                  <c:v>5.41261673E-2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4-4E32-B2E4-B1F4AE918B3A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Comparisons'!$AW$28:$AX$28</c:f>
              <c:numCache>
                <c:formatCode>;;;</c:formatCode>
                <c:ptCount val="2"/>
                <c:pt idx="0">
                  <c:v>-7.3664121999999999E-2</c:v>
                </c:pt>
                <c:pt idx="1">
                  <c:v>-6.0223756000000003E-2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4-4E32-B2E4-B1F4AE918B3A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Comparisons'!$AW$29:$AX$29</c:f>
              <c:numCache>
                <c:formatCode>;;;</c:formatCode>
                <c:ptCount val="2"/>
                <c:pt idx="0">
                  <c:v>2.6580120975E-2</c:v>
                </c:pt>
                <c:pt idx="1">
                  <c:v>2.2437699849999999E-2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4-4E32-B2E4-B1F4AE918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8100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axId val="479112944"/>
        <c:axId val="1"/>
      </c:stockChart>
      <c:catAx>
        <c:axId val="47911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Returns</a:t>
                </a:r>
              </a:p>
            </c:rich>
          </c:tx>
          <c:layout>
            <c:manualLayout>
              <c:xMode val="edge"/>
              <c:yMode val="edge"/>
              <c:x val="1.466275659824047E-2"/>
              <c:y val="0.43333450882842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112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Change Points: Cumulative (summed) Difference by Period (slope=average)</a:t>
            </a:r>
          </a:p>
        </c:rich>
      </c:tx>
      <c:layout>
        <c:manualLayout>
          <c:xMode val="edge"/>
          <c:yMode val="edge"/>
          <c:x val="0.2146669461809195"/>
          <c:y val="1.381215469613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33449652929234E-2"/>
          <c:y val="8.8397790055248615E-2"/>
          <c:w val="0.89200116145984565"/>
          <c:h val="0.76795580110497241"/>
        </c:manualLayout>
      </c:layout>
      <c:lineChart>
        <c:grouping val="standard"/>
        <c:varyColors val="0"/>
        <c:ser>
          <c:idx val="0"/>
          <c:order val="0"/>
          <c:tx>
            <c:strRef>
              <c:f>'Sharpe Ratio Comparisons'!$BF$10</c:f>
              <c:strCache>
                <c:ptCount val="1"/>
                <c:pt idx="0">
                  <c:v>Cumulative (B minus A)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[0]!yvals_cumdif</c:f>
              <c:numCache>
                <c:formatCode>;;;</c:formatCode>
                <c:ptCount val="61"/>
                <c:pt idx="1">
                  <c:v>1.3225188999999991E-2</c:v>
                </c:pt>
                <c:pt idx="2">
                  <c:v>-7.9033416000000092E-3</c:v>
                </c:pt>
                <c:pt idx="3">
                  <c:v>-4.6655544400000006E-2</c:v>
                </c:pt>
                <c:pt idx="4">
                  <c:v>-3.1150929300000005E-2</c:v>
                </c:pt>
                <c:pt idx="5">
                  <c:v>-2.0409178900000005E-2</c:v>
                </c:pt>
                <c:pt idx="6">
                  <c:v>4.7556169999999932E-3</c:v>
                </c:pt>
                <c:pt idx="7">
                  <c:v>3.153423259999999E-2</c:v>
                </c:pt>
                <c:pt idx="8">
                  <c:v>0.10610744549999999</c:v>
                </c:pt>
                <c:pt idx="9">
                  <c:v>0.12802546449999999</c:v>
                </c:pt>
                <c:pt idx="10">
                  <c:v>0.15609696449999999</c:v>
                </c:pt>
                <c:pt idx="11">
                  <c:v>0.12209043649999998</c:v>
                </c:pt>
                <c:pt idx="12">
                  <c:v>0.11203228529999998</c:v>
                </c:pt>
                <c:pt idx="13">
                  <c:v>0.16566879829999998</c:v>
                </c:pt>
                <c:pt idx="14">
                  <c:v>0.12378908349999998</c:v>
                </c:pt>
                <c:pt idx="15">
                  <c:v>7.2980970399999984E-2</c:v>
                </c:pt>
                <c:pt idx="16">
                  <c:v>0.1344549324</c:v>
                </c:pt>
                <c:pt idx="17">
                  <c:v>0.1412602744</c:v>
                </c:pt>
                <c:pt idx="18">
                  <c:v>0.1358340844</c:v>
                </c:pt>
                <c:pt idx="19">
                  <c:v>0.1356164383</c:v>
                </c:pt>
                <c:pt idx="20">
                  <c:v>0.11912316780000001</c:v>
                </c:pt>
                <c:pt idx="21">
                  <c:v>0.13590803849999999</c:v>
                </c:pt>
                <c:pt idx="22">
                  <c:v>0.14123727489999999</c:v>
                </c:pt>
                <c:pt idx="23">
                  <c:v>0.1438541954</c:v>
                </c:pt>
                <c:pt idx="24">
                  <c:v>0.15020681990000001</c:v>
                </c:pt>
                <c:pt idx="25">
                  <c:v>0.1642317569</c:v>
                </c:pt>
                <c:pt idx="26">
                  <c:v>0.1715663892</c:v>
                </c:pt>
                <c:pt idx="27">
                  <c:v>0.18291808139999999</c:v>
                </c:pt>
                <c:pt idx="28">
                  <c:v>0.17912025549999999</c:v>
                </c:pt>
                <c:pt idx="29">
                  <c:v>0.15394982829999998</c:v>
                </c:pt>
                <c:pt idx="30">
                  <c:v>0.18173912199999998</c:v>
                </c:pt>
                <c:pt idx="31">
                  <c:v>0.20134544899999998</c:v>
                </c:pt>
                <c:pt idx="32">
                  <c:v>0.20011428499999998</c:v>
                </c:pt>
                <c:pt idx="33">
                  <c:v>0.19840207079999997</c:v>
                </c:pt>
                <c:pt idx="34">
                  <c:v>0.20641407659999997</c:v>
                </c:pt>
                <c:pt idx="35">
                  <c:v>0.21334320359999998</c:v>
                </c:pt>
                <c:pt idx="36">
                  <c:v>0.22125278559999997</c:v>
                </c:pt>
                <c:pt idx="37">
                  <c:v>0.24938263169999997</c:v>
                </c:pt>
                <c:pt idx="38">
                  <c:v>0.24926517169999995</c:v>
                </c:pt>
                <c:pt idx="39">
                  <c:v>0.26449344599999997</c:v>
                </c:pt>
                <c:pt idx="40">
                  <c:v>0.26832161959999995</c:v>
                </c:pt>
                <c:pt idx="41">
                  <c:v>0.28900613659999996</c:v>
                </c:pt>
                <c:pt idx="42">
                  <c:v>0.30471077799999996</c:v>
                </c:pt>
                <c:pt idx="43">
                  <c:v>0.31533660699999994</c:v>
                </c:pt>
                <c:pt idx="44">
                  <c:v>0.30028858599999991</c:v>
                </c:pt>
                <c:pt idx="45">
                  <c:v>0.29840477319999992</c:v>
                </c:pt>
                <c:pt idx="46">
                  <c:v>0.31781763019999992</c:v>
                </c:pt>
                <c:pt idx="47">
                  <c:v>0.31288885249999993</c:v>
                </c:pt>
                <c:pt idx="48">
                  <c:v>0.33151468099999992</c:v>
                </c:pt>
                <c:pt idx="49">
                  <c:v>0.35088951349999992</c:v>
                </c:pt>
                <c:pt idx="50">
                  <c:v>0.33983332249999992</c:v>
                </c:pt>
                <c:pt idx="51">
                  <c:v>0.33014884049999993</c:v>
                </c:pt>
                <c:pt idx="52">
                  <c:v>0.32866283949999991</c:v>
                </c:pt>
                <c:pt idx="53">
                  <c:v>0.35437441159999994</c:v>
                </c:pt>
                <c:pt idx="54">
                  <c:v>0.31964555959999996</c:v>
                </c:pt>
                <c:pt idx="55">
                  <c:v>0.32763946679999995</c:v>
                </c:pt>
                <c:pt idx="56">
                  <c:v>0.35001178239999997</c:v>
                </c:pt>
                <c:pt idx="57">
                  <c:v>0.34409335839999999</c:v>
                </c:pt>
                <c:pt idx="58">
                  <c:v>0.36063136639999999</c:v>
                </c:pt>
                <c:pt idx="59">
                  <c:v>0.36438634040000001</c:v>
                </c:pt>
                <c:pt idx="60">
                  <c:v>0.34405597060000004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3-41D2-B447-4F240B19E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96008"/>
        <c:axId val="1"/>
      </c:lineChart>
      <c:catAx>
        <c:axId val="55809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133398611196112"/>
              <c:y val="0.85911602209944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(summed) Difference</a:t>
                </a:r>
              </a:p>
            </c:rich>
          </c:tx>
          <c:layout>
            <c:manualLayout>
              <c:xMode val="edge"/>
              <c:yMode val="edge"/>
              <c:x val="6.6666753472335253E-3"/>
              <c:y val="0.215469613259668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096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00054166737194"/>
          <c:y val="0.93093922651933703"/>
          <c:w val="0.22000028645870634"/>
          <c:h val="6.0773480662983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Sharpe Ratio by Period</a:t>
            </a:r>
          </a:p>
        </c:rich>
      </c:tx>
      <c:layout>
        <c:manualLayout>
          <c:xMode val="edge"/>
          <c:yMode val="edge"/>
          <c:x val="0.36884178441881166"/>
          <c:y val="1.3774141739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4438830542891E-2"/>
          <c:y val="8.8154507130539586E-2"/>
          <c:w val="0.89214438830542886"/>
          <c:h val="0.76859710904439205"/>
        </c:manualLayout>
      </c:layout>
      <c:lineChart>
        <c:grouping val="standard"/>
        <c:varyColors val="0"/>
        <c:ser>
          <c:idx val="0"/>
          <c:order val="0"/>
          <c:tx>
            <c:strRef>
              <c:f>'Sharpe Ratio Comparisons'!$BI$10</c:f>
              <c:strCache>
                <c:ptCount val="1"/>
                <c:pt idx="0">
                  <c:v>Cumulative SR-A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[0]!yvals_cumsr</c:f>
              <c:numCache>
                <c:formatCode>;;;</c:formatCode>
                <c:ptCount val="61"/>
                <c:pt idx="12">
                  <c:v>-0.33577305100898436</c:v>
                </c:pt>
                <c:pt idx="13">
                  <c:v>-0.42732493849550468</c:v>
                </c:pt>
                <c:pt idx="14">
                  <c:v>-0.30595650748554198</c:v>
                </c:pt>
                <c:pt idx="15">
                  <c:v>-0.23199274995011265</c:v>
                </c:pt>
                <c:pt idx="16">
                  <c:v>-0.30568494330964779</c:v>
                </c:pt>
                <c:pt idx="17">
                  <c:v>-0.36229497616268719</c:v>
                </c:pt>
                <c:pt idx="18">
                  <c:v>-0.36480914848654444</c:v>
                </c:pt>
                <c:pt idx="19">
                  <c:v>-0.3187639014342068</c:v>
                </c:pt>
                <c:pt idx="20">
                  <c:v>-0.23187126010239084</c:v>
                </c:pt>
                <c:pt idx="21">
                  <c:v>-0.1902984495713029</c:v>
                </c:pt>
                <c:pt idx="22">
                  <c:v>-0.1757420307329782</c:v>
                </c:pt>
                <c:pt idx="23">
                  <c:v>-0.15562029051407245</c:v>
                </c:pt>
                <c:pt idx="24">
                  <c:v>-0.1201519240719796</c:v>
                </c:pt>
                <c:pt idx="25">
                  <c:v>-0.14647648926164317</c:v>
                </c:pt>
                <c:pt idx="26">
                  <c:v>-0.10921062389691905</c:v>
                </c:pt>
                <c:pt idx="27">
                  <c:v>-0.10884918125089185</c:v>
                </c:pt>
                <c:pt idx="28">
                  <c:v>-9.4320440985793383E-2</c:v>
                </c:pt>
                <c:pt idx="29">
                  <c:v>-7.1542681586071258E-2</c:v>
                </c:pt>
                <c:pt idx="30">
                  <c:v>-6.7735195913684113E-2</c:v>
                </c:pt>
                <c:pt idx="31">
                  <c:v>-8.9136470463974382E-2</c:v>
                </c:pt>
                <c:pt idx="32">
                  <c:v>-0.10518423495239995</c:v>
                </c:pt>
                <c:pt idx="33">
                  <c:v>-9.6626647347675981E-2</c:v>
                </c:pt>
                <c:pt idx="34">
                  <c:v>-8.9378667048777213E-2</c:v>
                </c:pt>
                <c:pt idx="35">
                  <c:v>-0.12010971810643077</c:v>
                </c:pt>
                <c:pt idx="36">
                  <c:v>-0.1274729420605914</c:v>
                </c:pt>
                <c:pt idx="37">
                  <c:v>-0.1210601029795932</c:v>
                </c:pt>
                <c:pt idx="38">
                  <c:v>-0.12165474508545247</c:v>
                </c:pt>
                <c:pt idx="39">
                  <c:v>-9.2964436945626228E-2</c:v>
                </c:pt>
                <c:pt idx="40">
                  <c:v>-8.4397645833298132E-2</c:v>
                </c:pt>
                <c:pt idx="41">
                  <c:v>-9.8480851021481269E-2</c:v>
                </c:pt>
                <c:pt idx="42">
                  <c:v>-9.3903719465647642E-2</c:v>
                </c:pt>
                <c:pt idx="43">
                  <c:v>-0.11005813338335799</c:v>
                </c:pt>
                <c:pt idx="44">
                  <c:v>-0.12013511960450431</c:v>
                </c:pt>
                <c:pt idx="45">
                  <c:v>-9.1407597004638519E-2</c:v>
                </c:pt>
                <c:pt idx="46">
                  <c:v>-9.8906740472658683E-2</c:v>
                </c:pt>
                <c:pt idx="47">
                  <c:v>-7.076010717290801E-2</c:v>
                </c:pt>
                <c:pt idx="48">
                  <c:v>-7.9625903447082175E-2</c:v>
                </c:pt>
                <c:pt idx="49">
                  <c:v>-7.8159189792671765E-2</c:v>
                </c:pt>
                <c:pt idx="50">
                  <c:v>-8.2712473913288023E-2</c:v>
                </c:pt>
                <c:pt idx="51">
                  <c:v>-5.5346803277537431E-2</c:v>
                </c:pt>
                <c:pt idx="52">
                  <c:v>-6.627589396141445E-2</c:v>
                </c:pt>
                <c:pt idx="53">
                  <c:v>-6.1756096787448665E-2</c:v>
                </c:pt>
                <c:pt idx="54">
                  <c:v>-6.6185268735491617E-2</c:v>
                </c:pt>
                <c:pt idx="55">
                  <c:v>-6.5830353976248479E-2</c:v>
                </c:pt>
                <c:pt idx="56">
                  <c:v>-6.6983206521319921E-2</c:v>
                </c:pt>
                <c:pt idx="57">
                  <c:v>-8.380516994385738E-2</c:v>
                </c:pt>
                <c:pt idx="58">
                  <c:v>-9.3694144735542065E-2</c:v>
                </c:pt>
                <c:pt idx="59">
                  <c:v>-0.10712815300872816</c:v>
                </c:pt>
                <c:pt idx="60">
                  <c:v>-8.7081254602406233E-2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C-447F-8744-107BF152F3A4}"/>
            </c:ext>
          </c:extLst>
        </c:ser>
        <c:ser>
          <c:idx val="1"/>
          <c:order val="1"/>
          <c:tx>
            <c:strRef>
              <c:f>'Sharpe Ratio Comparisons'!$BJ$10</c:f>
              <c:strCache>
                <c:ptCount val="1"/>
                <c:pt idx="0">
                  <c:v>Cumulative SR-B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[0]!yvals_b_cumsr</c:f>
              <c:numCache>
                <c:formatCode>;;;</c:formatCode>
                <c:ptCount val="61"/>
                <c:pt idx="12">
                  <c:v>-0.16812748813049144</c:v>
                </c:pt>
                <c:pt idx="13">
                  <c:v>-0.20918237150602936</c:v>
                </c:pt>
                <c:pt idx="14">
                  <c:v>-0.18527955187002954</c:v>
                </c:pt>
                <c:pt idx="15">
                  <c:v>-0.21428782973270311</c:v>
                </c:pt>
                <c:pt idx="16">
                  <c:v>-0.22516663702933096</c:v>
                </c:pt>
                <c:pt idx="17">
                  <c:v>-0.30915214875052843</c:v>
                </c:pt>
                <c:pt idx="18">
                  <c:v>-0.33228545486818645</c:v>
                </c:pt>
                <c:pt idx="19">
                  <c:v>-0.26366711054873471</c:v>
                </c:pt>
                <c:pt idx="20">
                  <c:v>-0.16921776327471841</c:v>
                </c:pt>
                <c:pt idx="21">
                  <c:v>-7.7522228266335647E-2</c:v>
                </c:pt>
                <c:pt idx="22">
                  <c:v>-5.2252006133540661E-2</c:v>
                </c:pt>
                <c:pt idx="23">
                  <c:v>-2.3337544916270238E-2</c:v>
                </c:pt>
                <c:pt idx="24">
                  <c:v>3.1459723391133412E-2</c:v>
                </c:pt>
                <c:pt idx="25">
                  <c:v>5.6731608914532454E-3</c:v>
                </c:pt>
                <c:pt idx="26">
                  <c:v>6.1169762511867419E-2</c:v>
                </c:pt>
                <c:pt idx="27">
                  <c:v>7.1942637868951886E-2</c:v>
                </c:pt>
                <c:pt idx="28">
                  <c:v>8.374352205494745E-2</c:v>
                </c:pt>
                <c:pt idx="29">
                  <c:v>8.1792205106162849E-2</c:v>
                </c:pt>
                <c:pt idx="30">
                  <c:v>0.11548937338660885</c:v>
                </c:pt>
                <c:pt idx="31">
                  <c:v>0.10267993946324155</c:v>
                </c:pt>
                <c:pt idx="32">
                  <c:v>7.2872842465443705E-2</c:v>
                </c:pt>
                <c:pt idx="33">
                  <c:v>7.9673930248360517E-2</c:v>
                </c:pt>
                <c:pt idx="34">
                  <c:v>9.5126805806360126E-2</c:v>
                </c:pt>
                <c:pt idx="35">
                  <c:v>5.0741630681201029E-2</c:v>
                </c:pt>
                <c:pt idx="36">
                  <c:v>4.5286761529966871E-2</c:v>
                </c:pt>
                <c:pt idx="37">
                  <c:v>7.7768325291515394E-2</c:v>
                </c:pt>
                <c:pt idx="38">
                  <c:v>7.363256411968562E-2</c:v>
                </c:pt>
                <c:pt idx="39">
                  <c:v>0.11756208601933811</c:v>
                </c:pt>
                <c:pt idx="40">
                  <c:v>0.12909450409415957</c:v>
                </c:pt>
                <c:pt idx="41">
                  <c:v>0.12517411498152761</c:v>
                </c:pt>
                <c:pt idx="42">
                  <c:v>0.14139895530974439</c:v>
                </c:pt>
                <c:pt idx="43">
                  <c:v>0.12424334699564853</c:v>
                </c:pt>
                <c:pt idx="44">
                  <c:v>9.264067352759997E-2</c:v>
                </c:pt>
                <c:pt idx="45">
                  <c:v>0.1214795589254298</c:v>
                </c:pt>
                <c:pt idx="46">
                  <c:v>0.12446214775373347</c:v>
                </c:pt>
                <c:pt idx="47">
                  <c:v>0.15055026182715869</c:v>
                </c:pt>
                <c:pt idx="48">
                  <c:v>0.15057279440200394</c:v>
                </c:pt>
                <c:pt idx="49">
                  <c:v>0.16407093233679187</c:v>
                </c:pt>
                <c:pt idx="50">
                  <c:v>0.14585690538271656</c:v>
                </c:pt>
                <c:pt idx="51">
                  <c:v>0.16822057749799005</c:v>
                </c:pt>
                <c:pt idx="52">
                  <c:v>0.14885843083883646</c:v>
                </c:pt>
                <c:pt idx="53">
                  <c:v>0.16884281558422887</c:v>
                </c:pt>
                <c:pt idx="54">
                  <c:v>0.13273963621670473</c:v>
                </c:pt>
                <c:pt idx="55">
                  <c:v>0.13656170535554693</c:v>
                </c:pt>
                <c:pt idx="56">
                  <c:v>0.14757104384117276</c:v>
                </c:pt>
                <c:pt idx="57">
                  <c:v>0.11716214179129608</c:v>
                </c:pt>
                <c:pt idx="58">
                  <c:v>0.11328378776615995</c:v>
                </c:pt>
                <c:pt idx="59">
                  <c:v>9.5692926597671896E-2</c:v>
                </c:pt>
                <c:pt idx="60">
                  <c:v>0.10432948975861421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C-447F-8744-107BF152F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98304"/>
        <c:axId val="1"/>
      </c:lineChart>
      <c:catAx>
        <c:axId val="55809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199766327036821"/>
              <c:y val="0.85950644452276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Sharpe Ratio</a:t>
                </a:r>
              </a:p>
            </c:rich>
          </c:tx>
          <c:layout>
            <c:manualLayout>
              <c:xMode val="edge"/>
              <c:yMode val="edge"/>
              <c:x val="6.6577939425778278E-3"/>
              <c:y val="0.28099249147859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09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95208728992027"/>
          <c:y val="0.93113198156632437"/>
          <c:w val="0.33288969712889138"/>
          <c:h val="6.06062236522459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Min, Max, Median, Mean, &amp; Interquartile Range</a:t>
            </a:r>
          </a:p>
        </c:rich>
      </c:tx>
      <c:layout>
        <c:manualLayout>
          <c:xMode val="edge"/>
          <c:yMode val="edge"/>
          <c:x val="0.11436950146627566"/>
          <c:y val="1.3888926565013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02052785923755"/>
          <c:y val="8.6111344703083501E-2"/>
          <c:w val="0.78005865102639294"/>
          <c:h val="0.82778002327480271"/>
        </c:manualLayout>
      </c:layout>
      <c:lineChart>
        <c:grouping val="standard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Comparisons'!$AW$41:$AX$41</c:f>
              <c:numCache>
                <c:formatCode>;;;</c:formatCode>
                <c:ptCount val="2"/>
                <c:pt idx="0">
                  <c:v>-1.0500267633333337E-3</c:v>
                </c:pt>
                <c:pt idx="1">
                  <c:v>4.6842394133333326E-3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7-4CF8-82ED-F0BB92F10D7E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Comparisons'!$AW$42:$AX$42</c:f>
              <c:numCache>
                <c:formatCode>;;;</c:formatCode>
                <c:ptCount val="2"/>
                <c:pt idx="0">
                  <c:v>6.1396468699999998E-2</c:v>
                </c:pt>
                <c:pt idx="1">
                  <c:v>5.41261673E-2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7-4CF8-82ED-F0BB92F10D7E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Comparisons'!$AW$43:$AX$43</c:f>
              <c:numCache>
                <c:formatCode>;;;</c:formatCode>
                <c:ptCount val="2"/>
                <c:pt idx="0">
                  <c:v>-7.3664121999999999E-2</c:v>
                </c:pt>
                <c:pt idx="1">
                  <c:v>-6.0223756000000003E-2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7-4CF8-82ED-F0BB92F10D7E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357-4CF8-82ED-F0BB92F10D7E}"/>
              </c:ext>
            </c:extLst>
          </c:dPt>
          <c:val>
            <c:numRef>
              <c:f>'Sharpe Ratio Comparisons'!$AW$44:$AX$44</c:f>
              <c:numCache>
                <c:formatCode>;;;</c:formatCode>
                <c:ptCount val="2"/>
                <c:pt idx="0">
                  <c:v>-1.0500267633333337E-3</c:v>
                </c:pt>
                <c:pt idx="1">
                  <c:v>4.6842394133333326E-3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57-4CF8-82ED-F0BB92F10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100600"/>
        <c:axId val="1"/>
      </c:lineChart>
      <c:catAx>
        <c:axId val="5581006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Returns</a:t>
                </a:r>
              </a:p>
            </c:rich>
          </c:tx>
          <c:layout>
            <c:manualLayout>
              <c:xMode val="edge"/>
              <c:yMode val="edge"/>
              <c:x val="1.466275659824047E-2"/>
              <c:y val="0.43333450882842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00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Min, Max, Median, Mean, &amp; Interquartile Range</a:t>
            </a:r>
          </a:p>
        </c:rich>
      </c:tx>
      <c:layout>
        <c:manualLayout>
          <c:xMode val="edge"/>
          <c:yMode val="edge"/>
          <c:x val="0.11436950146627566"/>
          <c:y val="1.3888926565013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02052785923755"/>
          <c:y val="8.6111344703083501E-2"/>
          <c:w val="0.78005865102639294"/>
          <c:h val="0.82778002327480271"/>
        </c:manualLayout>
      </c:layout>
      <c:stockChart>
        <c:ser>
          <c:idx val="0"/>
          <c:order val="0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Comparisons'!$AW$36:$AX$36</c:f>
              <c:numCache>
                <c:formatCode>;;;</c:formatCode>
                <c:ptCount val="2"/>
                <c:pt idx="0">
                  <c:v>-6.0679600000000005E-4</c:v>
                </c:pt>
                <c:pt idx="1">
                  <c:v>7.6047427500000007E-3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8-466A-83D2-77E363E9E7DC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Comparisons'!$AW$37:$AX$37</c:f>
              <c:numCache>
                <c:formatCode>;;;</c:formatCode>
                <c:ptCount val="2"/>
                <c:pt idx="0">
                  <c:v>6.1396468699999998E-2</c:v>
                </c:pt>
                <c:pt idx="1">
                  <c:v>5.41261673E-2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8-466A-83D2-77E363E9E7DC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Comparisons'!$AW$38:$AX$38</c:f>
              <c:numCache>
                <c:formatCode>;;;</c:formatCode>
                <c:ptCount val="2"/>
                <c:pt idx="0">
                  <c:v>-7.3664121999999999E-2</c:v>
                </c:pt>
                <c:pt idx="1">
                  <c:v>-6.0223756000000003E-2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8-466A-83D2-77E363E9E7DC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none"/>
          </c:marker>
          <c:val>
            <c:numRef>
              <c:f>'Sharpe Ratio Comparisons'!$AW$39:$AX$39</c:f>
              <c:numCache>
                <c:formatCode>;;;</c:formatCode>
                <c:ptCount val="2"/>
                <c:pt idx="0">
                  <c:v>-6.0679600000000005E-4</c:v>
                </c:pt>
                <c:pt idx="1">
                  <c:v>7.6047427500000007E-3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8-466A-83D2-77E363E9E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axId val="479115240"/>
        <c:axId val="1"/>
      </c:stockChart>
      <c:catAx>
        <c:axId val="479115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Returns</a:t>
                </a:r>
              </a:p>
            </c:rich>
          </c:tx>
          <c:layout>
            <c:manualLayout>
              <c:xMode val="edge"/>
              <c:yMode val="edge"/>
              <c:x val="1.466275659824047E-2"/>
              <c:y val="0.43333450882842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115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Null Distribution and 1-Sided Confidence Bound of SRa</a:t>
            </a:r>
          </a:p>
        </c:rich>
      </c:tx>
      <c:layout>
        <c:manualLayout>
          <c:xMode val="edge"/>
          <c:yMode val="edge"/>
          <c:x val="0.14832553211621108"/>
          <c:y val="3.669724770642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78071473711625E-2"/>
          <c:y val="0.14220183486238533"/>
          <c:w val="0.89234553998946342"/>
          <c:h val="0.6651376146788990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'Sharpe Ratio Comparisons'!$BU$14:$BU$84</c:f>
              <c:numCache>
                <c:formatCode>;;;</c:formatCode>
                <c:ptCount val="71"/>
                <c:pt idx="0">
                  <c:v>-0.46597916502623882</c:v>
                </c:pt>
                <c:pt idx="1">
                  <c:v>-0.45266547459691769</c:v>
                </c:pt>
                <c:pt idx="2">
                  <c:v>-0.43935178416759657</c:v>
                </c:pt>
                <c:pt idx="3">
                  <c:v>-0.42603809373827545</c:v>
                </c:pt>
                <c:pt idx="4">
                  <c:v>-0.41272440330895432</c:v>
                </c:pt>
                <c:pt idx="5">
                  <c:v>-0.3994107128796332</c:v>
                </c:pt>
                <c:pt idx="6">
                  <c:v>-0.38609702245031208</c:v>
                </c:pt>
                <c:pt idx="7">
                  <c:v>-0.37278333202099095</c:v>
                </c:pt>
                <c:pt idx="8">
                  <c:v>-0.35946964159166983</c:v>
                </c:pt>
                <c:pt idx="9">
                  <c:v>-0.34615595116234871</c:v>
                </c:pt>
                <c:pt idx="10">
                  <c:v>-0.33284226073302758</c:v>
                </c:pt>
                <c:pt idx="11">
                  <c:v>-0.31952857030370646</c:v>
                </c:pt>
                <c:pt idx="12">
                  <c:v>-0.30621487987438534</c:v>
                </c:pt>
                <c:pt idx="13">
                  <c:v>-0.29290118944506421</c:v>
                </c:pt>
                <c:pt idx="14">
                  <c:v>-0.27958749901574309</c:v>
                </c:pt>
                <c:pt idx="15">
                  <c:v>-0.26627380858642197</c:v>
                </c:pt>
                <c:pt idx="16">
                  <c:v>-0.25296011815710084</c:v>
                </c:pt>
                <c:pt idx="17">
                  <c:v>-0.23964642772777972</c:v>
                </c:pt>
                <c:pt idx="18">
                  <c:v>-0.2263327372984586</c:v>
                </c:pt>
                <c:pt idx="19">
                  <c:v>-0.21301904686913747</c:v>
                </c:pt>
                <c:pt idx="20">
                  <c:v>-0.19970535643981635</c:v>
                </c:pt>
                <c:pt idx="21">
                  <c:v>-0.18639166601049523</c:v>
                </c:pt>
                <c:pt idx="22">
                  <c:v>-0.1730779755811741</c:v>
                </c:pt>
                <c:pt idx="23">
                  <c:v>-0.15976428515185298</c:v>
                </c:pt>
                <c:pt idx="24">
                  <c:v>-0.14645059472253186</c:v>
                </c:pt>
                <c:pt idx="25">
                  <c:v>-0.13313690429321073</c:v>
                </c:pt>
                <c:pt idx="26">
                  <c:v>-0.11982321386388962</c:v>
                </c:pt>
                <c:pt idx="27">
                  <c:v>-0.10650952343456851</c:v>
                </c:pt>
                <c:pt idx="28">
                  <c:v>-9.3195833005247405E-2</c:v>
                </c:pt>
                <c:pt idx="29">
                  <c:v>-7.9882142575926296E-2</c:v>
                </c:pt>
                <c:pt idx="30">
                  <c:v>-6.6568452146605187E-2</c:v>
                </c:pt>
                <c:pt idx="31">
                  <c:v>-5.3254761717284077E-2</c:v>
                </c:pt>
                <c:pt idx="32">
                  <c:v>-3.9941071287962968E-2</c:v>
                </c:pt>
                <c:pt idx="33">
                  <c:v>-2.6627380858641858E-2</c:v>
                </c:pt>
                <c:pt idx="34">
                  <c:v>-1.3313690429320749E-2</c:v>
                </c:pt>
                <c:pt idx="35">
                  <c:v>3.6082248300317588E-16</c:v>
                </c:pt>
                <c:pt idx="36">
                  <c:v>1.331369042932147E-2</c:v>
                </c:pt>
                <c:pt idx="37">
                  <c:v>2.662738085864258E-2</c:v>
                </c:pt>
                <c:pt idx="38">
                  <c:v>3.9941071287963689E-2</c:v>
                </c:pt>
                <c:pt idx="39">
                  <c:v>5.3254761717284799E-2</c:v>
                </c:pt>
                <c:pt idx="40">
                  <c:v>6.6568452146605908E-2</c:v>
                </c:pt>
                <c:pt idx="41">
                  <c:v>7.9882142575927018E-2</c:v>
                </c:pt>
                <c:pt idx="42">
                  <c:v>9.3195833005248127E-2</c:v>
                </c:pt>
                <c:pt idx="43">
                  <c:v>0.10650952343456924</c:v>
                </c:pt>
                <c:pt idx="44">
                  <c:v>0.11982321386389035</c:v>
                </c:pt>
                <c:pt idx="45">
                  <c:v>0.13313690429321146</c:v>
                </c:pt>
                <c:pt idx="46">
                  <c:v>0.14645059472253258</c:v>
                </c:pt>
                <c:pt idx="47">
                  <c:v>0.1597642851518537</c:v>
                </c:pt>
                <c:pt idx="48">
                  <c:v>0.17307797558117483</c:v>
                </c:pt>
                <c:pt idx="49">
                  <c:v>0.18639166601049595</c:v>
                </c:pt>
                <c:pt idx="50">
                  <c:v>0.19970535643981707</c:v>
                </c:pt>
                <c:pt idx="51">
                  <c:v>0.2130190468691382</c:v>
                </c:pt>
                <c:pt idx="52">
                  <c:v>0.22633273729845932</c:v>
                </c:pt>
                <c:pt idx="53">
                  <c:v>0.23964642772778044</c:v>
                </c:pt>
                <c:pt idx="54">
                  <c:v>0.25296011815710157</c:v>
                </c:pt>
                <c:pt idx="55">
                  <c:v>0.26627380858642269</c:v>
                </c:pt>
                <c:pt idx="56">
                  <c:v>0.27958749901574381</c:v>
                </c:pt>
                <c:pt idx="57">
                  <c:v>0.29290118944506494</c:v>
                </c:pt>
                <c:pt idx="58">
                  <c:v>0.30621487987438606</c:v>
                </c:pt>
                <c:pt idx="59">
                  <c:v>0.31952857030370718</c:v>
                </c:pt>
                <c:pt idx="60">
                  <c:v>0.33284226073302831</c:v>
                </c:pt>
                <c:pt idx="61">
                  <c:v>0.34615595116234943</c:v>
                </c:pt>
                <c:pt idx="62">
                  <c:v>0.35946964159167055</c:v>
                </c:pt>
                <c:pt idx="63">
                  <c:v>0.37278333202099168</c:v>
                </c:pt>
                <c:pt idx="64">
                  <c:v>0.3860970224503128</c:v>
                </c:pt>
                <c:pt idx="65">
                  <c:v>0.39941071287963392</c:v>
                </c:pt>
                <c:pt idx="66">
                  <c:v>0.41272440330895505</c:v>
                </c:pt>
                <c:pt idx="67">
                  <c:v>0.42603809373827617</c:v>
                </c:pt>
                <c:pt idx="68">
                  <c:v>0.43935178416759729</c:v>
                </c:pt>
                <c:pt idx="69">
                  <c:v>0.45266547459691842</c:v>
                </c:pt>
                <c:pt idx="70">
                  <c:v>0.46597916502623954</c:v>
                </c:pt>
              </c:numCache>
            </c:numRef>
          </c:xVal>
          <c:yVal>
            <c:numRef>
              <c:f>'Sharpe Ratio Comparisons'!$BV$14:$BV$84</c:f>
              <c:numCache>
                <c:formatCode>;;;</c:formatCode>
                <c:ptCount val="71"/>
                <c:pt idx="0">
                  <c:v>4.5051140610238545E-3</c:v>
                </c:pt>
                <c:pt idx="1">
                  <c:v>6.5087481357285993E-3</c:v>
                </c:pt>
                <c:pt idx="2">
                  <c:v>9.3037385783827052E-3</c:v>
                </c:pt>
                <c:pt idx="3">
                  <c:v>1.315787901005825E-2</c:v>
                </c:pt>
                <c:pt idx="4">
                  <c:v>1.8411222888725286E-2</c:v>
                </c:pt>
                <c:pt idx="5">
                  <c:v>2.5488703181696045E-2</c:v>
                </c:pt>
                <c:pt idx="6">
                  <c:v>3.4912520315964021E-2</c:v>
                </c:pt>
                <c:pt idx="7">
                  <c:v>4.731327602891551E-2</c:v>
                </c:pt>
                <c:pt idx="8">
                  <c:v>6.3438542446504487E-2</c:v>
                </c:pt>
                <c:pt idx="9">
                  <c:v>8.4157287539990591E-2</c:v>
                </c:pt>
                <c:pt idx="10">
                  <c:v>0.11045836736123624</c:v>
                </c:pt>
                <c:pt idx="11">
                  <c:v>0.14344118603222805</c:v>
                </c:pt>
                <c:pt idx="12">
                  <c:v>0.18429666332408659</c:v>
                </c:pt>
                <c:pt idx="13">
                  <c:v>0.23427688158713134</c:v>
                </c:pt>
                <c:pt idx="14">
                  <c:v>0.29465224472044022</c:v>
                </c:pt>
                <c:pt idx="15">
                  <c:v>0.36665569133202397</c:v>
                </c:pt>
                <c:pt idx="16">
                  <c:v>0.45141445785064843</c:v>
                </c:pt>
                <c:pt idx="17">
                  <c:v>0.54987105046769247</c:v>
                </c:pt>
                <c:pt idx="18">
                  <c:v>0.66269638871090453</c:v>
                </c:pt>
                <c:pt idx="19">
                  <c:v>0.79019942540013366</c:v>
                </c:pt>
                <c:pt idx="20">
                  <c:v>0.93223879561227063</c:v>
                </c:pt>
                <c:pt idx="21">
                  <c:v>1.0881430496919706</c:v>
                </c:pt>
                <c:pt idx="22">
                  <c:v>1.2566466265721945</c:v>
                </c:pt>
                <c:pt idx="23">
                  <c:v>1.4358487824933088</c:v>
                </c:pt>
                <c:pt idx="24">
                  <c:v>1.6232021005364439</c:v>
                </c:pt>
                <c:pt idx="25">
                  <c:v>1.8155359170001903</c:v>
                </c:pt>
                <c:pt idx="26">
                  <c:v>2.0091180310125156</c:v>
                </c:pt>
                <c:pt idx="27">
                  <c:v>2.1997555128748245</c:v>
                </c:pt>
                <c:pt idx="28">
                  <c:v>2.3829324725114356</c:v>
                </c:pt>
                <c:pt idx="29">
                  <c:v>2.5539795379712253</c:v>
                </c:pt>
                <c:pt idx="30">
                  <c:v>2.7082668174081435</c:v>
                </c:pt>
                <c:pt idx="31">
                  <c:v>2.8414095845741718</c:v>
                </c:pt>
                <c:pt idx="32">
                  <c:v>2.9494741262506561</c:v>
                </c:pt>
                <c:pt idx="33">
                  <c:v>3.0291703529704019</c:v>
                </c:pt>
                <c:pt idx="34">
                  <c:v>3.0780180466229439</c:v>
                </c:pt>
                <c:pt idx="35">
                  <c:v>3.0944750339638158</c:v>
                </c:pt>
                <c:pt idx="36">
                  <c:v>3.0780180466229421</c:v>
                </c:pt>
                <c:pt idx="37">
                  <c:v>3.0291703529703984</c:v>
                </c:pt>
                <c:pt idx="38">
                  <c:v>2.9494741262506508</c:v>
                </c:pt>
                <c:pt idx="39">
                  <c:v>2.8414095845741651</c:v>
                </c:pt>
                <c:pt idx="40">
                  <c:v>2.7082668174081359</c:v>
                </c:pt>
                <c:pt idx="41">
                  <c:v>2.5539795379712165</c:v>
                </c:pt>
                <c:pt idx="42">
                  <c:v>2.3829324725114258</c:v>
                </c:pt>
                <c:pt idx="43">
                  <c:v>2.1997555128748139</c:v>
                </c:pt>
                <c:pt idx="44">
                  <c:v>2.0091180310125054</c:v>
                </c:pt>
                <c:pt idx="45">
                  <c:v>1.8155359170001799</c:v>
                </c:pt>
                <c:pt idx="46">
                  <c:v>1.6232021005364337</c:v>
                </c:pt>
                <c:pt idx="47">
                  <c:v>1.4358487824932991</c:v>
                </c:pt>
                <c:pt idx="48">
                  <c:v>1.2566466265721852</c:v>
                </c:pt>
                <c:pt idx="49">
                  <c:v>1.088143049691962</c:v>
                </c:pt>
                <c:pt idx="50">
                  <c:v>0.93223879561226275</c:v>
                </c:pt>
                <c:pt idx="51">
                  <c:v>0.79019942540012644</c:v>
                </c:pt>
                <c:pt idx="52">
                  <c:v>0.66269638871089809</c:v>
                </c:pt>
                <c:pt idx="53">
                  <c:v>0.5498710504676867</c:v>
                </c:pt>
                <c:pt idx="54">
                  <c:v>0.45141445785064355</c:v>
                </c:pt>
                <c:pt idx="55">
                  <c:v>0.36665569133201958</c:v>
                </c:pt>
                <c:pt idx="56">
                  <c:v>0.29465224472043655</c:v>
                </c:pt>
                <c:pt idx="57">
                  <c:v>0.2342768815871285</c:v>
                </c:pt>
                <c:pt idx="58">
                  <c:v>0.18429666332408429</c:v>
                </c:pt>
                <c:pt idx="59">
                  <c:v>0.143441186032226</c:v>
                </c:pt>
                <c:pt idx="60">
                  <c:v>0.11045836736123456</c:v>
                </c:pt>
                <c:pt idx="61">
                  <c:v>8.4157287539989398E-2</c:v>
                </c:pt>
                <c:pt idx="62">
                  <c:v>6.3438542446503571E-2</c:v>
                </c:pt>
                <c:pt idx="63">
                  <c:v>4.7313276028914705E-2</c:v>
                </c:pt>
                <c:pt idx="64">
                  <c:v>3.4912520315963411E-2</c:v>
                </c:pt>
                <c:pt idx="65">
                  <c:v>2.5488703181695618E-2</c:v>
                </c:pt>
                <c:pt idx="66">
                  <c:v>1.8411222888724977E-2</c:v>
                </c:pt>
                <c:pt idx="67">
                  <c:v>1.3157879010058004E-2</c:v>
                </c:pt>
                <c:pt idx="68">
                  <c:v>9.3037385783825231E-3</c:v>
                </c:pt>
                <c:pt idx="69">
                  <c:v>6.5087481357284788E-3</c:v>
                </c:pt>
                <c:pt idx="70">
                  <c:v>4.5051140610237661E-3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B3-4B6A-93D8-33B63E4BD71B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diamond"/>
            <c:size val="1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"/>
            <c:marker>
              <c:symbol val="diamond"/>
              <c:size val="13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2EB3-4B6A-93D8-33B63E4BD71B}"/>
              </c:ext>
            </c:extLst>
          </c:dPt>
          <c:xVal>
            <c:numRef>
              <c:f>'Sharpe Ratio Comparisons'!$BY$9:$BZ$9</c:f>
              <c:numCache>
                <c:formatCode>;;;</c:formatCode>
                <c:ptCount val="2"/>
                <c:pt idx="0">
                  <c:v>0.21205588982310741</c:v>
                </c:pt>
                <c:pt idx="1">
                  <c:v>-8.6523006496544319E-2</c:v>
                </c:pt>
              </c:numCache>
            </c:numRef>
          </c:xVal>
          <c:yVal>
            <c:numRef>
              <c:f>'Sharpe Ratio Comparisons'!$CA$9:$CB$9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B3-4B6A-93D8-33B63E4BD71B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Comparisons'!$BZ$14</c:f>
              <c:numCache>
                <c:formatCode>;;;</c:formatCode>
                <c:ptCount val="1"/>
                <c:pt idx="0">
                  <c:v>0</c:v>
                </c:pt>
              </c:numCache>
            </c:numRef>
          </c:xVal>
          <c:yVal>
            <c:numRef>
              <c:f>'Sharpe Ratio Comparisons'!$CA$14</c:f>
              <c:numCache>
                <c:formatCode>;;;</c:formatCode>
                <c:ptCount val="1"/>
                <c:pt idx="0">
                  <c:v>4.01730565516631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EB3-4B6A-93D8-33B63E4BD71B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Comparisons'!$BY$16:$BZ$16</c:f>
              <c:numCache>
                <c:formatCode>;;;</c:formatCode>
                <c:ptCount val="2"/>
                <c:pt idx="0">
                  <c:v>-8.6523006496544319E-2</c:v>
                </c:pt>
                <c:pt idx="1">
                  <c:v>0.21899071990777921</c:v>
                </c:pt>
              </c:numCache>
            </c:numRef>
          </c:xVal>
          <c:yVal>
            <c:numRef>
              <c:f>'Sharpe Ratio Comparisons'!$CA$16:$CB$16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EB3-4B6A-93D8-33B63E4B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86408"/>
        <c:axId val="1"/>
      </c:scatterChart>
      <c:valAx>
        <c:axId val="557686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SRa</a:t>
                </a:r>
              </a:p>
            </c:rich>
          </c:tx>
          <c:layout>
            <c:manualLayout>
              <c:xMode val="edge"/>
              <c:yMode val="edge"/>
              <c:x val="0.48803884760817839"/>
              <c:y val="0.885321100917431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1.1961736460984763E-2"/>
              <c:y val="0.330275229357798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86408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Null Distribution and 1-Sided Confidence Bound of SRb</a:t>
            </a:r>
          </a:p>
        </c:rich>
      </c:tx>
      <c:layout>
        <c:manualLayout>
          <c:xMode val="edge"/>
          <c:yMode val="edge"/>
          <c:x val="0.14797136038186157"/>
          <c:y val="3.6199095022624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12410501193311E-2"/>
          <c:y val="0.13574660633484162"/>
          <c:w val="0.89260143198090691"/>
          <c:h val="0.67420814479638014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'Sharpe Ratio Comparisons'!$BU$14:$BU$84</c:f>
              <c:numCache>
                <c:formatCode>;;;</c:formatCode>
                <c:ptCount val="71"/>
                <c:pt idx="0">
                  <c:v>-0.46597916502623882</c:v>
                </c:pt>
                <c:pt idx="1">
                  <c:v>-0.45266547459691769</c:v>
                </c:pt>
                <c:pt idx="2">
                  <c:v>-0.43935178416759657</c:v>
                </c:pt>
                <c:pt idx="3">
                  <c:v>-0.42603809373827545</c:v>
                </c:pt>
                <c:pt idx="4">
                  <c:v>-0.41272440330895432</c:v>
                </c:pt>
                <c:pt idx="5">
                  <c:v>-0.3994107128796332</c:v>
                </c:pt>
                <c:pt idx="6">
                  <c:v>-0.38609702245031208</c:v>
                </c:pt>
                <c:pt idx="7">
                  <c:v>-0.37278333202099095</c:v>
                </c:pt>
                <c:pt idx="8">
                  <c:v>-0.35946964159166983</c:v>
                </c:pt>
                <c:pt idx="9">
                  <c:v>-0.34615595116234871</c:v>
                </c:pt>
                <c:pt idx="10">
                  <c:v>-0.33284226073302758</c:v>
                </c:pt>
                <c:pt idx="11">
                  <c:v>-0.31952857030370646</c:v>
                </c:pt>
                <c:pt idx="12">
                  <c:v>-0.30621487987438534</c:v>
                </c:pt>
                <c:pt idx="13">
                  <c:v>-0.29290118944506421</c:v>
                </c:pt>
                <c:pt idx="14">
                  <c:v>-0.27958749901574309</c:v>
                </c:pt>
                <c:pt idx="15">
                  <c:v>-0.26627380858642197</c:v>
                </c:pt>
                <c:pt idx="16">
                  <c:v>-0.25296011815710084</c:v>
                </c:pt>
                <c:pt idx="17">
                  <c:v>-0.23964642772777972</c:v>
                </c:pt>
                <c:pt idx="18">
                  <c:v>-0.2263327372984586</c:v>
                </c:pt>
                <c:pt idx="19">
                  <c:v>-0.21301904686913747</c:v>
                </c:pt>
                <c:pt idx="20">
                  <c:v>-0.19970535643981635</c:v>
                </c:pt>
                <c:pt idx="21">
                  <c:v>-0.18639166601049523</c:v>
                </c:pt>
                <c:pt idx="22">
                  <c:v>-0.1730779755811741</c:v>
                </c:pt>
                <c:pt idx="23">
                  <c:v>-0.15976428515185298</c:v>
                </c:pt>
                <c:pt idx="24">
                  <c:v>-0.14645059472253186</c:v>
                </c:pt>
                <c:pt idx="25">
                  <c:v>-0.13313690429321073</c:v>
                </c:pt>
                <c:pt idx="26">
                  <c:v>-0.11982321386388962</c:v>
                </c:pt>
                <c:pt idx="27">
                  <c:v>-0.10650952343456851</c:v>
                </c:pt>
                <c:pt idx="28">
                  <c:v>-9.3195833005247405E-2</c:v>
                </c:pt>
                <c:pt idx="29">
                  <c:v>-7.9882142575926296E-2</c:v>
                </c:pt>
                <c:pt idx="30">
                  <c:v>-6.6568452146605187E-2</c:v>
                </c:pt>
                <c:pt idx="31">
                  <c:v>-5.3254761717284077E-2</c:v>
                </c:pt>
                <c:pt idx="32">
                  <c:v>-3.9941071287962968E-2</c:v>
                </c:pt>
                <c:pt idx="33">
                  <c:v>-2.6627380858641858E-2</c:v>
                </c:pt>
                <c:pt idx="34">
                  <c:v>-1.3313690429320749E-2</c:v>
                </c:pt>
                <c:pt idx="35">
                  <c:v>3.6082248300317588E-16</c:v>
                </c:pt>
                <c:pt idx="36">
                  <c:v>1.331369042932147E-2</c:v>
                </c:pt>
                <c:pt idx="37">
                  <c:v>2.662738085864258E-2</c:v>
                </c:pt>
                <c:pt idx="38">
                  <c:v>3.9941071287963689E-2</c:v>
                </c:pt>
                <c:pt idx="39">
                  <c:v>5.3254761717284799E-2</c:v>
                </c:pt>
                <c:pt idx="40">
                  <c:v>6.6568452146605908E-2</c:v>
                </c:pt>
                <c:pt idx="41">
                  <c:v>7.9882142575927018E-2</c:v>
                </c:pt>
                <c:pt idx="42">
                  <c:v>9.3195833005248127E-2</c:v>
                </c:pt>
                <c:pt idx="43">
                  <c:v>0.10650952343456924</c:v>
                </c:pt>
                <c:pt idx="44">
                  <c:v>0.11982321386389035</c:v>
                </c:pt>
                <c:pt idx="45">
                  <c:v>0.13313690429321146</c:v>
                </c:pt>
                <c:pt idx="46">
                  <c:v>0.14645059472253258</c:v>
                </c:pt>
                <c:pt idx="47">
                  <c:v>0.1597642851518537</c:v>
                </c:pt>
                <c:pt idx="48">
                  <c:v>0.17307797558117483</c:v>
                </c:pt>
                <c:pt idx="49">
                  <c:v>0.18639166601049595</c:v>
                </c:pt>
                <c:pt idx="50">
                  <c:v>0.19970535643981707</c:v>
                </c:pt>
                <c:pt idx="51">
                  <c:v>0.2130190468691382</c:v>
                </c:pt>
                <c:pt idx="52">
                  <c:v>0.22633273729845932</c:v>
                </c:pt>
                <c:pt idx="53">
                  <c:v>0.23964642772778044</c:v>
                </c:pt>
                <c:pt idx="54">
                  <c:v>0.25296011815710157</c:v>
                </c:pt>
                <c:pt idx="55">
                  <c:v>0.26627380858642269</c:v>
                </c:pt>
                <c:pt idx="56">
                  <c:v>0.27958749901574381</c:v>
                </c:pt>
                <c:pt idx="57">
                  <c:v>0.29290118944506494</c:v>
                </c:pt>
                <c:pt idx="58">
                  <c:v>0.30621487987438606</c:v>
                </c:pt>
                <c:pt idx="59">
                  <c:v>0.31952857030370718</c:v>
                </c:pt>
                <c:pt idx="60">
                  <c:v>0.33284226073302831</c:v>
                </c:pt>
                <c:pt idx="61">
                  <c:v>0.34615595116234943</c:v>
                </c:pt>
                <c:pt idx="62">
                  <c:v>0.35946964159167055</c:v>
                </c:pt>
                <c:pt idx="63">
                  <c:v>0.37278333202099168</c:v>
                </c:pt>
                <c:pt idx="64">
                  <c:v>0.3860970224503128</c:v>
                </c:pt>
                <c:pt idx="65">
                  <c:v>0.39941071287963392</c:v>
                </c:pt>
                <c:pt idx="66">
                  <c:v>0.41272440330895505</c:v>
                </c:pt>
                <c:pt idx="67">
                  <c:v>0.42603809373827617</c:v>
                </c:pt>
                <c:pt idx="68">
                  <c:v>0.43935178416759729</c:v>
                </c:pt>
                <c:pt idx="69">
                  <c:v>0.45266547459691842</c:v>
                </c:pt>
                <c:pt idx="70">
                  <c:v>0.46597916502623954</c:v>
                </c:pt>
              </c:numCache>
            </c:numRef>
          </c:xVal>
          <c:yVal>
            <c:numRef>
              <c:f>'Sharpe Ratio Comparisons'!$BW$14:$BW$84</c:f>
              <c:numCache>
                <c:formatCode>;;;</c:formatCode>
                <c:ptCount val="71"/>
                <c:pt idx="0">
                  <c:v>6.5547768267453987E-3</c:v>
                </c:pt>
                <c:pt idx="1">
                  <c:v>9.2552788050356757E-3</c:v>
                </c:pt>
                <c:pt idx="2">
                  <c:v>1.2938328018052905E-2</c:v>
                </c:pt>
                <c:pt idx="3">
                  <c:v>1.790704248473662E-2</c:v>
                </c:pt>
                <c:pt idx="4">
                  <c:v>2.4537291696412878E-2</c:v>
                </c:pt>
                <c:pt idx="5">
                  <c:v>3.3287903421410733E-2</c:v>
                </c:pt>
                <c:pt idx="6">
                  <c:v>4.4709860510699848E-2</c:v>
                </c:pt>
                <c:pt idx="7">
                  <c:v>5.9453474789736428E-2</c:v>
                </c:pt>
                <c:pt idx="8">
                  <c:v>7.8272323288156948E-2</c:v>
                </c:pt>
                <c:pt idx="9">
                  <c:v>0.10202257071992234</c:v>
                </c:pt>
                <c:pt idx="10">
                  <c:v>0.13165621197685007</c:v>
                </c:pt>
                <c:pt idx="11">
                  <c:v>0.16820678243744405</c:v>
                </c:pt>
                <c:pt idx="12">
                  <c:v>0.21276623406546882</c:v>
                </c:pt>
                <c:pt idx="13">
                  <c:v>0.26645198815878196</c:v>
                </c:pt>
                <c:pt idx="14">
                  <c:v>0.33036366748892593</c:v>
                </c:pt>
                <c:pt idx="15">
                  <c:v>0.40552968239581749</c:v>
                </c:pt>
                <c:pt idx="16">
                  <c:v>0.49284467836332818</c:v>
                </c:pt>
                <c:pt idx="17">
                  <c:v>0.59299980512555939</c:v>
                </c:pt>
                <c:pt idx="18">
                  <c:v>0.70640877430768834</c:v>
                </c:pt>
                <c:pt idx="19">
                  <c:v>0.83313364741583507</c:v>
                </c:pt>
                <c:pt idx="20">
                  <c:v>0.97281513606965031</c:v>
                </c:pt>
                <c:pt idx="21">
                  <c:v>1.1246127918521853</c:v>
                </c:pt>
                <c:pt idx="22">
                  <c:v>1.2871607084268544</c:v>
                </c:pt>
                <c:pt idx="23">
                  <c:v>1.4585441656022902</c:v>
                </c:pt>
                <c:pt idx="24">
                  <c:v>1.6363019569147352</c:v>
                </c:pt>
                <c:pt idx="25">
                  <c:v>1.8174579452910005</c:v>
                </c:pt>
                <c:pt idx="26">
                  <c:v>1.9985837233585404</c:v>
                </c:pt>
                <c:pt idx="27">
                  <c:v>2.1758922088460735</c:v>
                </c:pt>
                <c:pt idx="28">
                  <c:v>2.3453597259485348</c:v>
                </c:pt>
                <c:pt idx="29">
                  <c:v>2.5028717969732148</c:v>
                </c:pt>
                <c:pt idx="30">
                  <c:v>2.6443857068280385</c:v>
                </c:pt>
                <c:pt idx="31">
                  <c:v>2.7661011216865323</c:v>
                </c:pt>
                <c:pt idx="32">
                  <c:v>2.8646288381513174</c:v>
                </c:pt>
                <c:pt idx="33">
                  <c:v>2.9371472624468717</c:v>
                </c:pt>
                <c:pt idx="34">
                  <c:v>2.9815365588101126</c:v>
                </c:pt>
                <c:pt idx="35">
                  <c:v>2.9964815730042145</c:v>
                </c:pt>
                <c:pt idx="36">
                  <c:v>2.9815365588101108</c:v>
                </c:pt>
                <c:pt idx="37">
                  <c:v>2.9371472624468686</c:v>
                </c:pt>
                <c:pt idx="38">
                  <c:v>2.864628838151313</c:v>
                </c:pt>
                <c:pt idx="39">
                  <c:v>2.7661011216865266</c:v>
                </c:pt>
                <c:pt idx="40">
                  <c:v>2.6443857068280319</c:v>
                </c:pt>
                <c:pt idx="41">
                  <c:v>2.5028717969732068</c:v>
                </c:pt>
                <c:pt idx="42">
                  <c:v>2.3453597259485259</c:v>
                </c:pt>
                <c:pt idx="43">
                  <c:v>2.1758922088460642</c:v>
                </c:pt>
                <c:pt idx="44">
                  <c:v>1.9985837233585309</c:v>
                </c:pt>
                <c:pt idx="45">
                  <c:v>1.8174579452909905</c:v>
                </c:pt>
                <c:pt idx="46">
                  <c:v>1.6363019569147257</c:v>
                </c:pt>
                <c:pt idx="47">
                  <c:v>1.4585441656022808</c:v>
                </c:pt>
                <c:pt idx="48">
                  <c:v>1.2871607084268455</c:v>
                </c:pt>
                <c:pt idx="49">
                  <c:v>1.1246127918521771</c:v>
                </c:pt>
                <c:pt idx="50">
                  <c:v>0.97281513606964243</c:v>
                </c:pt>
                <c:pt idx="51">
                  <c:v>0.83313364741582785</c:v>
                </c:pt>
                <c:pt idx="52">
                  <c:v>0.70640877430768156</c:v>
                </c:pt>
                <c:pt idx="53">
                  <c:v>0.5929998051255535</c:v>
                </c:pt>
                <c:pt idx="54">
                  <c:v>0.49284467836332296</c:v>
                </c:pt>
                <c:pt idx="55">
                  <c:v>0.40552968239581316</c:v>
                </c:pt>
                <c:pt idx="56">
                  <c:v>0.33036366748892226</c:v>
                </c:pt>
                <c:pt idx="57">
                  <c:v>0.26645198815877852</c:v>
                </c:pt>
                <c:pt idx="58">
                  <c:v>0.21276623406546602</c:v>
                </c:pt>
                <c:pt idx="59">
                  <c:v>0.16820678243744172</c:v>
                </c:pt>
                <c:pt idx="60">
                  <c:v>0.13165621197684815</c:v>
                </c:pt>
                <c:pt idx="61">
                  <c:v>0.10202257071992081</c:v>
                </c:pt>
                <c:pt idx="62">
                  <c:v>7.8272323288155726E-2</c:v>
                </c:pt>
                <c:pt idx="63">
                  <c:v>5.9453474789735533E-2</c:v>
                </c:pt>
                <c:pt idx="64">
                  <c:v>4.4709860510699133E-2</c:v>
                </c:pt>
                <c:pt idx="65">
                  <c:v>3.3287903421410206E-2</c:v>
                </c:pt>
                <c:pt idx="66">
                  <c:v>2.4537291696412462E-2</c:v>
                </c:pt>
                <c:pt idx="67">
                  <c:v>1.7907042484736319E-2</c:v>
                </c:pt>
                <c:pt idx="68">
                  <c:v>1.2938328018052676E-2</c:v>
                </c:pt>
                <c:pt idx="69">
                  <c:v>9.255278805035504E-3</c:v>
                </c:pt>
                <c:pt idx="70">
                  <c:v>6.5547768267452764E-3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8E-4F55-B136-0426A42B64CA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diamond"/>
            <c:size val="1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"/>
            <c:marker>
              <c:symbol val="diamond"/>
              <c:size val="13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98E-4F55-B136-0426A42B64CA}"/>
              </c:ext>
            </c:extLst>
          </c:dPt>
          <c:xVal>
            <c:numRef>
              <c:f>'Sharpe Ratio Comparisons'!$BY$10:$BZ$10</c:f>
              <c:numCache>
                <c:formatCode>;;;</c:formatCode>
                <c:ptCount val="2"/>
                <c:pt idx="0">
                  <c:v>0.21899071990777921</c:v>
                </c:pt>
                <c:pt idx="1">
                  <c:v>0.10363645054478814</c:v>
                </c:pt>
              </c:numCache>
            </c:numRef>
          </c:xVal>
          <c:yVal>
            <c:numRef>
              <c:f>'Sharpe Ratio Comparisons'!$CA$10:$CB$10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98E-4F55-B136-0426A42B64CA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Comparisons'!$BZ$14</c:f>
              <c:numCache>
                <c:formatCode>;;;</c:formatCode>
                <c:ptCount val="1"/>
                <c:pt idx="0">
                  <c:v>0</c:v>
                </c:pt>
              </c:numCache>
            </c:numRef>
          </c:xVal>
          <c:yVal>
            <c:numRef>
              <c:f>'Sharpe Ratio Comparisons'!$CA$14</c:f>
              <c:numCache>
                <c:formatCode>;;;</c:formatCode>
                <c:ptCount val="1"/>
                <c:pt idx="0">
                  <c:v>4.01730565516631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98E-4F55-B136-0426A42B64CA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Comparisons'!$BY$16:$BZ$16</c:f>
              <c:numCache>
                <c:formatCode>;;;</c:formatCode>
                <c:ptCount val="2"/>
                <c:pt idx="0">
                  <c:v>-8.6523006496544319E-2</c:v>
                </c:pt>
                <c:pt idx="1">
                  <c:v>0.21899071990777921</c:v>
                </c:pt>
              </c:numCache>
            </c:numRef>
          </c:xVal>
          <c:yVal>
            <c:numRef>
              <c:f>'Sharpe Ratio Comparisons'!$CA$16:$CB$16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98E-4F55-B136-0426A42B6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88704"/>
        <c:axId val="1"/>
      </c:scatterChart>
      <c:valAx>
        <c:axId val="5576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SRb</a:t>
                </a:r>
              </a:p>
            </c:rich>
          </c:tx>
          <c:layout>
            <c:manualLayout>
              <c:xMode val="edge"/>
              <c:yMode val="edge"/>
              <c:x val="0.48926014319809069"/>
              <c:y val="0.8868778280542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1.1933174224343675E-2"/>
              <c:y val="0.33031674208144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88704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Null Distribution &amp; 1-Sided Confidence Bound of (SRb - SRa)</a:t>
            </a:r>
          </a:p>
        </c:rich>
      </c:tx>
      <c:layout>
        <c:manualLayout>
          <c:xMode val="edge"/>
          <c:yMode val="edge"/>
          <c:x val="0.11904789585169237"/>
          <c:y val="3.6036194556739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047779593981576E-2"/>
          <c:y val="0.13964025390736692"/>
          <c:w val="0.89285921888769271"/>
          <c:h val="0.67117412361927975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'Sharpe Ratio Comparisons'!$BU$14:$BU$84</c:f>
              <c:numCache>
                <c:formatCode>;;;</c:formatCode>
                <c:ptCount val="71"/>
                <c:pt idx="0">
                  <c:v>-0.46597916502623882</c:v>
                </c:pt>
                <c:pt idx="1">
                  <c:v>-0.45266547459691769</c:v>
                </c:pt>
                <c:pt idx="2">
                  <c:v>-0.43935178416759657</c:v>
                </c:pt>
                <c:pt idx="3">
                  <c:v>-0.42603809373827545</c:v>
                </c:pt>
                <c:pt idx="4">
                  <c:v>-0.41272440330895432</c:v>
                </c:pt>
                <c:pt idx="5">
                  <c:v>-0.3994107128796332</c:v>
                </c:pt>
                <c:pt idx="6">
                  <c:v>-0.38609702245031208</c:v>
                </c:pt>
                <c:pt idx="7">
                  <c:v>-0.37278333202099095</c:v>
                </c:pt>
                <c:pt idx="8">
                  <c:v>-0.35946964159166983</c:v>
                </c:pt>
                <c:pt idx="9">
                  <c:v>-0.34615595116234871</c:v>
                </c:pt>
                <c:pt idx="10">
                  <c:v>-0.33284226073302758</c:v>
                </c:pt>
                <c:pt idx="11">
                  <c:v>-0.31952857030370646</c:v>
                </c:pt>
                <c:pt idx="12">
                  <c:v>-0.30621487987438534</c:v>
                </c:pt>
                <c:pt idx="13">
                  <c:v>-0.29290118944506421</c:v>
                </c:pt>
                <c:pt idx="14">
                  <c:v>-0.27958749901574309</c:v>
                </c:pt>
                <c:pt idx="15">
                  <c:v>-0.26627380858642197</c:v>
                </c:pt>
                <c:pt idx="16">
                  <c:v>-0.25296011815710084</c:v>
                </c:pt>
                <c:pt idx="17">
                  <c:v>-0.23964642772777972</c:v>
                </c:pt>
                <c:pt idx="18">
                  <c:v>-0.2263327372984586</c:v>
                </c:pt>
                <c:pt idx="19">
                  <c:v>-0.21301904686913747</c:v>
                </c:pt>
                <c:pt idx="20">
                  <c:v>-0.19970535643981635</c:v>
                </c:pt>
                <c:pt idx="21">
                  <c:v>-0.18639166601049523</c:v>
                </c:pt>
                <c:pt idx="22">
                  <c:v>-0.1730779755811741</c:v>
                </c:pt>
                <c:pt idx="23">
                  <c:v>-0.15976428515185298</c:v>
                </c:pt>
                <c:pt idx="24">
                  <c:v>-0.14645059472253186</c:v>
                </c:pt>
                <c:pt idx="25">
                  <c:v>-0.13313690429321073</c:v>
                </c:pt>
                <c:pt idx="26">
                  <c:v>-0.11982321386388962</c:v>
                </c:pt>
                <c:pt idx="27">
                  <c:v>-0.10650952343456851</c:v>
                </c:pt>
                <c:pt idx="28">
                  <c:v>-9.3195833005247405E-2</c:v>
                </c:pt>
                <c:pt idx="29">
                  <c:v>-7.9882142575926296E-2</c:v>
                </c:pt>
                <c:pt idx="30">
                  <c:v>-6.6568452146605187E-2</c:v>
                </c:pt>
                <c:pt idx="31">
                  <c:v>-5.3254761717284077E-2</c:v>
                </c:pt>
                <c:pt idx="32">
                  <c:v>-3.9941071287962968E-2</c:v>
                </c:pt>
                <c:pt idx="33">
                  <c:v>-2.6627380858641858E-2</c:v>
                </c:pt>
                <c:pt idx="34">
                  <c:v>-1.3313690429320749E-2</c:v>
                </c:pt>
                <c:pt idx="35">
                  <c:v>3.6082248300317588E-16</c:v>
                </c:pt>
                <c:pt idx="36">
                  <c:v>1.331369042932147E-2</c:v>
                </c:pt>
                <c:pt idx="37">
                  <c:v>2.662738085864258E-2</c:v>
                </c:pt>
                <c:pt idx="38">
                  <c:v>3.9941071287963689E-2</c:v>
                </c:pt>
                <c:pt idx="39">
                  <c:v>5.3254761717284799E-2</c:v>
                </c:pt>
                <c:pt idx="40">
                  <c:v>6.6568452146605908E-2</c:v>
                </c:pt>
                <c:pt idx="41">
                  <c:v>7.9882142575927018E-2</c:v>
                </c:pt>
                <c:pt idx="42">
                  <c:v>9.3195833005248127E-2</c:v>
                </c:pt>
                <c:pt idx="43">
                  <c:v>0.10650952343456924</c:v>
                </c:pt>
                <c:pt idx="44">
                  <c:v>0.11982321386389035</c:v>
                </c:pt>
                <c:pt idx="45">
                  <c:v>0.13313690429321146</c:v>
                </c:pt>
                <c:pt idx="46">
                  <c:v>0.14645059472253258</c:v>
                </c:pt>
                <c:pt idx="47">
                  <c:v>0.1597642851518537</c:v>
                </c:pt>
                <c:pt idx="48">
                  <c:v>0.17307797558117483</c:v>
                </c:pt>
                <c:pt idx="49">
                  <c:v>0.18639166601049595</c:v>
                </c:pt>
                <c:pt idx="50">
                  <c:v>0.19970535643981707</c:v>
                </c:pt>
                <c:pt idx="51">
                  <c:v>0.2130190468691382</c:v>
                </c:pt>
                <c:pt idx="52">
                  <c:v>0.22633273729845932</c:v>
                </c:pt>
                <c:pt idx="53">
                  <c:v>0.23964642772778044</c:v>
                </c:pt>
                <c:pt idx="54">
                  <c:v>0.25296011815710157</c:v>
                </c:pt>
                <c:pt idx="55">
                  <c:v>0.26627380858642269</c:v>
                </c:pt>
                <c:pt idx="56">
                  <c:v>0.27958749901574381</c:v>
                </c:pt>
                <c:pt idx="57">
                  <c:v>0.29290118944506494</c:v>
                </c:pt>
                <c:pt idx="58">
                  <c:v>0.30621487987438606</c:v>
                </c:pt>
                <c:pt idx="59">
                  <c:v>0.31952857030370718</c:v>
                </c:pt>
                <c:pt idx="60">
                  <c:v>0.33284226073302831</c:v>
                </c:pt>
                <c:pt idx="61">
                  <c:v>0.34615595116234943</c:v>
                </c:pt>
                <c:pt idx="62">
                  <c:v>0.35946964159167055</c:v>
                </c:pt>
                <c:pt idx="63">
                  <c:v>0.37278333202099168</c:v>
                </c:pt>
                <c:pt idx="64">
                  <c:v>0.3860970224503128</c:v>
                </c:pt>
                <c:pt idx="65">
                  <c:v>0.39941071287963392</c:v>
                </c:pt>
                <c:pt idx="66">
                  <c:v>0.41272440330895505</c:v>
                </c:pt>
                <c:pt idx="67">
                  <c:v>0.42603809373827617</c:v>
                </c:pt>
                <c:pt idx="68">
                  <c:v>0.43935178416759729</c:v>
                </c:pt>
                <c:pt idx="69">
                  <c:v>0.45266547459691842</c:v>
                </c:pt>
                <c:pt idx="70">
                  <c:v>0.46597916502623954</c:v>
                </c:pt>
              </c:numCache>
            </c:numRef>
          </c:xVal>
          <c:yVal>
            <c:numRef>
              <c:f>'Sharpe Ratio Comparisons'!$BX$14:$BX$84</c:f>
              <c:numCache>
                <c:formatCode>;;;</c:formatCode>
                <c:ptCount val="71"/>
                <c:pt idx="0">
                  <c:v>6.6486676153756181E-5</c:v>
                </c:pt>
                <c:pt idx="1">
                  <c:v>1.2360699385573754E-4</c:v>
                </c:pt>
                <c:pt idx="2">
                  <c:v>2.2570720649870121E-4</c:v>
                </c:pt>
                <c:pt idx="3">
                  <c:v>4.0480117617126414E-4</c:v>
                </c:pt>
                <c:pt idx="4">
                  <c:v>7.1306983436282957E-4</c:v>
                </c:pt>
                <c:pt idx="5">
                  <c:v>1.2337191956202009E-3</c:v>
                </c:pt>
                <c:pt idx="6">
                  <c:v>2.0964984148007697E-3</c:v>
                </c:pt>
                <c:pt idx="7">
                  <c:v>3.4991834647205328E-3</c:v>
                </c:pt>
                <c:pt idx="8">
                  <c:v>5.7363130908039718E-3</c:v>
                </c:pt>
                <c:pt idx="9">
                  <c:v>9.2361917359206382E-3</c:v>
                </c:pt>
                <c:pt idx="10">
                  <c:v>1.4606527858038969E-2</c:v>
                </c:pt>
                <c:pt idx="11">
                  <c:v>2.2687936684180222E-2</c:v>
                </c:pt>
                <c:pt idx="12">
                  <c:v>3.4612818929009505E-2</c:v>
                </c:pt>
                <c:pt idx="13">
                  <c:v>5.186482276560489E-2</c:v>
                </c:pt>
                <c:pt idx="14">
                  <c:v>7.6331322092318785E-2</c:v>
                </c:pt>
                <c:pt idx="15">
                  <c:v>0.1103383867456155</c:v>
                </c:pt>
                <c:pt idx="16">
                  <c:v>0.15665506238063692</c:v>
                </c:pt>
                <c:pt idx="17">
                  <c:v>0.21845208625375653</c:v>
                </c:pt>
                <c:pt idx="18">
                  <c:v>0.29920022666266533</c:v>
                </c:pt>
                <c:pt idx="19">
                  <c:v>0.40249602761926562</c:v>
                </c:pt>
                <c:pt idx="20">
                  <c:v>0.53180845485559303</c:v>
                </c:pt>
                <c:pt idx="21">
                  <c:v>0.69014895615252181</c:v>
                </c:pt>
                <c:pt idx="22">
                  <c:v>0.87967933949528654</c:v>
                </c:pt>
                <c:pt idx="23">
                  <c:v>1.1012854652925621</c:v>
                </c:pt>
                <c:pt idx="24">
                  <c:v>1.3541581304970509</c:v>
                </c:pt>
                <c:pt idx="25">
                  <c:v>1.6354332176352875</c:v>
                </c:pt>
                <c:pt idx="26">
                  <c:v>1.9399485242357966</c:v>
                </c:pt>
                <c:pt idx="27">
                  <c:v>2.2601723451827338</c:v>
                </c:pt>
                <c:pt idx="28">
                  <c:v>2.586347440195381</c:v>
                </c:pt>
                <c:pt idx="29">
                  <c:v>2.9068735080562647</c:v>
                </c:pt>
                <c:pt idx="30">
                  <c:v>3.2089234777547682</c:v>
                </c:pt>
                <c:pt idx="31">
                  <c:v>3.4792572931288914</c:v>
                </c:pt>
                <c:pt idx="32">
                  <c:v>3.7051661742978261</c:v>
                </c:pt>
                <c:pt idx="33">
                  <c:v>3.875455849785868</c:v>
                </c:pt>
                <c:pt idx="34">
                  <c:v>3.9813637278786729</c:v>
                </c:pt>
                <c:pt idx="35">
                  <c:v>4.01730565516631</c:v>
                </c:pt>
                <c:pt idx="36">
                  <c:v>3.9813637278786684</c:v>
                </c:pt>
                <c:pt idx="37">
                  <c:v>3.8754558497858604</c:v>
                </c:pt>
                <c:pt idx="38">
                  <c:v>3.7051661742978155</c:v>
                </c:pt>
                <c:pt idx="39">
                  <c:v>3.4792572931288781</c:v>
                </c:pt>
                <c:pt idx="40">
                  <c:v>3.2089234777547526</c:v>
                </c:pt>
                <c:pt idx="41">
                  <c:v>2.9068735080562473</c:v>
                </c:pt>
                <c:pt idx="42">
                  <c:v>2.5863474401953637</c:v>
                </c:pt>
                <c:pt idx="43">
                  <c:v>2.260172345182716</c:v>
                </c:pt>
                <c:pt idx="44">
                  <c:v>1.9399485242357799</c:v>
                </c:pt>
                <c:pt idx="45">
                  <c:v>1.6354332176352711</c:v>
                </c:pt>
                <c:pt idx="46">
                  <c:v>1.354158130497036</c:v>
                </c:pt>
                <c:pt idx="47">
                  <c:v>1.101285465292549</c:v>
                </c:pt>
                <c:pt idx="48">
                  <c:v>0.87967933949527521</c:v>
                </c:pt>
                <c:pt idx="49">
                  <c:v>0.69014895615251226</c:v>
                </c:pt>
                <c:pt idx="50">
                  <c:v>0.53180845485558503</c:v>
                </c:pt>
                <c:pt idx="51">
                  <c:v>0.40249602761925923</c:v>
                </c:pt>
                <c:pt idx="52">
                  <c:v>0.29920022666266011</c:v>
                </c:pt>
                <c:pt idx="53">
                  <c:v>0.21845208625375254</c:v>
                </c:pt>
                <c:pt idx="54">
                  <c:v>0.15665506238063384</c:v>
                </c:pt>
                <c:pt idx="55">
                  <c:v>0.11033838674561323</c:v>
                </c:pt>
                <c:pt idx="56">
                  <c:v>7.6331322092317161E-2</c:v>
                </c:pt>
                <c:pt idx="57">
                  <c:v>5.1864822765603689E-2</c:v>
                </c:pt>
                <c:pt idx="58">
                  <c:v>3.46128189290087E-2</c:v>
                </c:pt>
                <c:pt idx="59">
                  <c:v>2.2687936684179677E-2</c:v>
                </c:pt>
                <c:pt idx="60">
                  <c:v>1.4606527858038593E-2</c:v>
                </c:pt>
                <c:pt idx="61">
                  <c:v>9.2361917359204022E-3</c:v>
                </c:pt>
                <c:pt idx="62">
                  <c:v>5.7363130908038139E-3</c:v>
                </c:pt>
                <c:pt idx="63">
                  <c:v>3.499183464720433E-3</c:v>
                </c:pt>
                <c:pt idx="64">
                  <c:v>2.0964984148007125E-3</c:v>
                </c:pt>
                <c:pt idx="65">
                  <c:v>1.2337191956201658E-3</c:v>
                </c:pt>
                <c:pt idx="66">
                  <c:v>7.1306983436280811E-4</c:v>
                </c:pt>
                <c:pt idx="67">
                  <c:v>4.0480117617125189E-4</c:v>
                </c:pt>
                <c:pt idx="68">
                  <c:v>2.25707206498694E-4</c:v>
                </c:pt>
                <c:pt idx="69">
                  <c:v>1.2360699385573359E-4</c:v>
                </c:pt>
                <c:pt idx="70">
                  <c:v>6.6486676153753931E-5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09-4D77-A4A9-7A056BE174F7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diamond"/>
            <c:size val="1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"/>
            <c:marker>
              <c:symbol val="diamond"/>
              <c:size val="13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1B09-4D77-A4A9-7A056BE174F7}"/>
              </c:ext>
            </c:extLst>
          </c:dPt>
          <c:xVal>
            <c:numRef>
              <c:f>'Sharpe Ratio Comparisons'!$BY$11:$BZ$11</c:f>
              <c:numCache>
                <c:formatCode>;;;</c:formatCode>
                <c:ptCount val="2"/>
                <c:pt idx="0">
                  <c:v>0.16334372168537967</c:v>
                </c:pt>
                <c:pt idx="1">
                  <c:v>0.19015945704133247</c:v>
                </c:pt>
              </c:numCache>
            </c:numRef>
          </c:xVal>
          <c:yVal>
            <c:numRef>
              <c:f>'Sharpe Ratio Comparisons'!$CA$11:$CB$11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B09-4D77-A4A9-7A056BE174F7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Comparisons'!$BZ$14</c:f>
              <c:numCache>
                <c:formatCode>;;;</c:formatCode>
                <c:ptCount val="1"/>
                <c:pt idx="0">
                  <c:v>0</c:v>
                </c:pt>
              </c:numCache>
            </c:numRef>
          </c:xVal>
          <c:yVal>
            <c:numRef>
              <c:f>'Sharpe Ratio Comparisons'!$CA$14</c:f>
              <c:numCache>
                <c:formatCode>;;;</c:formatCode>
                <c:ptCount val="1"/>
                <c:pt idx="0">
                  <c:v>4.01730565516631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B09-4D77-A4A9-7A056BE174F7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none"/>
          </c:marker>
          <c:xVal>
            <c:numRef>
              <c:f>'Sharpe Ratio Comparisons'!$BY$16:$BZ$16</c:f>
              <c:numCache>
                <c:formatCode>;;;</c:formatCode>
                <c:ptCount val="2"/>
                <c:pt idx="0">
                  <c:v>-8.6523006496544319E-2</c:v>
                </c:pt>
                <c:pt idx="1">
                  <c:v>0.21899071990777921</c:v>
                </c:pt>
              </c:numCache>
            </c:numRef>
          </c:xVal>
          <c:yVal>
            <c:numRef>
              <c:f>'Sharpe Ratio Comparisons'!$CA$16:$CB$16</c:f>
              <c:numCache>
                <c:formatCode>;;;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B09-4D77-A4A9-7A056BE17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91000"/>
        <c:axId val="1"/>
      </c:scatterChart>
      <c:valAx>
        <c:axId val="55769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(SRb - SRa)</a:t>
                </a:r>
              </a:p>
            </c:rich>
          </c:tx>
          <c:layout>
            <c:manualLayout>
              <c:xMode val="edge"/>
              <c:yMode val="edge"/>
              <c:x val="0.44285817256829557"/>
              <c:y val="0.8873912909597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1.1904789585169237E-2"/>
              <c:y val="0.33333479964984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91000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Returns by Period</a:t>
            </a:r>
          </a:p>
        </c:rich>
      </c:tx>
      <c:layout>
        <c:manualLayout>
          <c:xMode val="edge"/>
          <c:yMode val="edge"/>
          <c:x val="0.43048156443325719"/>
          <c:y val="1.3888926565013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72250984559731E-2"/>
          <c:y val="8.8889130016086199E-2"/>
          <c:w val="0.89171181204031846"/>
          <c:h val="0.76666874638874349"/>
        </c:manualLayout>
      </c:layout>
      <c:lineChart>
        <c:grouping val="standard"/>
        <c:varyColors val="0"/>
        <c:ser>
          <c:idx val="0"/>
          <c:order val="0"/>
          <c:tx>
            <c:strRef>
              <c:f>'Sharpe Ratio Comparisons'!$B$11</c:f>
              <c:strCache>
                <c:ptCount val="1"/>
                <c:pt idx="0">
                  <c:v>Returns 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</c:f>
              <c:numCache>
                <c:formatCode>;;;</c:formatCode>
                <c:ptCount val="61"/>
                <c:pt idx="1">
                  <c:v>-6.9444443999999994E-2</c:v>
                </c:pt>
                <c:pt idx="2">
                  <c:v>3.5364294800000001E-2</c:v>
                </c:pt>
                <c:pt idx="3">
                  <c:v>6.1396468699999998E-2</c:v>
                </c:pt>
                <c:pt idx="4">
                  <c:v>6.4786584999999997E-3</c:v>
                </c:pt>
                <c:pt idx="5">
                  <c:v>-1.0506567E-2</c:v>
                </c:pt>
                <c:pt idx="6">
                  <c:v>-2.3282443E-2</c:v>
                </c:pt>
                <c:pt idx="7">
                  <c:v>-4.9486110000000003E-3</c:v>
                </c:pt>
                <c:pt idx="8">
                  <c:v>-7.3664121999999999E-2</c:v>
                </c:pt>
                <c:pt idx="9">
                  <c:v>-2.6197298000000001E-2</c:v>
                </c:pt>
                <c:pt idx="10">
                  <c:v>-5.7833404999999997E-2</c:v>
                </c:pt>
                <c:pt idx="11">
                  <c:v>-2.6217227999999999E-2</c:v>
                </c:pt>
                <c:pt idx="12">
                  <c:v>3.8194444399999999E-2</c:v>
                </c:pt>
                <c:pt idx="13">
                  <c:v>-7.0114370999999995E-2</c:v>
                </c:pt>
                <c:pt idx="14">
                  <c:v>4.9871465300000001E-2</c:v>
                </c:pt>
                <c:pt idx="15">
                  <c:v>3.81274131E-2</c:v>
                </c:pt>
                <c:pt idx="16">
                  <c:v>-6.6884939000000004E-2</c:v>
                </c:pt>
                <c:pt idx="17">
                  <c:v>-5.5852355999999999E-2</c:v>
                </c:pt>
                <c:pt idx="18">
                  <c:v>-8.1883319999999996E-3</c:v>
                </c:pt>
                <c:pt idx="19">
                  <c:v>2.65763418E-2</c:v>
                </c:pt>
                <c:pt idx="20">
                  <c:v>5.8379466499999998E-2</c:v>
                </c:pt>
                <c:pt idx="21">
                  <c:v>3.2810271000000002E-2</c:v>
                </c:pt>
                <c:pt idx="22">
                  <c:v>1.15260489E-2</c:v>
                </c:pt>
                <c:pt idx="23">
                  <c:v>1.7623136000000001E-2</c:v>
                </c:pt>
                <c:pt idx="24">
                  <c:v>3.36473755E-2</c:v>
                </c:pt>
                <c:pt idx="25">
                  <c:v>-3.0432918999999999E-2</c:v>
                </c:pt>
                <c:pt idx="26">
                  <c:v>3.8029386300000002E-2</c:v>
                </c:pt>
                <c:pt idx="27">
                  <c:v>0</c:v>
                </c:pt>
                <c:pt idx="28">
                  <c:v>1.6313213699999999E-2</c:v>
                </c:pt>
                <c:pt idx="29">
                  <c:v>2.6591458500000002E-2</c:v>
                </c:pt>
                <c:pt idx="30">
                  <c:v>5.0840829000000001E-3</c:v>
                </c:pt>
                <c:pt idx="31">
                  <c:v>-2.6974952E-2</c:v>
                </c:pt>
                <c:pt idx="32">
                  <c:v>-2.0866142000000001E-2</c:v>
                </c:pt>
                <c:pt idx="33">
                  <c:v>1.07655502E-2</c:v>
                </c:pt>
                <c:pt idx="34">
                  <c:v>9.4637223999999992E-3</c:v>
                </c:pt>
                <c:pt idx="35">
                  <c:v>-4.3873518E-2</c:v>
                </c:pt>
                <c:pt idx="36">
                  <c:v>-1.0703993E-2</c:v>
                </c:pt>
                <c:pt idx="37">
                  <c:v>8.2953130999999999E-3</c:v>
                </c:pt>
                <c:pt idx="38">
                  <c:v>-1.2135920000000001E-3</c:v>
                </c:pt>
                <c:pt idx="39">
                  <c:v>3.8897893000000003E-2</c:v>
                </c:pt>
                <c:pt idx="40">
                  <c:v>1.2653374199999999E-2</c:v>
                </c:pt>
                <c:pt idx="41">
                  <c:v>-2.1398548E-2</c:v>
                </c:pt>
                <c:pt idx="42">
                  <c:v>6.9984447999999998E-3</c:v>
                </c:pt>
                <c:pt idx="43">
                  <c:v>-2.5680337000000001E-2</c:v>
                </c:pt>
                <c:pt idx="44">
                  <c:v>-1.6256939000000001E-2</c:v>
                </c:pt>
                <c:pt idx="45">
                  <c:v>4.2902967100000002E-2</c:v>
                </c:pt>
                <c:pt idx="46">
                  <c:v>-1.2195121999999999E-2</c:v>
                </c:pt>
                <c:pt idx="47">
                  <c:v>4.4684129400000001E-2</c:v>
                </c:pt>
                <c:pt idx="48">
                  <c:v>-1.472212E-2</c:v>
                </c:pt>
                <c:pt idx="49">
                  <c:v>2.9940119999999999E-3</c:v>
                </c:pt>
                <c:pt idx="50">
                  <c:v>-7.4710499999999999E-3</c:v>
                </c:pt>
                <c:pt idx="51">
                  <c:v>4.68277946E-2</c:v>
                </c:pt>
                <c:pt idx="52">
                  <c:v>-1.9230769000000002E-2</c:v>
                </c:pt>
                <c:pt idx="53">
                  <c:v>8.9381479999999999E-3</c:v>
                </c:pt>
                <c:pt idx="54">
                  <c:v>-7.4336280000000003E-3</c:v>
                </c:pt>
                <c:pt idx="55">
                  <c:v>1.4114326E-3</c:v>
                </c:pt>
                <c:pt idx="56">
                  <c:v>-1.407955E-3</c:v>
                </c:pt>
                <c:pt idx="57">
                  <c:v>-3.2531825E-2</c:v>
                </c:pt>
                <c:pt idx="58">
                  <c:v>-1.9105983999999999E-2</c:v>
                </c:pt>
                <c:pt idx="59">
                  <c:v>-2.7007298999999999E-2</c:v>
                </c:pt>
                <c:pt idx="60">
                  <c:v>3.7792894899999999E-2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06-4410-BA73-8C71664FFC4F}"/>
            </c:ext>
          </c:extLst>
        </c:ser>
        <c:ser>
          <c:idx val="1"/>
          <c:order val="1"/>
          <c:tx>
            <c:strRef>
              <c:f>'Sharpe Ratio Comparisons'!$C$11</c:f>
              <c:strCache>
                <c:ptCount val="1"/>
                <c:pt idx="0">
                  <c:v>Returns B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[0]!yvals_b</c:f>
              <c:numCache>
                <c:formatCode>;;;</c:formatCode>
                <c:ptCount val="61"/>
                <c:pt idx="1">
                  <c:v>-5.6219255000000003E-2</c:v>
                </c:pt>
                <c:pt idx="2">
                  <c:v>1.4235764200000001E-2</c:v>
                </c:pt>
                <c:pt idx="3">
                  <c:v>2.2644265899999998E-2</c:v>
                </c:pt>
                <c:pt idx="4">
                  <c:v>2.1983273599999999E-2</c:v>
                </c:pt>
                <c:pt idx="5">
                  <c:v>2.351834E-4</c:v>
                </c:pt>
                <c:pt idx="6">
                  <c:v>1.8823529E-3</c:v>
                </c:pt>
                <c:pt idx="7">
                  <c:v>2.1830004600000001E-2</c:v>
                </c:pt>
                <c:pt idx="8">
                  <c:v>9.0909089999999997E-4</c:v>
                </c:pt>
                <c:pt idx="9">
                  <c:v>-4.2792790000000004E-3</c:v>
                </c:pt>
                <c:pt idx="10">
                  <c:v>-2.9761905000000002E-2</c:v>
                </c:pt>
                <c:pt idx="11">
                  <c:v>-6.0223756000000003E-2</c:v>
                </c:pt>
                <c:pt idx="12">
                  <c:v>2.8136293199999999E-2</c:v>
                </c:pt>
                <c:pt idx="13">
                  <c:v>-1.6477858000000001E-2</c:v>
                </c:pt>
                <c:pt idx="14">
                  <c:v>7.9917505000000003E-3</c:v>
                </c:pt>
                <c:pt idx="15">
                  <c:v>-1.26807E-2</c:v>
                </c:pt>
                <c:pt idx="16">
                  <c:v>-5.410977E-3</c:v>
                </c:pt>
                <c:pt idx="17">
                  <c:v>-4.9047014E-2</c:v>
                </c:pt>
                <c:pt idx="18">
                  <c:v>-1.3614522E-2</c:v>
                </c:pt>
                <c:pt idx="19">
                  <c:v>2.63586957E-2</c:v>
                </c:pt>
                <c:pt idx="20">
                  <c:v>4.1886196000000001E-2</c:v>
                </c:pt>
                <c:pt idx="21">
                  <c:v>4.9595141699999998E-2</c:v>
                </c:pt>
                <c:pt idx="22">
                  <c:v>1.6855285300000002E-2</c:v>
                </c:pt>
                <c:pt idx="23">
                  <c:v>2.0240056499999999E-2</c:v>
                </c:pt>
                <c:pt idx="24">
                  <c:v>0.04</c:v>
                </c:pt>
                <c:pt idx="25">
                  <c:v>-1.6407982000000002E-2</c:v>
                </c:pt>
                <c:pt idx="26">
                  <c:v>4.53640186E-2</c:v>
                </c:pt>
                <c:pt idx="27">
                  <c:v>1.1351692199999999E-2</c:v>
                </c:pt>
                <c:pt idx="28">
                  <c:v>1.25153878E-2</c:v>
                </c:pt>
                <c:pt idx="29">
                  <c:v>1.4210313E-3</c:v>
                </c:pt>
                <c:pt idx="30">
                  <c:v>3.2873376599999997E-2</c:v>
                </c:pt>
                <c:pt idx="31">
                  <c:v>-7.3686250000000002E-3</c:v>
                </c:pt>
                <c:pt idx="32">
                  <c:v>-2.2097306000000001E-2</c:v>
                </c:pt>
                <c:pt idx="33">
                  <c:v>9.0533360000000004E-3</c:v>
                </c:pt>
                <c:pt idx="34">
                  <c:v>1.7475728199999999E-2</c:v>
                </c:pt>
                <c:pt idx="35">
                  <c:v>-3.6944391E-2</c:v>
                </c:pt>
                <c:pt idx="36">
                  <c:v>-2.7944110000000001E-3</c:v>
                </c:pt>
                <c:pt idx="37">
                  <c:v>3.6425159200000001E-2</c:v>
                </c:pt>
                <c:pt idx="38">
                  <c:v>-1.3310520000000001E-3</c:v>
                </c:pt>
                <c:pt idx="39">
                  <c:v>5.41261673E-2</c:v>
                </c:pt>
                <c:pt idx="40">
                  <c:v>1.6481547799999999E-2</c:v>
                </c:pt>
                <c:pt idx="41">
                  <c:v>-7.1403099999999995E-4</c:v>
                </c:pt>
                <c:pt idx="42">
                  <c:v>2.27030862E-2</c:v>
                </c:pt>
                <c:pt idx="43">
                  <c:v>-1.5054507999999999E-2</c:v>
                </c:pt>
                <c:pt idx="44">
                  <c:v>-3.130496E-2</c:v>
                </c:pt>
                <c:pt idx="45">
                  <c:v>4.1019154299999999E-2</c:v>
                </c:pt>
                <c:pt idx="46">
                  <c:v>7.2177350000000003E-3</c:v>
                </c:pt>
                <c:pt idx="47">
                  <c:v>3.9755351699999997E-2</c:v>
                </c:pt>
                <c:pt idx="48">
                  <c:v>3.9037084999999998E-3</c:v>
                </c:pt>
                <c:pt idx="49">
                  <c:v>2.2368844499999999E-2</c:v>
                </c:pt>
                <c:pt idx="50">
                  <c:v>-1.8527241E-2</c:v>
                </c:pt>
                <c:pt idx="51">
                  <c:v>3.7143312599999999E-2</c:v>
                </c:pt>
                <c:pt idx="52">
                  <c:v>-2.0716769999999999E-2</c:v>
                </c:pt>
                <c:pt idx="53">
                  <c:v>3.4649720100000003E-2</c:v>
                </c:pt>
                <c:pt idx="54">
                  <c:v>-4.2162480000000002E-2</c:v>
                </c:pt>
                <c:pt idx="55">
                  <c:v>9.4053398000000007E-3</c:v>
                </c:pt>
                <c:pt idx="56">
                  <c:v>2.0964360599999999E-2</c:v>
                </c:pt>
                <c:pt idx="57">
                  <c:v>-3.8450248999999999E-2</c:v>
                </c:pt>
                <c:pt idx="58">
                  <c:v>-2.567976E-3</c:v>
                </c:pt>
                <c:pt idx="59">
                  <c:v>-2.3252325000000001E-2</c:v>
                </c:pt>
                <c:pt idx="60">
                  <c:v>1.7462525100000001E-2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6-4410-BA73-8C71664FF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93296"/>
        <c:axId val="1"/>
      </c:lineChart>
      <c:catAx>
        <c:axId val="55769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133722565984917"/>
              <c:y val="0.858335661717832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Returns</a:t>
                </a:r>
              </a:p>
            </c:rich>
          </c:tx>
          <c:layout>
            <c:manualLayout>
              <c:xMode val="edge"/>
              <c:yMode val="edge"/>
              <c:x val="6.6844963421313231E-3"/>
              <c:y val="0.405556655698393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9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41737760158442"/>
          <c:y val="0.93055807985590233"/>
          <c:w val="0.23796806977987509"/>
          <c:h val="6.1111276886059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Difference in Returns by Period</a:t>
            </a:r>
          </a:p>
        </c:rich>
      </c:tx>
      <c:layout>
        <c:manualLayout>
          <c:xMode val="edge"/>
          <c:yMode val="edge"/>
          <c:x val="0.38050734312416556"/>
          <c:y val="1.3850434246280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52603471295064E-2"/>
          <c:y val="8.8642779176196729E-2"/>
          <c:w val="0.89185580774365825"/>
          <c:h val="0.7673140572439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'Sharpe Ratio Comparisons'!$BH$10</c:f>
              <c:strCache>
                <c:ptCount val="1"/>
                <c:pt idx="0">
                  <c:v>(A&gt;B)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18900000" scaled="1"/>
            </a:gradFill>
            <a:ln w="25400">
              <a:noFill/>
            </a:ln>
          </c:spPr>
          <c:invertIfNegative val="0"/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[0]!yvals_b2</c:f>
              <c:numCache>
                <c:formatCode>;;;</c:formatCode>
                <c:ptCount val="61"/>
                <c:pt idx="1">
                  <c:v>0</c:v>
                </c:pt>
                <c:pt idx="2">
                  <c:v>-2.1128530600000001E-2</c:v>
                </c:pt>
                <c:pt idx="3">
                  <c:v>-3.8752202799999996E-2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-3.4006528000000008E-2</c:v>
                </c:pt>
                <c:pt idx="12">
                  <c:v>-1.00581512E-2</c:v>
                </c:pt>
                <c:pt idx="13">
                  <c:v>0</c:v>
                </c:pt>
                <c:pt idx="14">
                  <c:v>-4.1879714800000002E-2</c:v>
                </c:pt>
                <c:pt idx="15">
                  <c:v>-5.0808113099999996E-2</c:v>
                </c:pt>
                <c:pt idx="16">
                  <c:v>0</c:v>
                </c:pt>
                <c:pt idx="17">
                  <c:v>0</c:v>
                </c:pt>
                <c:pt idx="18">
                  <c:v>-5.4261900000000009E-3</c:v>
                </c:pt>
                <c:pt idx="19">
                  <c:v>-2.1764609999999976E-4</c:v>
                </c:pt>
                <c:pt idx="20">
                  <c:v>-1.6493270499999997E-2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-3.7978258999999993E-3</c:v>
                </c:pt>
                <c:pt idx="29">
                  <c:v>-2.5170427200000001E-2</c:v>
                </c:pt>
                <c:pt idx="30">
                  <c:v>0</c:v>
                </c:pt>
                <c:pt idx="31">
                  <c:v>0</c:v>
                </c:pt>
                <c:pt idx="32">
                  <c:v>-1.2311639999999999E-3</c:v>
                </c:pt>
                <c:pt idx="33">
                  <c:v>-1.7122141999999993E-3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-1.1746E-4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-1.5048020999999998E-2</c:v>
                </c:pt>
                <c:pt idx="45">
                  <c:v>-1.8838128000000023E-3</c:v>
                </c:pt>
                <c:pt idx="46">
                  <c:v>0</c:v>
                </c:pt>
                <c:pt idx="47">
                  <c:v>-4.9287777000000046E-3</c:v>
                </c:pt>
                <c:pt idx="48">
                  <c:v>0</c:v>
                </c:pt>
                <c:pt idx="49">
                  <c:v>0</c:v>
                </c:pt>
                <c:pt idx="50">
                  <c:v>-1.1056191E-2</c:v>
                </c:pt>
                <c:pt idx="51">
                  <c:v>-9.6844820000000012E-3</c:v>
                </c:pt>
                <c:pt idx="52">
                  <c:v>-1.4860009999999972E-3</c:v>
                </c:pt>
                <c:pt idx="53">
                  <c:v>0</c:v>
                </c:pt>
                <c:pt idx="54">
                  <c:v>-3.4728852000000004E-2</c:v>
                </c:pt>
                <c:pt idx="55">
                  <c:v>0</c:v>
                </c:pt>
                <c:pt idx="56">
                  <c:v>0</c:v>
                </c:pt>
                <c:pt idx="57">
                  <c:v>-5.9184239999999985E-3</c:v>
                </c:pt>
                <c:pt idx="58">
                  <c:v>0</c:v>
                </c:pt>
                <c:pt idx="59">
                  <c:v>0</c:v>
                </c:pt>
                <c:pt idx="60">
                  <c:v>-2.0330369799999998E-2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7-4A77-B5E1-9C2206A1446D}"/>
            </c:ext>
          </c:extLst>
        </c:ser>
        <c:ser>
          <c:idx val="1"/>
          <c:order val="1"/>
          <c:tx>
            <c:strRef>
              <c:f>'Sharpe Ratio Comparisons'!$BG$10</c:f>
              <c:strCache>
                <c:ptCount val="1"/>
                <c:pt idx="0">
                  <c:v>(B&gt;A)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FF0000" mc:Ignorable="a14" a14:legacySpreadsheetColorIndex="10"/>
                </a:gs>
              </a:gsLst>
              <a:lin ang="18900000" scaled="1"/>
            </a:gradFill>
            <a:ln w="25400">
              <a:noFill/>
            </a:ln>
          </c:spPr>
          <c:invertIfNegative val="0"/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[0]!yvals2</c:f>
              <c:numCache>
                <c:formatCode>;;;</c:formatCode>
                <c:ptCount val="61"/>
                <c:pt idx="1">
                  <c:v>1.3225188999999991E-2</c:v>
                </c:pt>
                <c:pt idx="2">
                  <c:v>0</c:v>
                </c:pt>
                <c:pt idx="3">
                  <c:v>0</c:v>
                </c:pt>
                <c:pt idx="4">
                  <c:v>1.5504615099999999E-2</c:v>
                </c:pt>
                <c:pt idx="5">
                  <c:v>1.07417504E-2</c:v>
                </c:pt>
                <c:pt idx="6">
                  <c:v>2.5164795899999998E-2</c:v>
                </c:pt>
                <c:pt idx="7">
                  <c:v>2.67786156E-2</c:v>
                </c:pt>
                <c:pt idx="8">
                  <c:v>7.4573212900000005E-2</c:v>
                </c:pt>
                <c:pt idx="9">
                  <c:v>2.1918019E-2</c:v>
                </c:pt>
                <c:pt idx="10">
                  <c:v>2.8071499999999996E-2</c:v>
                </c:pt>
                <c:pt idx="11">
                  <c:v>0</c:v>
                </c:pt>
                <c:pt idx="12">
                  <c:v>0</c:v>
                </c:pt>
                <c:pt idx="13">
                  <c:v>5.3636512999999997E-2</c:v>
                </c:pt>
                <c:pt idx="14">
                  <c:v>0</c:v>
                </c:pt>
                <c:pt idx="15">
                  <c:v>0</c:v>
                </c:pt>
                <c:pt idx="16">
                  <c:v>6.1473962000000007E-2</c:v>
                </c:pt>
                <c:pt idx="17">
                  <c:v>6.8053419999999989E-3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1.6784870699999996E-2</c:v>
                </c:pt>
                <c:pt idx="22">
                  <c:v>5.3292364000000012E-3</c:v>
                </c:pt>
                <c:pt idx="23">
                  <c:v>2.616920499999998E-3</c:v>
                </c:pt>
                <c:pt idx="24">
                  <c:v>6.3526245000000009E-3</c:v>
                </c:pt>
                <c:pt idx="25">
                  <c:v>1.4024936999999998E-2</c:v>
                </c:pt>
                <c:pt idx="26">
                  <c:v>7.3346322999999977E-3</c:v>
                </c:pt>
                <c:pt idx="27">
                  <c:v>1.1351692199999999E-2</c:v>
                </c:pt>
                <c:pt idx="28">
                  <c:v>0</c:v>
                </c:pt>
                <c:pt idx="29">
                  <c:v>0</c:v>
                </c:pt>
                <c:pt idx="30">
                  <c:v>2.7789293699999995E-2</c:v>
                </c:pt>
                <c:pt idx="31">
                  <c:v>1.9606327E-2</c:v>
                </c:pt>
                <c:pt idx="32">
                  <c:v>0</c:v>
                </c:pt>
                <c:pt idx="33">
                  <c:v>0</c:v>
                </c:pt>
                <c:pt idx="34">
                  <c:v>8.0120057999999994E-3</c:v>
                </c:pt>
                <c:pt idx="35">
                  <c:v>6.9291270000000002E-3</c:v>
                </c:pt>
                <c:pt idx="36">
                  <c:v>7.9095820000000001E-3</c:v>
                </c:pt>
                <c:pt idx="37">
                  <c:v>2.8129846100000001E-2</c:v>
                </c:pt>
                <c:pt idx="38">
                  <c:v>0</c:v>
                </c:pt>
                <c:pt idx="39">
                  <c:v>1.5228274299999997E-2</c:v>
                </c:pt>
                <c:pt idx="40">
                  <c:v>3.8281736E-3</c:v>
                </c:pt>
                <c:pt idx="41">
                  <c:v>2.0684516999999999E-2</c:v>
                </c:pt>
                <c:pt idx="42">
                  <c:v>1.57046414E-2</c:v>
                </c:pt>
                <c:pt idx="43">
                  <c:v>1.0625829000000002E-2</c:v>
                </c:pt>
                <c:pt idx="44">
                  <c:v>0</c:v>
                </c:pt>
                <c:pt idx="45">
                  <c:v>0</c:v>
                </c:pt>
                <c:pt idx="46">
                  <c:v>1.9412856999999999E-2</c:v>
                </c:pt>
                <c:pt idx="47">
                  <c:v>0</c:v>
                </c:pt>
                <c:pt idx="48">
                  <c:v>1.86258285E-2</c:v>
                </c:pt>
                <c:pt idx="49">
                  <c:v>1.9374832499999998E-2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2.5711572100000003E-2</c:v>
                </c:pt>
                <c:pt idx="54">
                  <c:v>0</c:v>
                </c:pt>
                <c:pt idx="55">
                  <c:v>7.9939072000000007E-3</c:v>
                </c:pt>
                <c:pt idx="56">
                  <c:v>2.2372315599999998E-2</c:v>
                </c:pt>
                <c:pt idx="57">
                  <c:v>0</c:v>
                </c:pt>
                <c:pt idx="58">
                  <c:v>1.6538008E-2</c:v>
                </c:pt>
                <c:pt idx="59">
                  <c:v>3.7549739999999977E-3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7-4A77-B5E1-9C2206A1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7696248"/>
        <c:axId val="1"/>
      </c:barChart>
      <c:catAx>
        <c:axId val="55769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200267022696932"/>
              <c:y val="0.858726923269405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 Returns minus A Returns</a:t>
                </a:r>
              </a:p>
            </c:rich>
          </c:tx>
          <c:layout>
            <c:manualLayout>
              <c:xMode val="edge"/>
              <c:yMode val="edge"/>
              <c:x val="6.6755674232309749E-3"/>
              <c:y val="0.25761807698082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96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461949265687585"/>
          <c:y val="0.93074918135006568"/>
          <c:w val="0.12416555407209613"/>
          <c:h val="6.0941910683635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Change Points: Cumulative (summed) Returns by Period (slope=average)</a:t>
            </a:r>
          </a:p>
        </c:rich>
      </c:tx>
      <c:layout>
        <c:manualLayout>
          <c:xMode val="edge"/>
          <c:yMode val="edge"/>
          <c:x val="0.22429906542056074"/>
          <c:y val="1.3850434246280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52603471295064E-2"/>
          <c:y val="8.8642779176196729E-2"/>
          <c:w val="0.89185580774365825"/>
          <c:h val="0.76731405724395296"/>
        </c:manualLayout>
      </c:layout>
      <c:lineChart>
        <c:grouping val="standard"/>
        <c:varyColors val="0"/>
        <c:ser>
          <c:idx val="0"/>
          <c:order val="0"/>
          <c:tx>
            <c:strRef>
              <c:f>'Sharpe Ratio Comparisons'!$BD$10</c:f>
              <c:strCache>
                <c:ptCount val="1"/>
                <c:pt idx="0">
                  <c:v>Cumulative (summed) 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[0]!yvals_cumret</c:f>
              <c:numCache>
                <c:formatCode>;;;</c:formatCode>
                <c:ptCount val="61"/>
                <c:pt idx="1">
                  <c:v>-6.9444443999999994E-2</c:v>
                </c:pt>
                <c:pt idx="2">
                  <c:v>-3.4080149199999993E-2</c:v>
                </c:pt>
                <c:pt idx="3">
                  <c:v>2.7316319500000005E-2</c:v>
                </c:pt>
                <c:pt idx="4">
                  <c:v>3.3794978000000003E-2</c:v>
                </c:pt>
                <c:pt idx="5">
                  <c:v>2.3288411000000002E-2</c:v>
                </c:pt>
                <c:pt idx="6">
                  <c:v>5.9680000000020272E-6</c:v>
                </c:pt>
                <c:pt idx="7">
                  <c:v>-4.9426429999999983E-3</c:v>
                </c:pt>
                <c:pt idx="8">
                  <c:v>-7.8606764999999995E-2</c:v>
                </c:pt>
                <c:pt idx="9">
                  <c:v>-0.104804063</c:v>
                </c:pt>
                <c:pt idx="10">
                  <c:v>-0.16263746800000001</c:v>
                </c:pt>
                <c:pt idx="11">
                  <c:v>-0.18885469600000002</c:v>
                </c:pt>
                <c:pt idx="12">
                  <c:v>-0.15066025160000002</c:v>
                </c:pt>
                <c:pt idx="13">
                  <c:v>-0.22077462260000003</c:v>
                </c:pt>
                <c:pt idx="14">
                  <c:v>-0.17090315730000002</c:v>
                </c:pt>
                <c:pt idx="15">
                  <c:v>-0.13277574420000002</c:v>
                </c:pt>
                <c:pt idx="16">
                  <c:v>-0.19966068320000002</c:v>
                </c:pt>
                <c:pt idx="17">
                  <c:v>-0.25551303920000001</c:v>
                </c:pt>
                <c:pt idx="18">
                  <c:v>-0.26370137120000003</c:v>
                </c:pt>
                <c:pt idx="19">
                  <c:v>-0.23712502940000002</c:v>
                </c:pt>
                <c:pt idx="20">
                  <c:v>-0.17874556290000002</c:v>
                </c:pt>
                <c:pt idx="21">
                  <c:v>-0.14593529190000001</c:v>
                </c:pt>
                <c:pt idx="22">
                  <c:v>-0.13440924300000001</c:v>
                </c:pt>
                <c:pt idx="23">
                  <c:v>-0.11678610700000001</c:v>
                </c:pt>
                <c:pt idx="24">
                  <c:v>-8.3138731500000007E-2</c:v>
                </c:pt>
                <c:pt idx="25">
                  <c:v>-0.11357165050000001</c:v>
                </c:pt>
                <c:pt idx="26">
                  <c:v>-7.5542264200000014E-2</c:v>
                </c:pt>
                <c:pt idx="27">
                  <c:v>-7.5542264200000014E-2</c:v>
                </c:pt>
                <c:pt idx="28">
                  <c:v>-5.9229050500000019E-2</c:v>
                </c:pt>
                <c:pt idx="29">
                  <c:v>-3.2637592000000021E-2</c:v>
                </c:pt>
                <c:pt idx="30">
                  <c:v>-2.7553509100000019E-2</c:v>
                </c:pt>
                <c:pt idx="31">
                  <c:v>-5.4528461100000022E-2</c:v>
                </c:pt>
                <c:pt idx="32">
                  <c:v>-7.5394603100000027E-2</c:v>
                </c:pt>
                <c:pt idx="33">
                  <c:v>-6.4629052900000025E-2</c:v>
                </c:pt>
                <c:pt idx="34">
                  <c:v>-5.5165330500000026E-2</c:v>
                </c:pt>
                <c:pt idx="35">
                  <c:v>-9.9038848500000026E-2</c:v>
                </c:pt>
                <c:pt idx="36">
                  <c:v>-0.10974284150000002</c:v>
                </c:pt>
                <c:pt idx="37">
                  <c:v>-0.10144752840000001</c:v>
                </c:pt>
                <c:pt idx="38">
                  <c:v>-0.10266112040000001</c:v>
                </c:pt>
                <c:pt idx="39">
                  <c:v>-6.3763227400000011E-2</c:v>
                </c:pt>
                <c:pt idx="40">
                  <c:v>-5.1109853200000013E-2</c:v>
                </c:pt>
                <c:pt idx="41">
                  <c:v>-7.2508401200000017E-2</c:v>
                </c:pt>
                <c:pt idx="42">
                  <c:v>-6.5509956400000013E-2</c:v>
                </c:pt>
                <c:pt idx="43">
                  <c:v>-9.1190293400000011E-2</c:v>
                </c:pt>
                <c:pt idx="44">
                  <c:v>-0.10744723240000001</c:v>
                </c:pt>
                <c:pt idx="45">
                  <c:v>-6.4544265300000014E-2</c:v>
                </c:pt>
                <c:pt idx="46">
                  <c:v>-7.6739387300000017E-2</c:v>
                </c:pt>
                <c:pt idx="47">
                  <c:v>-3.2055257900000016E-2</c:v>
                </c:pt>
                <c:pt idx="48">
                  <c:v>-4.6777377900000014E-2</c:v>
                </c:pt>
                <c:pt idx="49">
                  <c:v>-4.3783365900000017E-2</c:v>
                </c:pt>
                <c:pt idx="50">
                  <c:v>-5.1254415900000017E-2</c:v>
                </c:pt>
                <c:pt idx="51">
                  <c:v>-4.4266213000000165E-3</c:v>
                </c:pt>
                <c:pt idx="52">
                  <c:v>-2.3657390300000018E-2</c:v>
                </c:pt>
                <c:pt idx="53">
                  <c:v>-1.4719242300000018E-2</c:v>
                </c:pt>
                <c:pt idx="54">
                  <c:v>-2.2152870300000019E-2</c:v>
                </c:pt>
                <c:pt idx="55">
                  <c:v>-2.0741437700000018E-2</c:v>
                </c:pt>
                <c:pt idx="56">
                  <c:v>-2.2149392700000017E-2</c:v>
                </c:pt>
                <c:pt idx="57">
                  <c:v>-5.468121770000002E-2</c:v>
                </c:pt>
                <c:pt idx="58">
                  <c:v>-7.3787201700000027E-2</c:v>
                </c:pt>
                <c:pt idx="59">
                  <c:v>-0.10079450070000003</c:v>
                </c:pt>
                <c:pt idx="60">
                  <c:v>-6.3001605800000027E-2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C3-4FF6-B4EB-FF9CCC0530A0}"/>
            </c:ext>
          </c:extLst>
        </c:ser>
        <c:ser>
          <c:idx val="1"/>
          <c:order val="1"/>
          <c:tx>
            <c:strRef>
              <c:f>'Sharpe Ratio Comparisons'!$BE$10</c:f>
              <c:strCache>
                <c:ptCount val="1"/>
                <c:pt idx="0">
                  <c:v>Cumulative (summed) B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[0]!yvals_b_cumret</c:f>
              <c:numCache>
                <c:formatCode>;;;</c:formatCode>
                <c:ptCount val="61"/>
                <c:pt idx="1">
                  <c:v>-5.6219255000000003E-2</c:v>
                </c:pt>
                <c:pt idx="2">
                  <c:v>-4.1983490800000002E-2</c:v>
                </c:pt>
                <c:pt idx="3">
                  <c:v>-1.9339224900000004E-2</c:v>
                </c:pt>
                <c:pt idx="4">
                  <c:v>2.644048699999995E-3</c:v>
                </c:pt>
                <c:pt idx="5">
                  <c:v>2.8792320999999951E-3</c:v>
                </c:pt>
                <c:pt idx="6">
                  <c:v>4.7615849999999953E-3</c:v>
                </c:pt>
                <c:pt idx="7">
                  <c:v>2.6591589599999996E-2</c:v>
                </c:pt>
                <c:pt idx="8">
                  <c:v>2.7500680499999996E-2</c:v>
                </c:pt>
                <c:pt idx="9">
                  <c:v>2.3221401499999995E-2</c:v>
                </c:pt>
                <c:pt idx="10">
                  <c:v>-6.5405035000000063E-3</c:v>
                </c:pt>
                <c:pt idx="11">
                  <c:v>-6.6764259500000006E-2</c:v>
                </c:pt>
                <c:pt idx="12">
                  <c:v>-3.8627966300000011E-2</c:v>
                </c:pt>
                <c:pt idx="13">
                  <c:v>-5.5105824300000009E-2</c:v>
                </c:pt>
                <c:pt idx="14">
                  <c:v>-4.711407380000001E-2</c:v>
                </c:pt>
                <c:pt idx="15">
                  <c:v>-5.9794773800000006E-2</c:v>
                </c:pt>
                <c:pt idx="16">
                  <c:v>-6.5205750800000004E-2</c:v>
                </c:pt>
                <c:pt idx="17">
                  <c:v>-0.1142527648</c:v>
                </c:pt>
                <c:pt idx="18">
                  <c:v>-0.12786728680000001</c:v>
                </c:pt>
                <c:pt idx="19">
                  <c:v>-0.1015085911</c:v>
                </c:pt>
                <c:pt idx="20">
                  <c:v>-5.9622395100000003E-2</c:v>
                </c:pt>
                <c:pt idx="21">
                  <c:v>-1.0027253400000005E-2</c:v>
                </c:pt>
                <c:pt idx="22">
                  <c:v>6.8280318999999964E-3</c:v>
                </c:pt>
                <c:pt idx="23">
                  <c:v>2.7068088399999995E-2</c:v>
                </c:pt>
                <c:pt idx="24">
                  <c:v>6.7068088400000003E-2</c:v>
                </c:pt>
                <c:pt idx="25">
                  <c:v>5.0660106400000002E-2</c:v>
                </c:pt>
                <c:pt idx="26">
                  <c:v>9.6024125000000002E-2</c:v>
                </c:pt>
                <c:pt idx="27">
                  <c:v>0.1073758172</c:v>
                </c:pt>
                <c:pt idx="28">
                  <c:v>0.119891205</c:v>
                </c:pt>
                <c:pt idx="29">
                  <c:v>0.1213122363</c:v>
                </c:pt>
                <c:pt idx="30">
                  <c:v>0.15418561289999999</c:v>
                </c:pt>
                <c:pt idx="31">
                  <c:v>0.1468169879</c:v>
                </c:pt>
                <c:pt idx="32">
                  <c:v>0.1247196819</c:v>
                </c:pt>
                <c:pt idx="33">
                  <c:v>0.13377301790000001</c:v>
                </c:pt>
                <c:pt idx="34">
                  <c:v>0.1512487461</c:v>
                </c:pt>
                <c:pt idx="35">
                  <c:v>0.1143043551</c:v>
                </c:pt>
                <c:pt idx="36">
                  <c:v>0.11150994410000001</c:v>
                </c:pt>
                <c:pt idx="37">
                  <c:v>0.14793510330000001</c:v>
                </c:pt>
                <c:pt idx="38">
                  <c:v>0.14660405130000001</c:v>
                </c:pt>
                <c:pt idx="39">
                  <c:v>0.20073021860000001</c:v>
                </c:pt>
                <c:pt idx="40">
                  <c:v>0.21721176640000001</c:v>
                </c:pt>
                <c:pt idx="41">
                  <c:v>0.2164977354</c:v>
                </c:pt>
                <c:pt idx="42">
                  <c:v>0.2392008216</c:v>
                </c:pt>
                <c:pt idx="43">
                  <c:v>0.22414631360000001</c:v>
                </c:pt>
                <c:pt idx="44">
                  <c:v>0.19284135360000002</c:v>
                </c:pt>
                <c:pt idx="45">
                  <c:v>0.23386050790000001</c:v>
                </c:pt>
                <c:pt idx="46">
                  <c:v>0.24107824290000002</c:v>
                </c:pt>
                <c:pt idx="47">
                  <c:v>0.28083359460000001</c:v>
                </c:pt>
                <c:pt idx="48">
                  <c:v>0.28473730310000001</c:v>
                </c:pt>
                <c:pt idx="49">
                  <c:v>0.30710614759999999</c:v>
                </c:pt>
                <c:pt idx="50">
                  <c:v>0.28857890659999996</c:v>
                </c:pt>
                <c:pt idx="51">
                  <c:v>0.32572221919999994</c:v>
                </c:pt>
                <c:pt idx="52">
                  <c:v>0.30500544919999995</c:v>
                </c:pt>
                <c:pt idx="53">
                  <c:v>0.33965516929999995</c:v>
                </c:pt>
                <c:pt idx="54">
                  <c:v>0.29749268929999995</c:v>
                </c:pt>
                <c:pt idx="55">
                  <c:v>0.30689802909999997</c:v>
                </c:pt>
                <c:pt idx="56">
                  <c:v>0.32786238969999998</c:v>
                </c:pt>
                <c:pt idx="57">
                  <c:v>0.28941214069999999</c:v>
                </c:pt>
                <c:pt idx="58">
                  <c:v>0.28684416469999996</c:v>
                </c:pt>
                <c:pt idx="59">
                  <c:v>0.26359183969999994</c:v>
                </c:pt>
                <c:pt idx="60">
                  <c:v>0.28105436479999996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3-4FF6-B4EB-FF9CCC0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97888"/>
        <c:axId val="1"/>
      </c:lineChart>
      <c:catAx>
        <c:axId val="5576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200267022696932"/>
              <c:y val="0.858726923269405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(summed) Returns</a:t>
                </a:r>
              </a:p>
            </c:rich>
          </c:tx>
          <c:layout>
            <c:manualLayout>
              <c:xMode val="edge"/>
              <c:yMode val="edge"/>
              <c:x val="6.6755674232309749E-3"/>
              <c:y val="0.22991720848826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97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73564753004006"/>
          <c:y val="0.93074918135006568"/>
          <c:w val="0.44859813084112149"/>
          <c:h val="6.0941910683635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Mean of Returns by Period</a:t>
            </a:r>
          </a:p>
        </c:rich>
      </c:tx>
      <c:layout>
        <c:manualLayout>
          <c:xMode val="edge"/>
          <c:yMode val="edge"/>
          <c:x val="0.35505319148936171"/>
          <c:y val="1.381215469613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95744680851061E-2"/>
          <c:y val="8.8397790055248615E-2"/>
          <c:w val="0.89228723404255317"/>
          <c:h val="0.76795580110497241"/>
        </c:manualLayout>
      </c:layout>
      <c:lineChart>
        <c:grouping val="standard"/>
        <c:varyColors val="0"/>
        <c:ser>
          <c:idx val="0"/>
          <c:order val="0"/>
          <c:tx>
            <c:strRef>
              <c:f>'Sharpe Ratio Comparisons'!$AZ$10</c:f>
              <c:strCache>
                <c:ptCount val="1"/>
                <c:pt idx="0">
                  <c:v>Cumulative Mean 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[0]!yvals_cum</c:f>
              <c:numCache>
                <c:formatCode>;;;</c:formatCode>
                <c:ptCount val="61"/>
                <c:pt idx="12">
                  <c:v>-1.2555020966666669E-2</c:v>
                </c:pt>
                <c:pt idx="13">
                  <c:v>-1.698266327692308E-2</c:v>
                </c:pt>
                <c:pt idx="14">
                  <c:v>-1.2207368378571431E-2</c:v>
                </c:pt>
                <c:pt idx="15">
                  <c:v>-8.8517162800000014E-3</c:v>
                </c:pt>
                <c:pt idx="16">
                  <c:v>-1.2478792700000001E-2</c:v>
                </c:pt>
                <c:pt idx="17">
                  <c:v>-1.5030178776470589E-2</c:v>
                </c:pt>
                <c:pt idx="18">
                  <c:v>-1.465007617777778E-2</c:v>
                </c:pt>
                <c:pt idx="19">
                  <c:v>-1.2480264705263158E-2</c:v>
                </c:pt>
                <c:pt idx="20">
                  <c:v>-8.9372781450000015E-3</c:v>
                </c:pt>
                <c:pt idx="21">
                  <c:v>-6.9492996142857151E-3</c:v>
                </c:pt>
                <c:pt idx="22">
                  <c:v>-6.1095110454545461E-3</c:v>
                </c:pt>
                <c:pt idx="23">
                  <c:v>-5.0776568260869574E-3</c:v>
                </c:pt>
                <c:pt idx="24">
                  <c:v>-3.4641138125000004E-3</c:v>
                </c:pt>
                <c:pt idx="25">
                  <c:v>-4.5428660200000004E-3</c:v>
                </c:pt>
                <c:pt idx="26">
                  <c:v>-2.9054717000000004E-3</c:v>
                </c:pt>
                <c:pt idx="27">
                  <c:v>-2.7978616370370377E-3</c:v>
                </c:pt>
                <c:pt idx="28">
                  <c:v>-2.115323232142858E-3</c:v>
                </c:pt>
                <c:pt idx="29">
                  <c:v>-1.1254342068965524E-3</c:v>
                </c:pt>
                <c:pt idx="30">
                  <c:v>-9.1845030333333395E-4</c:v>
                </c:pt>
                <c:pt idx="31">
                  <c:v>-1.7589826161290331E-3</c:v>
                </c:pt>
                <c:pt idx="32">
                  <c:v>-2.3560813468750008E-3</c:v>
                </c:pt>
                <c:pt idx="33">
                  <c:v>-1.9584561484848493E-3</c:v>
                </c:pt>
                <c:pt idx="34">
                  <c:v>-1.6225097205882361E-3</c:v>
                </c:pt>
                <c:pt idx="35">
                  <c:v>-2.8296813857142866E-3</c:v>
                </c:pt>
                <c:pt idx="36">
                  <c:v>-3.0484122638888894E-3</c:v>
                </c:pt>
                <c:pt idx="37">
                  <c:v>-2.7418250918918924E-3</c:v>
                </c:pt>
                <c:pt idx="38">
                  <c:v>-2.7016084315789478E-3</c:v>
                </c:pt>
                <c:pt idx="39">
                  <c:v>-1.634954548717949E-3</c:v>
                </c:pt>
                <c:pt idx="40">
                  <c:v>-1.2777463300000004E-3</c:v>
                </c:pt>
                <c:pt idx="41">
                  <c:v>-1.7684975902439027E-3</c:v>
                </c:pt>
                <c:pt idx="42">
                  <c:v>-1.5597608666666669E-3</c:v>
                </c:pt>
                <c:pt idx="43">
                  <c:v>-2.1207044976744188E-3</c:v>
                </c:pt>
                <c:pt idx="44">
                  <c:v>-2.4419825545454548E-3</c:v>
                </c:pt>
                <c:pt idx="45">
                  <c:v>-1.4343170066666671E-3</c:v>
                </c:pt>
                <c:pt idx="46">
                  <c:v>-1.6682475500000003E-3</c:v>
                </c:pt>
                <c:pt idx="47">
                  <c:v>-6.8202676382978758E-4</c:v>
                </c:pt>
                <c:pt idx="48">
                  <c:v>-9.7452870625000033E-4</c:v>
                </c:pt>
                <c:pt idx="49">
                  <c:v>-8.9353807959183706E-4</c:v>
                </c:pt>
                <c:pt idx="50">
                  <c:v>-1.0250883180000004E-3</c:v>
                </c:pt>
                <c:pt idx="51">
                  <c:v>-8.6796496078431697E-5</c:v>
                </c:pt>
                <c:pt idx="52">
                  <c:v>-4.5494981346153881E-4</c:v>
                </c:pt>
                <c:pt idx="53">
                  <c:v>-2.7772155283018905E-4</c:v>
                </c:pt>
                <c:pt idx="54">
                  <c:v>-4.1023833888888923E-4</c:v>
                </c:pt>
                <c:pt idx="55">
                  <c:v>-3.771170490909094E-4</c:v>
                </c:pt>
                <c:pt idx="56">
                  <c:v>-3.9552486964285742E-4</c:v>
                </c:pt>
                <c:pt idx="57">
                  <c:v>-9.5931960877193015E-4</c:v>
                </c:pt>
                <c:pt idx="58">
                  <c:v>-1.2721931327586212E-3</c:v>
                </c:pt>
                <c:pt idx="59">
                  <c:v>-1.7083813677966106E-3</c:v>
                </c:pt>
                <c:pt idx="60">
                  <c:v>-1.0500267633333337E-3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D-48AE-80C9-A28E0958F176}"/>
            </c:ext>
          </c:extLst>
        </c:ser>
        <c:ser>
          <c:idx val="1"/>
          <c:order val="1"/>
          <c:tx>
            <c:strRef>
              <c:f>'Sharpe Ratio Comparisons'!$BA$10</c:f>
              <c:strCache>
                <c:ptCount val="1"/>
                <c:pt idx="0">
                  <c:v>Cumulative Mean B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[0]!xvals</c:f>
              <c:numCache>
                <c:formatCode>;;;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[0]!yvals_b_cum</c:f>
              <c:numCache>
                <c:formatCode>;;;</c:formatCode>
                <c:ptCount val="61"/>
                <c:pt idx="12">
                  <c:v>-3.2189971916666677E-3</c:v>
                </c:pt>
                <c:pt idx="13">
                  <c:v>-4.2389095615384623E-3</c:v>
                </c:pt>
                <c:pt idx="14">
                  <c:v>-3.3652909857142866E-3</c:v>
                </c:pt>
                <c:pt idx="15">
                  <c:v>-3.9863182533333335E-3</c:v>
                </c:pt>
                <c:pt idx="16">
                  <c:v>-4.0753594250000002E-3</c:v>
                </c:pt>
                <c:pt idx="17">
                  <c:v>-6.7207508705882353E-3</c:v>
                </c:pt>
                <c:pt idx="18">
                  <c:v>-7.1037381555555563E-3</c:v>
                </c:pt>
                <c:pt idx="19">
                  <c:v>-5.3425574263157895E-3</c:v>
                </c:pt>
                <c:pt idx="20">
                  <c:v>-2.981119755E-3</c:v>
                </c:pt>
                <c:pt idx="21">
                  <c:v>-4.7748825714285739E-4</c:v>
                </c:pt>
                <c:pt idx="22">
                  <c:v>3.1036508636363619E-4</c:v>
                </c:pt>
                <c:pt idx="23">
                  <c:v>1.1768734086956519E-3</c:v>
                </c:pt>
                <c:pt idx="24">
                  <c:v>2.7945036833333333E-3</c:v>
                </c:pt>
                <c:pt idx="25">
                  <c:v>2.0264042560000002E-3</c:v>
                </c:pt>
                <c:pt idx="26">
                  <c:v>3.693235576923077E-3</c:v>
                </c:pt>
                <c:pt idx="27">
                  <c:v>3.9768821185185189E-3</c:v>
                </c:pt>
                <c:pt idx="28">
                  <c:v>4.2818287500000001E-3</c:v>
                </c:pt>
                <c:pt idx="29">
                  <c:v>4.1831805620689659E-3</c:v>
                </c:pt>
                <c:pt idx="30">
                  <c:v>5.1395204299999999E-3</c:v>
                </c:pt>
                <c:pt idx="31">
                  <c:v>4.7360318677419355E-3</c:v>
                </c:pt>
                <c:pt idx="32">
                  <c:v>3.8974900593750001E-3</c:v>
                </c:pt>
                <c:pt idx="33">
                  <c:v>4.0537278151515158E-3</c:v>
                </c:pt>
                <c:pt idx="34">
                  <c:v>4.4484925323529413E-3</c:v>
                </c:pt>
                <c:pt idx="35">
                  <c:v>3.2658387171428573E-3</c:v>
                </c:pt>
                <c:pt idx="36">
                  <c:v>3.0974984472222225E-3</c:v>
                </c:pt>
                <c:pt idx="37">
                  <c:v>3.9982460351351357E-3</c:v>
                </c:pt>
                <c:pt idx="38">
                  <c:v>3.8580013500000001E-3</c:v>
                </c:pt>
                <c:pt idx="39">
                  <c:v>5.146928682051282E-3</c:v>
                </c:pt>
                <c:pt idx="40">
                  <c:v>5.4302941599999998E-3</c:v>
                </c:pt>
                <c:pt idx="41">
                  <c:v>5.2804325707317074E-3</c:v>
                </c:pt>
                <c:pt idx="42">
                  <c:v>5.6952576571428571E-3</c:v>
                </c:pt>
                <c:pt idx="43">
                  <c:v>5.2127049674418604E-3</c:v>
                </c:pt>
                <c:pt idx="44">
                  <c:v>4.3827580363636365E-3</c:v>
                </c:pt>
                <c:pt idx="45">
                  <c:v>5.1969001755555562E-3</c:v>
                </c:pt>
                <c:pt idx="46">
                  <c:v>5.2408313673913045E-3</c:v>
                </c:pt>
                <c:pt idx="47">
                  <c:v>5.9751828638297871E-3</c:v>
                </c:pt>
                <c:pt idx="48">
                  <c:v>5.9320271479166671E-3</c:v>
                </c:pt>
                <c:pt idx="49">
                  <c:v>6.2674723999999998E-3</c:v>
                </c:pt>
                <c:pt idx="50">
                  <c:v>5.7715781319999989E-3</c:v>
                </c:pt>
                <c:pt idx="51">
                  <c:v>6.3867101803921555E-3</c:v>
                </c:pt>
                <c:pt idx="52">
                  <c:v>5.8654894076923068E-3</c:v>
                </c:pt>
                <c:pt idx="53">
                  <c:v>6.4085880999999994E-3</c:v>
                </c:pt>
                <c:pt idx="54">
                  <c:v>5.509123875925925E-3</c:v>
                </c:pt>
                <c:pt idx="55">
                  <c:v>5.5799641654545448E-3</c:v>
                </c:pt>
                <c:pt idx="56">
                  <c:v>5.8546855303571428E-3</c:v>
                </c:pt>
                <c:pt idx="57">
                  <c:v>5.077405977192982E-3</c:v>
                </c:pt>
                <c:pt idx="58">
                  <c:v>4.9455890465517236E-3</c:v>
                </c:pt>
                <c:pt idx="59">
                  <c:v>4.467658299999999E-3</c:v>
                </c:pt>
                <c:pt idx="60">
                  <c:v>4.6842394133333326E-3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D-48AE-80C9-A28E0958F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00512"/>
        <c:axId val="1"/>
      </c:lineChart>
      <c:catAx>
        <c:axId val="55770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T</a:t>
                </a:r>
              </a:p>
            </c:rich>
          </c:tx>
          <c:layout>
            <c:manualLayout>
              <c:xMode val="edge"/>
              <c:yMode val="edge"/>
              <c:x val="0.50132978723404253"/>
              <c:y val="0.85911602209944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Mean of Returns</a:t>
                </a:r>
              </a:p>
            </c:rich>
          </c:tx>
          <c:layout>
            <c:manualLayout>
              <c:xMode val="edge"/>
              <c:yMode val="edge"/>
              <c:x val="6.648936170212766E-3"/>
              <c:y val="0.251381215469613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700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909574468085107"/>
          <c:y val="0.93093922651933703"/>
          <c:w val="0.37234042553191488"/>
          <c:h val="6.0773480662983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11</xdr:row>
      <xdr:rowOff>19050</xdr:rowOff>
    </xdr:from>
    <xdr:to>
      <xdr:col>31</xdr:col>
      <xdr:colOff>266700</xdr:colOff>
      <xdr:row>34</xdr:row>
      <xdr:rowOff>133350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62C52143-73BE-46AB-BE57-AAA7EBD67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114300</xdr:colOff>
      <xdr:row>11</xdr:row>
      <xdr:rowOff>19050</xdr:rowOff>
    </xdr:from>
    <xdr:to>
      <xdr:col>31</xdr:col>
      <xdr:colOff>266700</xdr:colOff>
      <xdr:row>34</xdr:row>
      <xdr:rowOff>133350</xdr:rowOff>
    </xdr:to>
    <xdr:graphicFrame macro="">
      <xdr:nvGraphicFramePr>
        <xdr:cNvPr id="1083" name="Chart 59">
          <a:extLst>
            <a:ext uri="{FF2B5EF4-FFF2-40B4-BE49-F238E27FC236}">
              <a16:creationId xmlns:a16="http://schemas.microsoft.com/office/drawing/2014/main" id="{40D96F82-A591-4B82-94B1-5CE59BE3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9</xdr:row>
      <xdr:rowOff>38100</xdr:rowOff>
    </xdr:from>
    <xdr:to>
      <xdr:col>13</xdr:col>
      <xdr:colOff>485775</xdr:colOff>
      <xdr:row>23</xdr:row>
      <xdr:rowOff>85725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A215F59-504B-4A12-9758-77FEAF8EA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171450</xdr:colOff>
      <xdr:row>23</xdr:row>
      <xdr:rowOff>9525</xdr:rowOff>
    </xdr:from>
    <xdr:to>
      <xdr:col>13</xdr:col>
      <xdr:colOff>504825</xdr:colOff>
      <xdr:row>37</xdr:row>
      <xdr:rowOff>95250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5970DCC8-7F3F-4D5D-B1C2-EE29D6833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161925</xdr:colOff>
      <xdr:row>37</xdr:row>
      <xdr:rowOff>19050</xdr:rowOff>
    </xdr:from>
    <xdr:to>
      <xdr:col>13</xdr:col>
      <xdr:colOff>504825</xdr:colOff>
      <xdr:row>51</xdr:row>
      <xdr:rowOff>114300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8B1164FA-CE65-4BA3-AC55-04696C3D4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990600</xdr:colOff>
      <xdr:row>0</xdr:row>
      <xdr:rowOff>0</xdr:rowOff>
    </xdr:from>
    <xdr:to>
      <xdr:col>10</xdr:col>
      <xdr:colOff>447675</xdr:colOff>
      <xdr:row>6</xdr:row>
      <xdr:rowOff>123825</xdr:rowOff>
    </xdr:to>
    <xdr:pic>
      <xdr:nvPicPr>
        <xdr:cNvPr id="1032" name="Picture 8" descr="DMI_LOGO">
          <a:extLst>
            <a:ext uri="{FF2B5EF4-FFF2-40B4-BE49-F238E27FC236}">
              <a16:creationId xmlns:a16="http://schemas.microsoft.com/office/drawing/2014/main" id="{F3C60AD6-A29B-496D-81C8-C5244AC7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104775</xdr:colOff>
      <xdr:row>11</xdr:row>
      <xdr:rowOff>19050</xdr:rowOff>
    </xdr:from>
    <xdr:to>
      <xdr:col>25</xdr:col>
      <xdr:colOff>504825</xdr:colOff>
      <xdr:row>34</xdr:row>
      <xdr:rowOff>133350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71782918-A84F-4930-A3E3-91678F8E8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114300</xdr:colOff>
      <xdr:row>36</xdr:row>
      <xdr:rowOff>95250</xdr:rowOff>
    </xdr:from>
    <xdr:to>
      <xdr:col>25</xdr:col>
      <xdr:colOff>523875</xdr:colOff>
      <xdr:row>60</xdr:row>
      <xdr:rowOff>85725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984A29C9-855B-400F-8C41-388755FE2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390525</xdr:colOff>
      <xdr:row>33</xdr:row>
      <xdr:rowOff>57150</xdr:rowOff>
    </xdr:from>
    <xdr:to>
      <xdr:col>28</xdr:col>
      <xdr:colOff>457200</xdr:colOff>
      <xdr:row>34</xdr:row>
      <xdr:rowOff>66675</xdr:rowOff>
    </xdr:to>
    <xdr:sp macro="" textlink="">
      <xdr:nvSpPr>
        <xdr:cNvPr id="1074" name="Rectangle 50">
          <a:extLst>
            <a:ext uri="{FF2B5EF4-FFF2-40B4-BE49-F238E27FC236}">
              <a16:creationId xmlns:a16="http://schemas.microsoft.com/office/drawing/2014/main" id="{2009F72C-A25C-4D11-A0B5-15E98A1989BE}"/>
            </a:ext>
          </a:extLst>
        </xdr:cNvPr>
        <xdr:cNvSpPr>
          <a:spLocks noChangeArrowheads="1"/>
        </xdr:cNvSpPr>
      </xdr:nvSpPr>
      <xdr:spPr bwMode="auto">
        <a:xfrm>
          <a:off x="18516600" y="5038725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Returns A</a:t>
          </a:r>
        </a:p>
      </xdr:txBody>
    </xdr:sp>
    <xdr:clientData/>
  </xdr:twoCellAnchor>
  <xdr:twoCellAnchor>
    <xdr:from>
      <xdr:col>29</xdr:col>
      <xdr:colOff>400050</xdr:colOff>
      <xdr:row>33</xdr:row>
      <xdr:rowOff>57150</xdr:rowOff>
    </xdr:from>
    <xdr:to>
      <xdr:col>30</xdr:col>
      <xdr:colOff>466725</xdr:colOff>
      <xdr:row>34</xdr:row>
      <xdr:rowOff>66675</xdr:rowOff>
    </xdr:to>
    <xdr:sp macro="" textlink="">
      <xdr:nvSpPr>
        <xdr:cNvPr id="1075" name="Rectangle 51">
          <a:extLst>
            <a:ext uri="{FF2B5EF4-FFF2-40B4-BE49-F238E27FC236}">
              <a16:creationId xmlns:a16="http://schemas.microsoft.com/office/drawing/2014/main" id="{77151838-DC3E-4EC4-B039-3976E692328B}"/>
            </a:ext>
          </a:extLst>
        </xdr:cNvPr>
        <xdr:cNvSpPr>
          <a:spLocks noChangeArrowheads="1"/>
        </xdr:cNvSpPr>
      </xdr:nvSpPr>
      <xdr:spPr bwMode="auto">
        <a:xfrm>
          <a:off x="19764375" y="5038725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Returns B</a:t>
          </a:r>
        </a:p>
      </xdr:txBody>
    </xdr:sp>
    <xdr:clientData/>
  </xdr:twoCellAnchor>
  <xdr:twoCellAnchor>
    <xdr:from>
      <xdr:col>31</xdr:col>
      <xdr:colOff>523875</xdr:colOff>
      <xdr:row>11</xdr:row>
      <xdr:rowOff>9525</xdr:rowOff>
    </xdr:from>
    <xdr:to>
      <xdr:col>43</xdr:col>
      <xdr:colOff>228600</xdr:colOff>
      <xdr:row>34</xdr:row>
      <xdr:rowOff>133350</xdr:rowOff>
    </xdr:to>
    <xdr:graphicFrame macro="">
      <xdr:nvGraphicFramePr>
        <xdr:cNvPr id="1079" name="Chart 55">
          <a:extLst>
            <a:ext uri="{FF2B5EF4-FFF2-40B4-BE49-F238E27FC236}">
              <a16:creationId xmlns:a16="http://schemas.microsoft.com/office/drawing/2014/main" id="{7ECD30D0-B271-46A7-8A8F-52066E32E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523875</xdr:colOff>
      <xdr:row>36</xdr:row>
      <xdr:rowOff>85725</xdr:rowOff>
    </xdr:from>
    <xdr:to>
      <xdr:col>43</xdr:col>
      <xdr:colOff>257175</xdr:colOff>
      <xdr:row>60</xdr:row>
      <xdr:rowOff>85725</xdr:rowOff>
    </xdr:to>
    <xdr:graphicFrame macro="">
      <xdr:nvGraphicFramePr>
        <xdr:cNvPr id="1080" name="Chart 56">
          <a:extLst>
            <a:ext uri="{FF2B5EF4-FFF2-40B4-BE49-F238E27FC236}">
              <a16:creationId xmlns:a16="http://schemas.microsoft.com/office/drawing/2014/main" id="{99707722-5603-4AA2-B216-72D7EBD32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114300</xdr:colOff>
      <xdr:row>62</xdr:row>
      <xdr:rowOff>9525</xdr:rowOff>
    </xdr:from>
    <xdr:to>
      <xdr:col>25</xdr:col>
      <xdr:colOff>533400</xdr:colOff>
      <xdr:row>86</xdr:row>
      <xdr:rowOff>28575</xdr:rowOff>
    </xdr:to>
    <xdr:graphicFrame macro="">
      <xdr:nvGraphicFramePr>
        <xdr:cNvPr id="1081" name="Chart 57">
          <a:extLst>
            <a:ext uri="{FF2B5EF4-FFF2-40B4-BE49-F238E27FC236}">
              <a16:creationId xmlns:a16="http://schemas.microsoft.com/office/drawing/2014/main" id="{0F57DD71-BC8B-4ABF-AA84-F9719AB67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523875</xdr:colOff>
      <xdr:row>62</xdr:row>
      <xdr:rowOff>0</xdr:rowOff>
    </xdr:from>
    <xdr:to>
      <xdr:col>43</xdr:col>
      <xdr:colOff>247650</xdr:colOff>
      <xdr:row>86</xdr:row>
      <xdr:rowOff>28575</xdr:rowOff>
    </xdr:to>
    <xdr:graphicFrame macro="">
      <xdr:nvGraphicFramePr>
        <xdr:cNvPr id="1082" name="Chart 58">
          <a:extLst>
            <a:ext uri="{FF2B5EF4-FFF2-40B4-BE49-F238E27FC236}">
              <a16:creationId xmlns:a16="http://schemas.microsoft.com/office/drawing/2014/main" id="{7C918F58-266C-479F-A62E-651F4B141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114300</xdr:colOff>
      <xdr:row>11</xdr:row>
      <xdr:rowOff>19050</xdr:rowOff>
    </xdr:from>
    <xdr:to>
      <xdr:col>31</xdr:col>
      <xdr:colOff>266700</xdr:colOff>
      <xdr:row>34</xdr:row>
      <xdr:rowOff>133350</xdr:rowOff>
    </xdr:to>
    <xdr:graphicFrame macro="">
      <xdr:nvGraphicFramePr>
        <xdr:cNvPr id="1084" name="Chart 60">
          <a:extLst>
            <a:ext uri="{FF2B5EF4-FFF2-40B4-BE49-F238E27FC236}">
              <a16:creationId xmlns:a16="http://schemas.microsoft.com/office/drawing/2014/main" id="{2ED1116C-0EB8-45CA-9883-81AE1698D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14</xdr:col>
      <xdr:colOff>28575</xdr:colOff>
      <xdr:row>6</xdr:row>
      <xdr:rowOff>123825</xdr:rowOff>
    </xdr:to>
    <xdr:pic>
      <xdr:nvPicPr>
        <xdr:cNvPr id="7169" name="Picture 1" descr="DMI_LOGO">
          <a:extLst>
            <a:ext uri="{FF2B5EF4-FFF2-40B4-BE49-F238E27FC236}">
              <a16:creationId xmlns:a16="http://schemas.microsoft.com/office/drawing/2014/main" id="{A2EAF5AC-6E9C-4A33-ACF7-81B04872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14</xdr:col>
      <xdr:colOff>28575</xdr:colOff>
      <xdr:row>6</xdr:row>
      <xdr:rowOff>123825</xdr:rowOff>
    </xdr:to>
    <xdr:pic>
      <xdr:nvPicPr>
        <xdr:cNvPr id="9217" name="Picture 1" descr="DMI_LOGO">
          <a:extLst>
            <a:ext uri="{FF2B5EF4-FFF2-40B4-BE49-F238E27FC236}">
              <a16:creationId xmlns:a16="http://schemas.microsoft.com/office/drawing/2014/main" id="{AA5EF758-E8A0-468F-B4A2-FD734F11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0</xdr:rowOff>
    </xdr:from>
    <xdr:to>
      <xdr:col>13</xdr:col>
      <xdr:colOff>323850</xdr:colOff>
      <xdr:row>6</xdr:row>
      <xdr:rowOff>123825</xdr:rowOff>
    </xdr:to>
    <xdr:pic>
      <xdr:nvPicPr>
        <xdr:cNvPr id="14337" name="Picture 1" descr="DMI_LOGO">
          <a:extLst>
            <a:ext uri="{FF2B5EF4-FFF2-40B4-BE49-F238E27FC236}">
              <a16:creationId xmlns:a16="http://schemas.microsoft.com/office/drawing/2014/main" id="{D4567483-2EDA-421C-ADBE-0DD12C4D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0</xdr:rowOff>
    </xdr:from>
    <xdr:to>
      <xdr:col>13</xdr:col>
      <xdr:colOff>323850</xdr:colOff>
      <xdr:row>6</xdr:row>
      <xdr:rowOff>123825</xdr:rowOff>
    </xdr:to>
    <xdr:pic>
      <xdr:nvPicPr>
        <xdr:cNvPr id="10241" name="Picture 1" descr="DMI_LOGO">
          <a:extLst>
            <a:ext uri="{FF2B5EF4-FFF2-40B4-BE49-F238E27FC236}">
              <a16:creationId xmlns:a16="http://schemas.microsoft.com/office/drawing/2014/main" id="{418DD121-B66E-4658-8131-331D30AE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0</xdr:rowOff>
    </xdr:from>
    <xdr:to>
      <xdr:col>13</xdr:col>
      <xdr:colOff>323850</xdr:colOff>
      <xdr:row>6</xdr:row>
      <xdr:rowOff>123825</xdr:rowOff>
    </xdr:to>
    <xdr:pic>
      <xdr:nvPicPr>
        <xdr:cNvPr id="12289" name="Picture 1" descr="DMI_LOGO">
          <a:extLst>
            <a:ext uri="{FF2B5EF4-FFF2-40B4-BE49-F238E27FC236}">
              <a16:creationId xmlns:a16="http://schemas.microsoft.com/office/drawing/2014/main" id="{3A4DE371-B969-4982-B8EE-8762EA53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42481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W1012"/>
  <sheetViews>
    <sheetView windowProtection="1" showGridLines="0" tabSelected="1" workbookViewId="0">
      <pane ySplit="7" topLeftCell="A8" activePane="bottomLeft" state="frozen"/>
      <selection pane="bottomLeft" activeCell="C9" sqref="C9"/>
    </sheetView>
  </sheetViews>
  <sheetFormatPr defaultRowHeight="11.25" x14ac:dyDescent="0.2"/>
  <cols>
    <col min="1" max="3" width="9.140625" style="1"/>
    <col min="4" max="4" width="12" style="1" customWidth="1"/>
    <col min="5" max="5" width="4.5703125" style="1" customWidth="1"/>
    <col min="6" max="6" width="35.28515625" style="1" customWidth="1"/>
    <col min="7" max="23" width="9.140625" style="1"/>
    <col min="24" max="26" width="9.28515625" style="1" bestFit="1" customWidth="1"/>
    <col min="27" max="47" width="9.28515625" style="1" customWidth="1"/>
    <col min="48" max="50" width="9.42578125" style="1" bestFit="1" customWidth="1"/>
    <col min="51" max="51" width="9.28515625" style="1" bestFit="1" customWidth="1"/>
    <col min="52" max="53" width="9.28515625" style="1" customWidth="1"/>
    <col min="54" max="54" width="10.85546875" style="1" bestFit="1" customWidth="1"/>
    <col min="55" max="55" width="11.140625" style="1" bestFit="1" customWidth="1"/>
    <col min="56" max="58" width="11.140625" style="1" customWidth="1"/>
    <col min="59" max="61" width="11" style="1" customWidth="1"/>
    <col min="62" max="62" width="11" style="1" bestFit="1" customWidth="1"/>
    <col min="63" max="65" width="11" style="1" customWidth="1"/>
    <col min="66" max="66" width="11.140625" style="1" bestFit="1" customWidth="1"/>
    <col min="67" max="67" width="14.42578125" style="1" bestFit="1" customWidth="1"/>
    <col min="68" max="68" width="14.7109375" style="1" bestFit="1" customWidth="1"/>
    <col min="69" max="71" width="14.7109375" style="1" customWidth="1"/>
    <col min="72" max="72" width="18.140625" style="1" bestFit="1" customWidth="1"/>
    <col min="73" max="73" width="9.42578125" style="1" bestFit="1" customWidth="1"/>
    <col min="74" max="74" width="9.28515625" style="21" bestFit="1" customWidth="1"/>
    <col min="75" max="75" width="9.85546875" style="21" bestFit="1" customWidth="1"/>
    <col min="76" max="76" width="15.5703125" style="21" customWidth="1"/>
    <col min="77" max="77" width="9.28515625" style="21" customWidth="1"/>
    <col min="78" max="80" width="9.42578125" style="21" bestFit="1" customWidth="1"/>
    <col min="81" max="82" width="9.28515625" style="21" bestFit="1" customWidth="1"/>
    <col min="83" max="83" width="9.42578125" style="21" bestFit="1" customWidth="1"/>
    <col min="84" max="84" width="9.28515625" style="21" bestFit="1" customWidth="1"/>
    <col min="85" max="85" width="10.5703125" style="21" bestFit="1" customWidth="1"/>
    <col min="86" max="88" width="9.42578125" style="21" bestFit="1" customWidth="1"/>
    <col min="89" max="89" width="9.7109375" style="21" bestFit="1" customWidth="1"/>
    <col min="90" max="91" width="9.28515625" style="21" bestFit="1" customWidth="1"/>
    <col min="92" max="92" width="10.42578125" style="21" bestFit="1" customWidth="1"/>
    <col min="93" max="95" width="9.28515625" style="21" bestFit="1" customWidth="1"/>
    <col min="96" max="96" width="9.5703125" style="21" bestFit="1" customWidth="1"/>
    <col min="97" max="16384" width="9.140625" style="21"/>
  </cols>
  <sheetData>
    <row r="1" spans="1:101" s="2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AS1" s="109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71" t="s">
        <v>45</v>
      </c>
      <c r="BL1" s="71" t="s">
        <v>78</v>
      </c>
      <c r="BM1" s="71" t="s">
        <v>79</v>
      </c>
      <c r="BN1" s="71" t="s">
        <v>62</v>
      </c>
      <c r="BO1" s="71" t="s">
        <v>66</v>
      </c>
      <c r="BP1" s="71" t="s">
        <v>80</v>
      </c>
      <c r="BQ1" s="71" t="s">
        <v>224</v>
      </c>
      <c r="BR1" s="71" t="s">
        <v>225</v>
      </c>
      <c r="BS1" s="71" t="s">
        <v>226</v>
      </c>
      <c r="BT1" s="72"/>
      <c r="BU1" s="72"/>
      <c r="BV1" s="72"/>
      <c r="BW1" s="72"/>
      <c r="BX1" s="72"/>
      <c r="BY1" s="72"/>
      <c r="BZ1" s="72"/>
      <c r="CA1" s="72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94"/>
      <c r="CT1" s="94"/>
      <c r="CU1" s="94"/>
      <c r="CV1" s="94"/>
      <c r="CW1" s="94"/>
    </row>
    <row r="2" spans="1:101" s="2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AS2" s="109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72">
        <f>SUM(BL2:BS2)</f>
        <v>0</v>
      </c>
      <c r="BL2" s="72">
        <f>IF(NOT(AND(0.0001&lt;=C9,C9&lt;=0.9999)),1,0)</f>
        <v>0</v>
      </c>
      <c r="BM2" s="72">
        <f>IF(COUNTA(C12:C1011)=0,IF(G12&lt;&gt;G14,1,0),IF(OR(G12&lt;&gt;G13,G13&lt;&gt;G14,G12&lt;&gt;G14),1,0))</f>
        <v>0</v>
      </c>
      <c r="BN2" s="73">
        <f>SUM(BN3:BN4)</f>
        <v>0</v>
      </c>
      <c r="BO2" s="73">
        <f>SUM(BO3:BO4)</f>
        <v>0</v>
      </c>
      <c r="BP2" s="73">
        <f>SUM(BP3:BP4)</f>
        <v>0</v>
      </c>
      <c r="BQ2" s="73">
        <f>IF(BQ10=1000,1,0)</f>
        <v>0</v>
      </c>
      <c r="BR2" s="73">
        <f>IF(BR10=1000,1,0)</f>
        <v>0</v>
      </c>
      <c r="BS2" s="73">
        <f>IF(BS10=1000,1,0)</f>
        <v>0</v>
      </c>
      <c r="BT2" s="72"/>
      <c r="BU2" s="72"/>
      <c r="BV2" s="72"/>
      <c r="BW2" s="72"/>
      <c r="BX2" s="72"/>
      <c r="BY2" s="72"/>
      <c r="BZ2" s="72"/>
      <c r="CA2" s="72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94"/>
      <c r="CT2" s="94"/>
      <c r="CU2" s="94"/>
      <c r="CV2" s="94"/>
      <c r="CW2" s="94"/>
    </row>
    <row r="3" spans="1:101" s="22" customFormat="1" ht="18" x14ac:dyDescent="0.25">
      <c r="A3" s="1"/>
      <c r="B3" s="92" t="s">
        <v>64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S3" s="109"/>
      <c r="AT3" s="94"/>
      <c r="AU3" s="94"/>
      <c r="AV3" s="94"/>
      <c r="AW3" s="94"/>
      <c r="AX3" s="94"/>
      <c r="AY3" s="94"/>
      <c r="AZ3" s="94"/>
      <c r="BA3" s="94"/>
      <c r="BB3" s="72"/>
      <c r="BC3" s="74"/>
      <c r="BD3" s="74"/>
      <c r="BE3" s="74"/>
      <c r="BF3" s="74"/>
      <c r="BG3" s="74"/>
      <c r="BH3" s="74"/>
      <c r="BI3" s="74"/>
      <c r="BJ3" s="72"/>
      <c r="BK3" s="72"/>
      <c r="BL3" s="72"/>
      <c r="BM3" s="72"/>
      <c r="BN3" s="74">
        <f>IF(COUNTA(B12:B1011)&lt;&gt;BN10,1,0)</f>
        <v>0</v>
      </c>
      <c r="BO3" s="74">
        <f>IF(COUNTA(C12:C1011)&lt;&gt;BO10,1,0)</f>
        <v>0</v>
      </c>
      <c r="BP3" s="74">
        <f>IF(COUNTA(D12:D1011)&lt;&gt;BP10,1,0)</f>
        <v>0</v>
      </c>
      <c r="BQ3" s="74"/>
      <c r="BR3" s="74"/>
      <c r="BS3" s="74"/>
      <c r="BT3" s="72"/>
      <c r="BU3" s="72"/>
      <c r="BV3" s="72"/>
      <c r="BW3" s="72"/>
      <c r="BX3" s="72"/>
      <c r="BY3" s="72"/>
      <c r="BZ3" s="72"/>
      <c r="CA3" s="72"/>
      <c r="CB3" s="72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94"/>
      <c r="CT3" s="94"/>
      <c r="CU3" s="94"/>
      <c r="CV3" s="94"/>
      <c r="CW3" s="94"/>
    </row>
    <row r="4" spans="1:101" s="22" customFormat="1" ht="18" x14ac:dyDescent="0.25">
      <c r="A4" s="1"/>
      <c r="B4" s="93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AS4" s="109"/>
      <c r="AT4" s="94"/>
      <c r="AU4" s="94"/>
      <c r="AV4" s="94"/>
      <c r="AW4" s="94"/>
      <c r="AX4" s="94"/>
      <c r="AY4" s="94"/>
      <c r="AZ4" s="94"/>
      <c r="BA4" s="94"/>
      <c r="BB4" s="72"/>
      <c r="BC4" s="74"/>
      <c r="BD4" s="74"/>
      <c r="BE4" s="74"/>
      <c r="BF4" s="74"/>
      <c r="BG4" s="74"/>
      <c r="BH4" s="74"/>
      <c r="BI4" s="74"/>
      <c r="BJ4" s="72"/>
      <c r="BK4" s="72"/>
      <c r="BL4" s="72"/>
      <c r="BM4" s="72"/>
      <c r="BN4" s="72">
        <f>IF(BN10&gt;11,0,1)</f>
        <v>0</v>
      </c>
      <c r="BO4" s="72">
        <f>IF(OR(BO10&gt;11,BO10=0),0,1)</f>
        <v>0</v>
      </c>
      <c r="BP4" s="72">
        <f>IF(BP10&gt;11,0,1)</f>
        <v>0</v>
      </c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94"/>
      <c r="CT4" s="94"/>
      <c r="CU4" s="94"/>
      <c r="CV4" s="94"/>
      <c r="CW4" s="94"/>
    </row>
    <row r="5" spans="1:101" s="22" customFormat="1" ht="18" x14ac:dyDescent="0.25">
      <c r="A5" s="1"/>
      <c r="B5" s="93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AS5" s="109"/>
      <c r="AT5" s="94"/>
      <c r="AU5" s="94"/>
      <c r="AV5" s="94"/>
      <c r="AW5" s="94"/>
      <c r="AX5" s="94"/>
      <c r="AY5" s="94"/>
      <c r="AZ5" s="94"/>
      <c r="BA5" s="94"/>
      <c r="BB5" s="72"/>
      <c r="BC5" s="74"/>
      <c r="BD5" s="74"/>
      <c r="BE5" s="74"/>
      <c r="BF5" s="74"/>
      <c r="BG5" s="74"/>
      <c r="BH5" s="74"/>
      <c r="BI5" s="74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94"/>
      <c r="CT5" s="94"/>
      <c r="CU5" s="94"/>
      <c r="CV5" s="94"/>
      <c r="CW5" s="94"/>
    </row>
    <row r="6" spans="1:101" s="22" customForma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AS6" s="109"/>
      <c r="AT6" s="94"/>
      <c r="AU6" s="94"/>
      <c r="AV6" s="94"/>
      <c r="AW6" s="94"/>
      <c r="AX6" s="94"/>
      <c r="AY6" s="94"/>
      <c r="AZ6" s="94"/>
      <c r="BA6" s="94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94"/>
      <c r="CT6" s="94"/>
      <c r="CU6" s="94"/>
      <c r="CV6" s="94"/>
      <c r="CW6" s="94"/>
    </row>
    <row r="7" spans="1:101" s="22" customFormat="1" x14ac:dyDescent="0.2">
      <c r="A7" s="1"/>
      <c r="B7" s="1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S7" s="109"/>
      <c r="AT7" s="94"/>
      <c r="AU7" s="94"/>
      <c r="AV7" s="94"/>
      <c r="AW7" s="94"/>
      <c r="AX7" s="94"/>
      <c r="AY7" s="94"/>
      <c r="AZ7" s="94"/>
      <c r="BA7" s="94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94"/>
      <c r="CT7" s="94"/>
      <c r="CU7" s="94"/>
      <c r="CV7" s="94"/>
      <c r="CW7" s="94"/>
    </row>
    <row r="8" spans="1:101" s="22" customFormat="1" ht="6.75" customHeight="1" thickBot="1" x14ac:dyDescent="0.25">
      <c r="A8" s="1"/>
      <c r="B8" s="1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U8" s="1"/>
      <c r="V8" s="1"/>
      <c r="W8" s="1"/>
      <c r="AS8" s="109"/>
      <c r="AT8" s="94"/>
      <c r="AU8" s="94"/>
      <c r="AV8" s="94"/>
      <c r="AW8" s="94"/>
      <c r="AX8" s="94"/>
      <c r="AY8" s="94"/>
      <c r="AZ8" s="94"/>
      <c r="BA8" s="94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94"/>
      <c r="CT8" s="94"/>
      <c r="CU8" s="94"/>
      <c r="CV8" s="94"/>
      <c r="CW8" s="94"/>
    </row>
    <row r="9" spans="1:101" s="22" customFormat="1" ht="14.25" thickTop="1" thickBot="1" x14ac:dyDescent="0.25">
      <c r="A9" s="86" t="s">
        <v>5</v>
      </c>
      <c r="B9" s="90" t="s">
        <v>4</v>
      </c>
      <c r="C9" s="60">
        <v>0.05</v>
      </c>
      <c r="D9" s="4"/>
      <c r="E9" s="1"/>
      <c r="F9" s="85" t="s">
        <v>6</v>
      </c>
      <c r="G9" s="1"/>
      <c r="H9" s="64" t="s">
        <v>162</v>
      </c>
      <c r="I9" s="1"/>
      <c r="J9" s="1"/>
      <c r="K9" s="1"/>
      <c r="L9" s="1"/>
      <c r="M9" s="1"/>
      <c r="N9" s="1"/>
      <c r="O9" s="1"/>
      <c r="P9" s="1"/>
      <c r="Q9" s="1"/>
      <c r="V9" s="1"/>
      <c r="W9" s="1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2"/>
      <c r="AT9" s="72"/>
      <c r="AU9" s="72"/>
      <c r="AV9" s="72"/>
      <c r="AW9" s="94"/>
      <c r="AX9" s="94"/>
      <c r="AY9" s="94"/>
      <c r="AZ9" s="94"/>
      <c r="BA9" s="94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 t="s">
        <v>77</v>
      </c>
      <c r="BP9" s="72"/>
      <c r="BQ9" s="72"/>
      <c r="BR9" s="72"/>
      <c r="BS9" s="72"/>
      <c r="BT9" s="72"/>
      <c r="BU9" s="72" t="s">
        <v>75</v>
      </c>
      <c r="BV9" s="72"/>
      <c r="BW9" s="72"/>
      <c r="BX9" s="73"/>
      <c r="BY9" s="73">
        <f>IF(BK2=0,G40,-0.5)</f>
        <v>0.21205588982310741</v>
      </c>
      <c r="BZ9" s="72">
        <f>IF(BK2=0,G30,0.5)</f>
        <v>-8.6523006496544319E-2</v>
      </c>
      <c r="CA9" s="72">
        <v>0</v>
      </c>
      <c r="CB9" s="72">
        <v>0</v>
      </c>
      <c r="CC9" s="72"/>
      <c r="CD9" s="73" t="s">
        <v>76</v>
      </c>
      <c r="CE9" s="73"/>
      <c r="CF9" s="71" t="s">
        <v>38</v>
      </c>
      <c r="CG9" s="75">
        <f>SUM(B12:B1011)</f>
        <v>-6.3001605800000027E-2</v>
      </c>
      <c r="CH9" s="73">
        <f>SUM(CH12:CH1011)</f>
        <v>6.5952681510369884E-2</v>
      </c>
      <c r="CI9" s="73">
        <f>SUM(CI12:CI1011)</f>
        <v>-7.6726669008452398E-4</v>
      </c>
      <c r="CJ9" s="73">
        <f>SUM(CJ12:CJ1011)</f>
        <v>1.8717085376122265E-4</v>
      </c>
      <c r="CK9" s="75">
        <f>SUM(C12:C1011)</f>
        <v>0.28105436479999996</v>
      </c>
      <c r="CL9" s="73">
        <f t="shared" ref="CL9:CR9" si="0">SUM(CL12:CL1011)</f>
        <v>4.4552063567660484E-2</v>
      </c>
      <c r="CM9" s="73">
        <f t="shared" si="0"/>
        <v>1.5281986503450589E-4</v>
      </c>
      <c r="CN9" s="73">
        <f t="shared" si="0"/>
        <v>7.8241798329662019E-5</v>
      </c>
      <c r="CO9" s="73">
        <f t="shared" si="0"/>
        <v>3.8982104955993711E-2</v>
      </c>
      <c r="CP9" s="73">
        <f t="shared" si="0"/>
        <v>8.5122958314430837E-5</v>
      </c>
      <c r="CQ9" s="73">
        <f t="shared" si="0"/>
        <v>-1.4440848295737319E-5</v>
      </c>
      <c r="CR9" s="73">
        <f t="shared" si="0"/>
        <v>6.7838107225038388E-5</v>
      </c>
      <c r="CS9" s="94"/>
      <c r="CT9" s="94"/>
      <c r="CU9" s="94"/>
      <c r="CV9" s="94"/>
      <c r="CW9" s="94"/>
    </row>
    <row r="10" spans="1:101" s="22" customFormat="1" ht="12" thickTop="1" x14ac:dyDescent="0.2">
      <c r="A10" s="62" t="str">
        <f>IF(BK2&lt;&gt;0,"    ERROR: See Workbook Usage Rules sheet.","")</f>
        <v/>
      </c>
      <c r="B10" s="32"/>
      <c r="C10" s="5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Q10" s="1"/>
      <c r="V10" s="1"/>
      <c r="W10" s="1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2"/>
      <c r="AT10" s="72"/>
      <c r="AU10" s="72"/>
      <c r="AV10" s="94"/>
      <c r="AW10" s="94"/>
      <c r="AX10" s="94"/>
      <c r="AY10" s="94"/>
      <c r="AZ10" s="94" t="s">
        <v>171</v>
      </c>
      <c r="BA10" s="94" t="s">
        <v>172</v>
      </c>
      <c r="BB10" s="72" t="str">
        <f>B11</f>
        <v>Returns A</v>
      </c>
      <c r="BC10" s="72" t="str">
        <f>C11</f>
        <v>Returns B</v>
      </c>
      <c r="BD10" s="72" t="s">
        <v>219</v>
      </c>
      <c r="BE10" s="72" t="s">
        <v>220</v>
      </c>
      <c r="BF10" s="74" t="s">
        <v>223</v>
      </c>
      <c r="BG10" s="74" t="s">
        <v>165</v>
      </c>
      <c r="BH10" s="74" t="s">
        <v>166</v>
      </c>
      <c r="BI10" s="72" t="s">
        <v>221</v>
      </c>
      <c r="BJ10" s="72" t="s">
        <v>222</v>
      </c>
      <c r="BK10" s="72"/>
      <c r="BL10" s="72"/>
      <c r="BM10" s="72"/>
      <c r="BN10" s="72">
        <f t="shared" ref="BN10:BS10" si="1">SUM(BN12:BN1011)</f>
        <v>60</v>
      </c>
      <c r="BO10" s="72">
        <f t="shared" si="1"/>
        <v>60</v>
      </c>
      <c r="BP10" s="72">
        <f t="shared" si="1"/>
        <v>60</v>
      </c>
      <c r="BQ10" s="72">
        <f t="shared" si="1"/>
        <v>940</v>
      </c>
      <c r="BR10" s="72">
        <f t="shared" si="1"/>
        <v>940</v>
      </c>
      <c r="BS10" s="72">
        <f t="shared" si="1"/>
        <v>940</v>
      </c>
      <c r="BT10" s="72"/>
      <c r="BU10" s="72"/>
      <c r="BV10" s="72"/>
      <c r="BW10" s="72"/>
      <c r="BX10" s="73"/>
      <c r="BY10" s="72">
        <f>IF(AND(BK2=0,COUNTA(C12:C1011)&lt;&gt;0),G45,-0.5)</f>
        <v>0.21899071990777921</v>
      </c>
      <c r="BZ10" s="72">
        <f>IF(AND(BK2=0,COUNTA(C12:C1011)&lt;&gt;0),G31,0.5)</f>
        <v>0.10363645054478814</v>
      </c>
      <c r="CA10" s="72">
        <v>0</v>
      </c>
      <c r="CB10" s="72">
        <v>0</v>
      </c>
      <c r="CC10" s="72"/>
      <c r="CD10" s="73"/>
      <c r="CE10" s="73"/>
      <c r="CF10" s="73"/>
      <c r="CG10" s="76" t="s">
        <v>39</v>
      </c>
      <c r="CH10" s="76" t="s">
        <v>32</v>
      </c>
      <c r="CI10" s="76" t="s">
        <v>33</v>
      </c>
      <c r="CJ10" s="76" t="s">
        <v>34</v>
      </c>
      <c r="CK10" s="76" t="s">
        <v>40</v>
      </c>
      <c r="CL10" s="76" t="s">
        <v>35</v>
      </c>
      <c r="CM10" s="76" t="s">
        <v>36</v>
      </c>
      <c r="CN10" s="76" t="s">
        <v>37</v>
      </c>
      <c r="CO10" s="76" t="s">
        <v>41</v>
      </c>
      <c r="CP10" s="76" t="s">
        <v>42</v>
      </c>
      <c r="CQ10" s="76" t="s">
        <v>43</v>
      </c>
      <c r="CR10" s="76" t="s">
        <v>44</v>
      </c>
      <c r="CS10" s="94"/>
      <c r="CT10" s="94"/>
      <c r="CU10" s="94"/>
      <c r="CV10" s="94"/>
      <c r="CW10" s="94"/>
    </row>
    <row r="11" spans="1:101" s="22" customFormat="1" ht="12" thickBot="1" x14ac:dyDescent="0.25">
      <c r="A11" s="87" t="s">
        <v>0</v>
      </c>
      <c r="B11" s="88" t="s">
        <v>1</v>
      </c>
      <c r="C11" s="88" t="s">
        <v>2</v>
      </c>
      <c r="D11" s="88" t="s">
        <v>3</v>
      </c>
      <c r="E11" s="1"/>
      <c r="F11" s="36" t="s">
        <v>65</v>
      </c>
      <c r="G11" s="35"/>
      <c r="H11" s="32"/>
      <c r="I11" s="1"/>
      <c r="J11" s="1"/>
      <c r="K11" s="1"/>
      <c r="L11" s="1"/>
      <c r="M11" s="1"/>
      <c r="N11" s="1"/>
      <c r="O11" s="1"/>
      <c r="P11" s="1"/>
      <c r="Q11" s="1"/>
      <c r="V11" s="1"/>
      <c r="W11" s="1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2"/>
      <c r="AT11" s="72"/>
      <c r="AU11" s="72"/>
      <c r="AV11" s="94">
        <v>0</v>
      </c>
      <c r="AW11" s="94"/>
      <c r="AX11" s="94"/>
      <c r="AY11" s="72">
        <v>0</v>
      </c>
      <c r="AZ11" s="72"/>
      <c r="BA11" s="72"/>
      <c r="BB11" s="72"/>
      <c r="BC11" s="94"/>
      <c r="BD11" s="94"/>
      <c r="BE11" s="94"/>
      <c r="BF11" s="94"/>
      <c r="BG11" s="94"/>
      <c r="BH11" s="94"/>
      <c r="BI11" s="94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3"/>
      <c r="BY11" s="73">
        <f>IF(AND(BK2=0,COUNTA(C12:C1011)&lt;&gt;0),G50,-0.5)</f>
        <v>0.16334372168537967</v>
      </c>
      <c r="BZ11" s="72">
        <f>IF(AND(BK2=0,COUNTA(C12:C1011)&lt;&gt;0),G32,0.5)</f>
        <v>0.19015945704133247</v>
      </c>
      <c r="CA11" s="72">
        <v>0</v>
      </c>
      <c r="CB11" s="72">
        <v>0</v>
      </c>
      <c r="CC11" s="72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94"/>
      <c r="CT11" s="94"/>
      <c r="CU11" s="94"/>
      <c r="CV11" s="94"/>
      <c r="CW11" s="94"/>
    </row>
    <row r="12" spans="1:101" s="22" customFormat="1" ht="12" thickTop="1" x14ac:dyDescent="0.2">
      <c r="A12" s="91">
        <v>1</v>
      </c>
      <c r="B12" s="67">
        <v>-6.9444443999999994E-2</v>
      </c>
      <c r="C12" s="67">
        <v>-5.6219255000000003E-2</v>
      </c>
      <c r="D12" s="69">
        <v>1.8600000000000001E-3</v>
      </c>
      <c r="E12" s="33"/>
      <c r="F12" s="6" t="s">
        <v>7</v>
      </c>
      <c r="G12" s="23">
        <f>BN10</f>
        <v>60</v>
      </c>
      <c r="H12" s="16"/>
      <c r="I12" s="1"/>
      <c r="J12" s="1"/>
      <c r="K12" s="1"/>
      <c r="L12" s="1"/>
      <c r="M12" s="1"/>
      <c r="N12" s="1"/>
      <c r="O12" s="1"/>
      <c r="P12" s="1"/>
      <c r="Q12" s="1"/>
      <c r="U12" s="1"/>
      <c r="V12" s="1"/>
      <c r="W12" s="1"/>
      <c r="Y12" s="79"/>
      <c r="Z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2"/>
      <c r="AT12" s="72"/>
      <c r="AU12" s="72"/>
      <c r="AV12" s="94">
        <v>1</v>
      </c>
      <c r="AW12" s="94"/>
      <c r="AX12" s="94"/>
      <c r="AY12" s="94">
        <f>A12</f>
        <v>1</v>
      </c>
      <c r="AZ12" s="94"/>
      <c r="BA12" s="94"/>
      <c r="BB12" s="94">
        <f>B12</f>
        <v>-6.9444443999999994E-2</v>
      </c>
      <c r="BC12" s="94">
        <f>C12</f>
        <v>-5.6219255000000003E-2</v>
      </c>
      <c r="BD12" s="94">
        <f>BB12</f>
        <v>-6.9444443999999994E-2</v>
      </c>
      <c r="BE12" s="94">
        <f>BC12</f>
        <v>-5.6219255000000003E-2</v>
      </c>
      <c r="BF12" s="94">
        <f>BC12-BB12</f>
        <v>1.3225188999999991E-2</v>
      </c>
      <c r="BG12" s="95">
        <f>((BC12-BB12)&gt;0)*(BC12-BB12)</f>
        <v>1.3225188999999991E-2</v>
      </c>
      <c r="BH12" s="95">
        <f>((BC12-BB12)&lt;=0)*(BC12-BB12)</f>
        <v>0</v>
      </c>
      <c r="BI12" s="95"/>
      <c r="BJ12" s="95"/>
      <c r="BK12" s="94"/>
      <c r="BL12" s="94"/>
      <c r="BM12" s="94"/>
      <c r="BN12" s="72">
        <f>IF(AND(ISNUMBER(B12),-100&lt;B12,B12&lt;100),1,0)</f>
        <v>1</v>
      </c>
      <c r="BO12" s="72">
        <f>IF(AND(ISNUMBER(C12),-100&lt;C12,C12&lt;100),1,0)</f>
        <v>1</v>
      </c>
      <c r="BP12" s="72">
        <f>IF(AND(ISNUMBER(D12),-100&lt;D12,D12&lt;100),1,0)</f>
        <v>1</v>
      </c>
      <c r="BQ12" s="72">
        <f>IF(B12=C12,1,0)</f>
        <v>0</v>
      </c>
      <c r="BR12" s="72">
        <f>IF(B12=D12,1,0)</f>
        <v>0</v>
      </c>
      <c r="BS12" s="72">
        <f>IF(C12=D12,1,0)</f>
        <v>0</v>
      </c>
      <c r="BT12" s="72"/>
      <c r="BU12" s="77" t="s">
        <v>68</v>
      </c>
      <c r="BV12" s="77" t="s">
        <v>62</v>
      </c>
      <c r="BW12" s="77" t="s">
        <v>66</v>
      </c>
      <c r="BX12" s="77" t="s">
        <v>67</v>
      </c>
      <c r="BY12" s="73"/>
      <c r="BZ12" s="72"/>
      <c r="CA12" s="72"/>
      <c r="CB12" s="72"/>
      <c r="CC12" s="73"/>
      <c r="CD12" s="73" t="s">
        <v>50</v>
      </c>
      <c r="CE12" s="72">
        <f>G12</f>
        <v>60</v>
      </c>
      <c r="CF12" s="73"/>
      <c r="CG12" s="73"/>
      <c r="CH12" s="73">
        <f t="shared" ref="CH12:CH75" si="2">B12^2</f>
        <v>4.8225308024691348E-3</v>
      </c>
      <c r="CI12" s="73">
        <f t="shared" ref="CI12:CI75" si="3">B12^3</f>
        <v>-3.3489797025034287E-4</v>
      </c>
      <c r="CJ12" s="73">
        <f t="shared" ref="CJ12:CJ75" si="4">B12^4</f>
        <v>2.3256803340763596E-5</v>
      </c>
      <c r="CK12" s="73"/>
      <c r="CL12" s="73">
        <f t="shared" ref="CL12:CL75" si="5">C12^2</f>
        <v>3.1606046327550255E-3</v>
      </c>
      <c r="CM12" s="73">
        <f t="shared" ref="CM12:CM75" si="6">C12^3</f>
        <v>-1.7768683780303613E-4</v>
      </c>
      <c r="CN12" s="73">
        <f t="shared" ref="CN12:CN75" si="7">C12^4</f>
        <v>9.989421644592529E-6</v>
      </c>
      <c r="CO12" s="73">
        <f t="shared" ref="CO12:CO75" si="8">B12*C12</f>
        <v>3.9041149055692201E-3</v>
      </c>
      <c r="CP12" s="73">
        <f t="shared" ref="CP12:CP75" si="9">B12*CL12</f>
        <v>-2.1948643142549691E-4</v>
      </c>
      <c r="CQ12" s="73">
        <f t="shared" ref="CQ12:CQ75" si="10">CH12*C12</f>
        <v>-2.7111908892936691E-4</v>
      </c>
      <c r="CR12" s="73">
        <f>CH12*CL12</f>
        <v>1.5242113195887758E-5</v>
      </c>
      <c r="CS12" s="94"/>
      <c r="CT12" s="94"/>
      <c r="CU12" s="94"/>
      <c r="CV12" s="94"/>
      <c r="CW12" s="94"/>
    </row>
    <row r="13" spans="1:101" s="22" customFormat="1" x14ac:dyDescent="0.2">
      <c r="A13" s="91">
        <f>A12+1</f>
        <v>2</v>
      </c>
      <c r="B13" s="67">
        <v>3.5364294800000001E-2</v>
      </c>
      <c r="C13" s="67">
        <v>1.4235764200000001E-2</v>
      </c>
      <c r="D13" s="69">
        <v>1.8600000000000001E-3</v>
      </c>
      <c r="E13" s="33"/>
      <c r="F13" s="6" t="s">
        <v>8</v>
      </c>
      <c r="G13" s="23">
        <f>BO10</f>
        <v>60</v>
      </c>
      <c r="H13" s="16"/>
      <c r="I13" s="1"/>
      <c r="J13" s="1"/>
      <c r="K13" s="1"/>
      <c r="L13" s="1"/>
      <c r="M13" s="1"/>
      <c r="N13" s="1"/>
      <c r="O13" s="1"/>
      <c r="P13" s="80"/>
      <c r="Q13" s="1"/>
      <c r="U13" s="1"/>
      <c r="V13" s="1"/>
      <c r="W13" s="1"/>
      <c r="Y13" s="79"/>
      <c r="Z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2"/>
      <c r="AT13" s="72"/>
      <c r="AU13" s="72"/>
      <c r="AV13" s="94">
        <v>2</v>
      </c>
      <c r="AW13" s="94">
        <v>0</v>
      </c>
      <c r="AX13" s="94">
        <v>0</v>
      </c>
      <c r="AY13" s="94">
        <f t="shared" ref="AY13:AY76" si="11">A13</f>
        <v>2</v>
      </c>
      <c r="AZ13" s="94"/>
      <c r="BA13" s="94"/>
      <c r="BB13" s="94">
        <f t="shared" ref="BB13:BB76" si="12">B13</f>
        <v>3.5364294800000001E-2</v>
      </c>
      <c r="BC13" s="94">
        <f t="shared" ref="BC13:BC76" si="13">C13</f>
        <v>1.4235764200000001E-2</v>
      </c>
      <c r="BD13" s="94">
        <f>BB13+BD12</f>
        <v>-3.4080149199999993E-2</v>
      </c>
      <c r="BE13" s="94">
        <f>BC13+BE12</f>
        <v>-4.1983490800000002E-2</v>
      </c>
      <c r="BF13" s="94">
        <f>BC13-BB13+BF12</f>
        <v>-7.9033416000000092E-3</v>
      </c>
      <c r="BG13" s="95">
        <f t="shared" ref="BG13:BG76" si="14">((BC13-BB13)&gt;0)*(BC13-BB13)</f>
        <v>0</v>
      </c>
      <c r="BH13" s="95">
        <f t="shared" ref="BH13:BH76" si="15">((BC13-BB13)&lt;=0)*(BC13-BB13)</f>
        <v>-2.1128530600000001E-2</v>
      </c>
      <c r="BI13" s="95"/>
      <c r="BJ13" s="95"/>
      <c r="BK13" s="94"/>
      <c r="BL13" s="94"/>
      <c r="BM13" s="94"/>
      <c r="BN13" s="72">
        <f t="shared" ref="BN13:BN76" si="16">IF(BN12&lt;&gt;1,0,IF(AND(ISNUMBER(B13),-100&lt;B13,B13&lt;100),1,0))</f>
        <v>1</v>
      </c>
      <c r="BO13" s="72">
        <f t="shared" ref="BO13:BO76" si="17">IF(BO12&lt;&gt;1,0,IF(AND(ISNUMBER(C13),-100&lt;C13,C13&lt;100),1,0))</f>
        <v>1</v>
      </c>
      <c r="BP13" s="72">
        <f t="shared" ref="BP13:BP76" si="18">IF(BP12&lt;&gt;1,0,IF(AND(ISNUMBER(D13),-100&lt;D13,D13&lt;100),1,0))</f>
        <v>1</v>
      </c>
      <c r="BQ13" s="72">
        <f t="shared" ref="BQ13:BQ76" si="19">IF(B13=C13,1,0)</f>
        <v>0</v>
      </c>
      <c r="BR13" s="72">
        <f t="shared" ref="BR13:BR76" si="20">IF(B13=D13,1,0)</f>
        <v>0</v>
      </c>
      <c r="BS13" s="72">
        <f t="shared" ref="BS13:BS76" si="21">IF(C13=D13,1,0)</f>
        <v>0</v>
      </c>
      <c r="BT13" s="72"/>
      <c r="BU13" s="72"/>
      <c r="BV13" s="72"/>
      <c r="BW13" s="72"/>
      <c r="BX13" s="72"/>
      <c r="BY13" s="73"/>
      <c r="BZ13" s="72"/>
      <c r="CA13" s="72"/>
      <c r="CB13" s="72"/>
      <c r="CC13" s="73"/>
      <c r="CD13" s="73" t="s">
        <v>51</v>
      </c>
      <c r="CE13" s="72">
        <f>G13</f>
        <v>60</v>
      </c>
      <c r="CF13" s="73"/>
      <c r="CG13" s="73"/>
      <c r="CH13" s="73">
        <f t="shared" si="2"/>
        <v>1.2506333467013071E-3</v>
      </c>
      <c r="CI13" s="73">
        <f t="shared" si="3"/>
        <v>4.4227766359455633E-5</v>
      </c>
      <c r="CJ13" s="73">
        <f t="shared" si="4"/>
        <v>1.5640837678813118E-6</v>
      </c>
      <c r="CK13" s="73"/>
      <c r="CL13" s="73">
        <f t="shared" si="5"/>
        <v>2.0265698235800165E-4</v>
      </c>
      <c r="CM13" s="73">
        <f t="shared" si="6"/>
        <v>2.8849770143320714E-6</v>
      </c>
      <c r="CN13" s="73">
        <f t="shared" si="7"/>
        <v>4.106985249845139E-8</v>
      </c>
      <c r="CO13" s="73">
        <f t="shared" si="8"/>
        <v>5.0343776187208617E-4</v>
      </c>
      <c r="CP13" s="73">
        <f t="shared" si="9"/>
        <v>7.1668212673867695E-6</v>
      </c>
      <c r="CQ13" s="73">
        <f t="shared" si="10"/>
        <v>1.7803721424296656E-5</v>
      </c>
      <c r="CR13" s="73">
        <f t="shared" ref="CR13:CR76" si="22">CH13*CL13</f>
        <v>2.5344958007877533E-7</v>
      </c>
      <c r="CS13" s="94"/>
      <c r="CT13" s="94"/>
      <c r="CU13" s="94"/>
      <c r="CV13" s="94"/>
      <c r="CW13" s="94"/>
    </row>
    <row r="14" spans="1:101" s="22" customFormat="1" x14ac:dyDescent="0.2">
      <c r="A14" s="91">
        <f t="shared" ref="A14:A77" si="23">A13+1</f>
        <v>3</v>
      </c>
      <c r="B14" s="67">
        <v>6.1396468699999998E-2</v>
      </c>
      <c r="C14" s="67">
        <v>2.2644265899999998E-2</v>
      </c>
      <c r="D14" s="69">
        <v>1.8600000000000001E-3</v>
      </c>
      <c r="E14" s="4"/>
      <c r="F14" s="7" t="s">
        <v>9</v>
      </c>
      <c r="G14" s="24">
        <f>BP10</f>
        <v>60</v>
      </c>
      <c r="H14" s="16"/>
      <c r="I14" s="1"/>
      <c r="J14" s="1"/>
      <c r="K14" s="1"/>
      <c r="L14" s="1"/>
      <c r="M14" s="1"/>
      <c r="N14" s="1"/>
      <c r="O14" s="1"/>
      <c r="P14" s="80"/>
      <c r="Q14" s="1"/>
      <c r="U14" s="1"/>
      <c r="V14" s="1"/>
      <c r="W14" s="1"/>
      <c r="Y14" s="79"/>
      <c r="Z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2"/>
      <c r="AT14" s="72"/>
      <c r="AU14" s="72"/>
      <c r="AV14" s="94">
        <v>3</v>
      </c>
      <c r="AW14" s="94">
        <v>0</v>
      </c>
      <c r="AX14" s="94">
        <v>0</v>
      </c>
      <c r="AY14" s="94">
        <f t="shared" si="11"/>
        <v>3</v>
      </c>
      <c r="AZ14" s="94"/>
      <c r="BA14" s="94"/>
      <c r="BB14" s="94">
        <f t="shared" si="12"/>
        <v>6.1396468699999998E-2</v>
      </c>
      <c r="BC14" s="94">
        <f t="shared" si="13"/>
        <v>2.2644265899999998E-2</v>
      </c>
      <c r="BD14" s="94">
        <f t="shared" ref="BD14:BD77" si="24">BB14+BD13</f>
        <v>2.7316319500000005E-2</v>
      </c>
      <c r="BE14" s="94">
        <f t="shared" ref="BE14:BE77" si="25">BC14+BE13</f>
        <v>-1.9339224900000004E-2</v>
      </c>
      <c r="BF14" s="94">
        <f t="shared" ref="BF14:BF77" si="26">BC14-BB14+BF13</f>
        <v>-4.6655544400000006E-2</v>
      </c>
      <c r="BG14" s="95">
        <f t="shared" si="14"/>
        <v>0</v>
      </c>
      <c r="BH14" s="95">
        <f t="shared" si="15"/>
        <v>-3.8752202799999996E-2</v>
      </c>
      <c r="BI14" s="95"/>
      <c r="BJ14" s="95"/>
      <c r="BK14" s="94"/>
      <c r="BL14" s="94"/>
      <c r="BM14" s="94"/>
      <c r="BN14" s="72">
        <f t="shared" si="16"/>
        <v>1</v>
      </c>
      <c r="BO14" s="72">
        <f t="shared" si="17"/>
        <v>1</v>
      </c>
      <c r="BP14" s="72">
        <f t="shared" si="18"/>
        <v>1</v>
      </c>
      <c r="BQ14" s="72">
        <f t="shared" si="19"/>
        <v>0</v>
      </c>
      <c r="BR14" s="72">
        <f t="shared" si="20"/>
        <v>0</v>
      </c>
      <c r="BS14" s="72">
        <f t="shared" si="21"/>
        <v>0</v>
      </c>
      <c r="BT14" s="72"/>
      <c r="BU14" s="72">
        <f>-3.5*$CE$26</f>
        <v>-0.46597916502623882</v>
      </c>
      <c r="BV14" s="74">
        <f t="shared" ref="BV14:BV45" si="27">NORMDIST($BU14,0,$CE$18,FALSE)</f>
        <v>4.5051140610238545E-3</v>
      </c>
      <c r="BW14" s="74">
        <f t="shared" ref="BW14:BW45" si="28">NORMDIST($BU14,0,$CE$19,FALSE)</f>
        <v>6.5547768267453987E-3</v>
      </c>
      <c r="BX14" s="74">
        <f t="shared" ref="BX14:BX45" si="29">NORMDIST($BU14,0,$CE$20,FALSE)</f>
        <v>6.6486676153756181E-5</v>
      </c>
      <c r="BY14" s="73"/>
      <c r="BZ14" s="72">
        <v>0</v>
      </c>
      <c r="CA14" s="72">
        <f>IF(COUNTA(C12:C1011)=0,BV49,IF(BK2=0,MAX(BV49:BX49),5))</f>
        <v>4.01730565516631</v>
      </c>
      <c r="CB14" s="72"/>
      <c r="CC14" s="73"/>
      <c r="CD14" s="72" t="s">
        <v>46</v>
      </c>
      <c r="CE14" s="73">
        <f>((CE12-2)/SQRT(CE12*(CE12-1)))*(((CE12*CI9-3*CG9*CH9+2*CG9^3/CE12)/((CE12-1)*(CE12-2))))/STDEV(B12:B1011)^3</f>
        <v>-0.25632839158658727</v>
      </c>
      <c r="CF14" s="73"/>
      <c r="CG14" s="73"/>
      <c r="CH14" s="73">
        <f t="shared" si="2"/>
        <v>3.7695263688300794E-3</v>
      </c>
      <c r="CI14" s="73">
        <f t="shared" si="3"/>
        <v>2.3143560771770062E-4</v>
      </c>
      <c r="CJ14" s="73">
        <f t="shared" si="4"/>
        <v>1.4209329045305284E-5</v>
      </c>
      <c r="CK14" s="73"/>
      <c r="CL14" s="73">
        <f t="shared" si="5"/>
        <v>5.1276277814990274E-4</v>
      </c>
      <c r="CM14" s="73">
        <f t="shared" si="6"/>
        <v>1.1611136692049106E-5</v>
      </c>
      <c r="CN14" s="73">
        <f t="shared" si="7"/>
        <v>2.6292566665600636E-7</v>
      </c>
      <c r="CO14" s="73">
        <f t="shared" si="8"/>
        <v>1.3902779625638271E-3</v>
      </c>
      <c r="CP14" s="73">
        <f t="shared" si="9"/>
        <v>3.1481823859205546E-5</v>
      </c>
      <c r="CQ14" s="73">
        <f t="shared" si="10"/>
        <v>8.5358157412849782E-5</v>
      </c>
      <c r="CR14" s="73">
        <f t="shared" si="22"/>
        <v>1.9328728131906266E-6</v>
      </c>
      <c r="CS14" s="94"/>
      <c r="CT14" s="94"/>
      <c r="CU14" s="94"/>
      <c r="CV14" s="94"/>
      <c r="CW14" s="94"/>
    </row>
    <row r="15" spans="1:101" s="22" customFormat="1" x14ac:dyDescent="0.2">
      <c r="A15" s="91">
        <f t="shared" si="23"/>
        <v>4</v>
      </c>
      <c r="B15" s="67">
        <v>6.4786584999999997E-3</v>
      </c>
      <c r="C15" s="67">
        <v>2.1983273599999999E-2</v>
      </c>
      <c r="D15" s="69">
        <v>1.8600000000000001E-3</v>
      </c>
      <c r="E15" s="4"/>
      <c r="F15" s="6" t="s">
        <v>24</v>
      </c>
      <c r="G15" s="14">
        <f>IF(BK2=0,AVERAGE(B12:B1011),"")</f>
        <v>-1.0500267633333337E-3</v>
      </c>
      <c r="H15" s="16"/>
      <c r="I15" s="1"/>
      <c r="J15" s="1"/>
      <c r="K15" s="1"/>
      <c r="L15" s="1"/>
      <c r="M15" s="1"/>
      <c r="N15" s="1"/>
      <c r="O15" s="1"/>
      <c r="P15" s="80"/>
      <c r="Q15" s="1"/>
      <c r="U15" s="1"/>
      <c r="V15" s="1"/>
      <c r="W15" s="1"/>
      <c r="Y15" s="79"/>
      <c r="Z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2"/>
      <c r="AT15" s="72"/>
      <c r="AU15" s="72"/>
      <c r="AV15" s="94">
        <v>4</v>
      </c>
      <c r="AW15" s="94">
        <v>0</v>
      </c>
      <c r="AX15" s="94">
        <v>0</v>
      </c>
      <c r="AY15" s="94">
        <f t="shared" si="11"/>
        <v>4</v>
      </c>
      <c r="AZ15" s="94"/>
      <c r="BA15" s="94"/>
      <c r="BB15" s="94">
        <f t="shared" si="12"/>
        <v>6.4786584999999997E-3</v>
      </c>
      <c r="BC15" s="94">
        <f t="shared" si="13"/>
        <v>2.1983273599999999E-2</v>
      </c>
      <c r="BD15" s="94">
        <f t="shared" si="24"/>
        <v>3.3794978000000003E-2</v>
      </c>
      <c r="BE15" s="94">
        <f t="shared" si="25"/>
        <v>2.644048699999995E-3</v>
      </c>
      <c r="BF15" s="94">
        <f t="shared" si="26"/>
        <v>-3.1150929300000005E-2</v>
      </c>
      <c r="BG15" s="95">
        <f t="shared" si="14"/>
        <v>1.5504615099999999E-2</v>
      </c>
      <c r="BH15" s="95">
        <f t="shared" si="15"/>
        <v>0</v>
      </c>
      <c r="BI15" s="95"/>
      <c r="BJ15" s="95"/>
      <c r="BK15" s="94"/>
      <c r="BL15" s="94"/>
      <c r="BM15" s="94"/>
      <c r="BN15" s="72">
        <f t="shared" si="16"/>
        <v>1</v>
      </c>
      <c r="BO15" s="72">
        <f t="shared" si="17"/>
        <v>1</v>
      </c>
      <c r="BP15" s="72">
        <f t="shared" si="18"/>
        <v>1</v>
      </c>
      <c r="BQ15" s="72">
        <f t="shared" si="19"/>
        <v>0</v>
      </c>
      <c r="BR15" s="72">
        <f t="shared" si="20"/>
        <v>0</v>
      </c>
      <c r="BS15" s="72">
        <f t="shared" si="21"/>
        <v>0</v>
      </c>
      <c r="BT15" s="72"/>
      <c r="BU15" s="72">
        <f t="shared" ref="BU15:BU46" si="30">BU14+$CE$26/10</f>
        <v>-0.45266547459691769</v>
      </c>
      <c r="BV15" s="72">
        <f t="shared" si="27"/>
        <v>6.5087481357285993E-3</v>
      </c>
      <c r="BW15" s="74">
        <f t="shared" si="28"/>
        <v>9.2552788050356757E-3</v>
      </c>
      <c r="BX15" s="74">
        <f t="shared" si="29"/>
        <v>1.2360699385573754E-4</v>
      </c>
      <c r="BY15" s="73"/>
      <c r="BZ15" s="72"/>
      <c r="CA15" s="72"/>
      <c r="CB15" s="72"/>
      <c r="CC15" s="73"/>
      <c r="CD15" s="72" t="s">
        <v>47</v>
      </c>
      <c r="CE15" s="75">
        <f>((CE13-2)/SQRT(CE13*(CE13-1)))*(((CE13*CM9-3*CK9*CL9+2*CK9^3/CE13)/((CE13-1)*(CE13-2))))/STDEV(C12:C1011)^3</f>
        <v>-0.39713992016614813</v>
      </c>
      <c r="CF15" s="73"/>
      <c r="CG15" s="73"/>
      <c r="CH15" s="73">
        <f t="shared" si="2"/>
        <v>4.1973015959622248E-5</v>
      </c>
      <c r="CI15" s="73">
        <f t="shared" si="3"/>
        <v>2.7192883661744232E-7</v>
      </c>
      <c r="CJ15" s="73">
        <f t="shared" si="4"/>
        <v>1.7617340687467039E-9</v>
      </c>
      <c r="CK15" s="73"/>
      <c r="CL15" s="73">
        <f t="shared" si="5"/>
        <v>4.8326431817245693E-4</v>
      </c>
      <c r="CM15" s="73">
        <f t="shared" si="6"/>
        <v>1.0623731727502573E-5</v>
      </c>
      <c r="CN15" s="73">
        <f t="shared" si="7"/>
        <v>2.3354440121868968E-7</v>
      </c>
      <c r="CO15" s="73">
        <f t="shared" si="8"/>
        <v>1.4242212236646558E-4</v>
      </c>
      <c r="CP15" s="73">
        <f t="shared" si="9"/>
        <v>3.1309044826746926E-6</v>
      </c>
      <c r="CQ15" s="73">
        <f t="shared" si="10"/>
        <v>9.2270429365754234E-7</v>
      </c>
      <c r="CR15" s="73">
        <f t="shared" si="22"/>
        <v>2.0284060939368499E-8</v>
      </c>
      <c r="CS15" s="94"/>
      <c r="CT15" s="94"/>
      <c r="CU15" s="94"/>
      <c r="CV15" s="94"/>
      <c r="CW15" s="94"/>
    </row>
    <row r="16" spans="1:101" s="22" customFormat="1" x14ac:dyDescent="0.2">
      <c r="A16" s="91">
        <f t="shared" si="23"/>
        <v>5</v>
      </c>
      <c r="B16" s="67">
        <v>-1.0506567E-2</v>
      </c>
      <c r="C16" s="67">
        <v>2.351834E-4</v>
      </c>
      <c r="D16" s="69">
        <v>1.8600000000000001E-3</v>
      </c>
      <c r="E16" s="4"/>
      <c r="F16" s="6" t="s">
        <v>25</v>
      </c>
      <c r="G16" s="14">
        <f>IF(AND(BK2=0,COUNTA(C12:C1011)&lt;&gt;0),AVERAGE(C12:C1011),"")</f>
        <v>4.6842394133333326E-3</v>
      </c>
      <c r="H16" s="16"/>
      <c r="I16" s="2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81"/>
      <c r="W16" s="1"/>
      <c r="Y16" s="79"/>
      <c r="Z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2"/>
      <c r="AT16" s="72"/>
      <c r="AU16" s="72"/>
      <c r="AV16" s="94">
        <v>5</v>
      </c>
      <c r="AW16" s="94">
        <v>0</v>
      </c>
      <c r="AX16" s="94">
        <v>0</v>
      </c>
      <c r="AY16" s="94">
        <f t="shared" si="11"/>
        <v>5</v>
      </c>
      <c r="AZ16" s="94"/>
      <c r="BA16" s="94"/>
      <c r="BB16" s="94">
        <f t="shared" si="12"/>
        <v>-1.0506567E-2</v>
      </c>
      <c r="BC16" s="94">
        <f t="shared" si="13"/>
        <v>2.351834E-4</v>
      </c>
      <c r="BD16" s="94">
        <f t="shared" si="24"/>
        <v>2.3288411000000002E-2</v>
      </c>
      <c r="BE16" s="94">
        <f t="shared" si="25"/>
        <v>2.8792320999999951E-3</v>
      </c>
      <c r="BF16" s="94">
        <f t="shared" si="26"/>
        <v>-2.0409178900000005E-2</v>
      </c>
      <c r="BG16" s="95">
        <f t="shared" si="14"/>
        <v>1.07417504E-2</v>
      </c>
      <c r="BH16" s="95">
        <f t="shared" si="15"/>
        <v>0</v>
      </c>
      <c r="BI16" s="95"/>
      <c r="BJ16" s="95"/>
      <c r="BK16" s="94"/>
      <c r="BL16" s="94"/>
      <c r="BM16" s="94"/>
      <c r="BN16" s="72">
        <f t="shared" si="16"/>
        <v>1</v>
      </c>
      <c r="BO16" s="72">
        <f t="shared" si="17"/>
        <v>1</v>
      </c>
      <c r="BP16" s="72">
        <f t="shared" si="18"/>
        <v>1</v>
      </c>
      <c r="BQ16" s="72">
        <f t="shared" si="19"/>
        <v>0</v>
      </c>
      <c r="BR16" s="72">
        <f t="shared" si="20"/>
        <v>0</v>
      </c>
      <c r="BS16" s="72">
        <f t="shared" si="21"/>
        <v>0</v>
      </c>
      <c r="BT16" s="72"/>
      <c r="BU16" s="72">
        <f t="shared" si="30"/>
        <v>-0.43935178416759657</v>
      </c>
      <c r="BV16" s="72">
        <f t="shared" si="27"/>
        <v>9.3037385783827052E-3</v>
      </c>
      <c r="BW16" s="74">
        <f t="shared" si="28"/>
        <v>1.2938328018052905E-2</v>
      </c>
      <c r="BX16" s="74">
        <f t="shared" si="29"/>
        <v>2.2570720649870121E-4</v>
      </c>
      <c r="BY16" s="75">
        <f>IF(COUNTA(C12:C1011)&lt;&gt;0,MIN(BY9:BZ11),BY9)</f>
        <v>-8.6523006496544319E-2</v>
      </c>
      <c r="BZ16" s="75">
        <f>IF(COUNTA(C12:C1011)&lt;&gt;0,MAX(BY9:BZ11),BZ9)</f>
        <v>0.21899071990777921</v>
      </c>
      <c r="CA16" s="72">
        <v>0</v>
      </c>
      <c r="CB16" s="72">
        <v>0</v>
      </c>
      <c r="CC16" s="73"/>
      <c r="CD16" s="72" t="s">
        <v>48</v>
      </c>
      <c r="CE16" s="73">
        <f>3*(CE12-1)/(CE12+1)+(((CE12-2)*(CE12-3))/((CE12+1)*(CE12-1)))*(((CE12^3+CE12^2)*CJ9-4*(CE12^2+CE12)*CI9*CG9-3*(CE12^2-CE12)*CH9^2+12*CE12*CH9*CG9^2-6*CG9^4)/(VAR(B12:B1011)^2*CE12*(CE12-1)*(CE12-2)*(CE12-3)))</f>
        <v>2.5484846265970869</v>
      </c>
      <c r="CF16" s="73"/>
      <c r="CG16" s="73"/>
      <c r="CH16" s="73">
        <f t="shared" si="2"/>
        <v>1.10387950125489E-4</v>
      </c>
      <c r="CI16" s="73">
        <f t="shared" si="3"/>
        <v>-1.1597983939861084E-6</v>
      </c>
      <c r="CJ16" s="73">
        <f t="shared" si="4"/>
        <v>1.2185499532907447E-8</v>
      </c>
      <c r="CK16" s="73"/>
      <c r="CL16" s="73">
        <f t="shared" si="5"/>
        <v>5.5311231635560004E-8</v>
      </c>
      <c r="CM16" s="73">
        <f t="shared" si="6"/>
        <v>1.3008283514238562E-11</v>
      </c>
      <c r="CN16" s="73">
        <f t="shared" si="7"/>
        <v>3.059332345042574E-15</v>
      </c>
      <c r="CO16" s="73">
        <f t="shared" si="8"/>
        <v>-2.4709701493877998E-6</v>
      </c>
      <c r="CP16" s="73">
        <f t="shared" si="9"/>
        <v>-5.8113116103153076E-10</v>
      </c>
      <c r="CQ16" s="73">
        <f t="shared" si="10"/>
        <v>2.596141342954293E-8</v>
      </c>
      <c r="CR16" s="73">
        <f t="shared" si="22"/>
        <v>6.1056934791655669E-12</v>
      </c>
      <c r="CS16" s="94"/>
      <c r="CT16" s="94"/>
      <c r="CU16" s="94"/>
      <c r="CV16" s="94"/>
      <c r="CW16" s="94"/>
    </row>
    <row r="17" spans="1:101" s="22" customFormat="1" x14ac:dyDescent="0.2">
      <c r="A17" s="91">
        <f t="shared" si="23"/>
        <v>6</v>
      </c>
      <c r="B17" s="67">
        <v>-2.3282443E-2</v>
      </c>
      <c r="C17" s="67">
        <v>1.8823529E-3</v>
      </c>
      <c r="D17" s="69">
        <v>1.8600000000000001E-3</v>
      </c>
      <c r="E17" s="4"/>
      <c r="F17" s="6" t="s">
        <v>10</v>
      </c>
      <c r="G17" s="84">
        <f>IF(BK2=0,AVERAGE(D12:D1011),"")</f>
        <v>1.8600000000000003E-3</v>
      </c>
      <c r="H17" s="16"/>
      <c r="I17" s="1"/>
      <c r="J17" s="1"/>
      <c r="K17" s="1"/>
      <c r="L17" s="1"/>
      <c r="M17" s="1"/>
      <c r="N17" s="1"/>
      <c r="O17" s="1"/>
      <c r="P17" s="1"/>
      <c r="Q17" s="1"/>
      <c r="R17" s="82"/>
      <c r="S17" s="1"/>
      <c r="T17" s="1"/>
      <c r="U17" s="1"/>
      <c r="V17" s="80"/>
      <c r="W17" s="1"/>
      <c r="AS17" s="109"/>
      <c r="AT17" s="94"/>
      <c r="AU17" s="94"/>
      <c r="AV17" s="94">
        <v>6</v>
      </c>
      <c r="AW17" s="94">
        <v>0</v>
      </c>
      <c r="AX17" s="94">
        <v>0</v>
      </c>
      <c r="AY17" s="94">
        <f t="shared" si="11"/>
        <v>6</v>
      </c>
      <c r="AZ17" s="94"/>
      <c r="BA17" s="94"/>
      <c r="BB17" s="94">
        <f t="shared" si="12"/>
        <v>-2.3282443E-2</v>
      </c>
      <c r="BC17" s="94">
        <f t="shared" si="13"/>
        <v>1.8823529E-3</v>
      </c>
      <c r="BD17" s="94">
        <f t="shared" si="24"/>
        <v>5.9680000000020272E-6</v>
      </c>
      <c r="BE17" s="94">
        <f t="shared" si="25"/>
        <v>4.7615849999999953E-3</v>
      </c>
      <c r="BF17" s="94">
        <f t="shared" si="26"/>
        <v>4.7556169999999932E-3</v>
      </c>
      <c r="BG17" s="95">
        <f t="shared" si="14"/>
        <v>2.5164795899999998E-2</v>
      </c>
      <c r="BH17" s="95">
        <f t="shared" si="15"/>
        <v>0</v>
      </c>
      <c r="BI17" s="95"/>
      <c r="BJ17" s="95"/>
      <c r="BK17" s="94"/>
      <c r="BL17" s="94"/>
      <c r="BM17" s="94"/>
      <c r="BN17" s="72">
        <f t="shared" si="16"/>
        <v>1</v>
      </c>
      <c r="BO17" s="72">
        <f t="shared" si="17"/>
        <v>1</v>
      </c>
      <c r="BP17" s="72">
        <f t="shared" si="18"/>
        <v>1</v>
      </c>
      <c r="BQ17" s="72">
        <f t="shared" si="19"/>
        <v>0</v>
      </c>
      <c r="BR17" s="72">
        <f t="shared" si="20"/>
        <v>0</v>
      </c>
      <c r="BS17" s="72">
        <f t="shared" si="21"/>
        <v>0</v>
      </c>
      <c r="BT17" s="72"/>
      <c r="BU17" s="72">
        <f t="shared" si="30"/>
        <v>-0.42603809373827545</v>
      </c>
      <c r="BV17" s="72">
        <f t="shared" si="27"/>
        <v>1.315787901005825E-2</v>
      </c>
      <c r="BW17" s="74">
        <f t="shared" si="28"/>
        <v>1.790704248473662E-2</v>
      </c>
      <c r="BX17" s="74">
        <f t="shared" si="29"/>
        <v>4.0480117617126414E-4</v>
      </c>
      <c r="BY17" s="75"/>
      <c r="BZ17" s="75"/>
      <c r="CA17" s="72"/>
      <c r="CB17" s="72"/>
      <c r="CC17" s="73"/>
      <c r="CD17" s="72" t="s">
        <v>49</v>
      </c>
      <c r="CE17" s="75">
        <f>3*(CE13-1)/(CE13+1)+(((CE13-2)*(CE13-3))/((CE13+1)*(CE13-1)))*(((CE13^3+CE13^2)*CN9-4*(CE13^2+CE13)*CM9*CK9-3*(CE13^2-CE13)*CL9^2+12*CE13*CL9*CK9^2-6*CK9^4)/(VAR(C12:C1011)^2*CE13*(CE13-1)*(CE13-2)*(CE13-3)))</f>
        <v>2.6049315703491533</v>
      </c>
      <c r="CF17" s="73"/>
      <c r="CG17" s="73"/>
      <c r="CH17" s="73">
        <f t="shared" si="2"/>
        <v>5.4207215204824899E-4</v>
      </c>
      <c r="CI17" s="73">
        <f t="shared" si="3"/>
        <v>-1.2620763981950689E-5</v>
      </c>
      <c r="CJ17" s="73">
        <f t="shared" si="4"/>
        <v>2.9384221802621995E-7</v>
      </c>
      <c r="CK17" s="73"/>
      <c r="CL17" s="73">
        <f t="shared" si="5"/>
        <v>3.5432524401384101E-6</v>
      </c>
      <c r="CM17" s="73">
        <f t="shared" si="6"/>
        <v>6.6696515061266126E-9</v>
      </c>
      <c r="CN17" s="73">
        <f t="shared" si="7"/>
        <v>1.2554637854546798E-11</v>
      </c>
      <c r="CO17" s="73">
        <f t="shared" si="8"/>
        <v>-4.3825774100134702E-5</v>
      </c>
      <c r="CP17" s="73">
        <f t="shared" si="9"/>
        <v>-8.2495572972133449E-8</v>
      </c>
      <c r="CQ17" s="73">
        <f t="shared" si="10"/>
        <v>1.0203710874172625E-6</v>
      </c>
      <c r="CR17" s="73">
        <f t="shared" si="22"/>
        <v>1.9206984754760376E-9</v>
      </c>
      <c r="CS17" s="94"/>
      <c r="CT17" s="94"/>
      <c r="CU17" s="94"/>
      <c r="CV17" s="94"/>
      <c r="CW17" s="94"/>
    </row>
    <row r="18" spans="1:101" s="22" customFormat="1" x14ac:dyDescent="0.2">
      <c r="A18" s="91">
        <f t="shared" si="23"/>
        <v>7</v>
      </c>
      <c r="B18" s="67">
        <v>-4.9486110000000003E-3</v>
      </c>
      <c r="C18" s="67">
        <v>2.1830004600000001E-2</v>
      </c>
      <c r="D18" s="69">
        <v>1.8600000000000001E-3</v>
      </c>
      <c r="E18" s="4"/>
      <c r="F18" s="6" t="s">
        <v>168</v>
      </c>
      <c r="G18" s="14">
        <f>IF(BK2=0,MEDIAN(B12:B1011),"")</f>
        <v>-6.0679600000000005E-4</v>
      </c>
      <c r="H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AS18" s="109"/>
      <c r="AT18" s="94"/>
      <c r="AU18" s="94"/>
      <c r="AV18" s="94">
        <v>7</v>
      </c>
      <c r="AW18" s="94">
        <v>0</v>
      </c>
      <c r="AX18" s="94">
        <v>0</v>
      </c>
      <c r="AY18" s="94">
        <f t="shared" si="11"/>
        <v>7</v>
      </c>
      <c r="AZ18" s="94"/>
      <c r="BA18" s="94"/>
      <c r="BB18" s="94">
        <f t="shared" si="12"/>
        <v>-4.9486110000000003E-3</v>
      </c>
      <c r="BC18" s="94">
        <f t="shared" si="13"/>
        <v>2.1830004600000001E-2</v>
      </c>
      <c r="BD18" s="94">
        <f t="shared" si="24"/>
        <v>-4.9426429999999983E-3</v>
      </c>
      <c r="BE18" s="94">
        <f t="shared" si="25"/>
        <v>2.6591589599999996E-2</v>
      </c>
      <c r="BF18" s="94">
        <f t="shared" si="26"/>
        <v>3.153423259999999E-2</v>
      </c>
      <c r="BG18" s="95">
        <f t="shared" si="14"/>
        <v>2.67786156E-2</v>
      </c>
      <c r="BH18" s="95">
        <f t="shared" si="15"/>
        <v>0</v>
      </c>
      <c r="BI18" s="95"/>
      <c r="BJ18" s="95"/>
      <c r="BK18" s="94"/>
      <c r="BL18" s="94"/>
      <c r="BM18" s="94"/>
      <c r="BN18" s="72">
        <f t="shared" si="16"/>
        <v>1</v>
      </c>
      <c r="BO18" s="72">
        <f t="shared" si="17"/>
        <v>1</v>
      </c>
      <c r="BP18" s="72">
        <f t="shared" si="18"/>
        <v>1</v>
      </c>
      <c r="BQ18" s="72">
        <f t="shared" si="19"/>
        <v>0</v>
      </c>
      <c r="BR18" s="72">
        <f t="shared" si="20"/>
        <v>0</v>
      </c>
      <c r="BS18" s="72">
        <f t="shared" si="21"/>
        <v>0</v>
      </c>
      <c r="BT18" s="72"/>
      <c r="BU18" s="72">
        <f t="shared" si="30"/>
        <v>-0.41272440330895432</v>
      </c>
      <c r="BV18" s="72">
        <f t="shared" si="27"/>
        <v>1.8411222888725286E-2</v>
      </c>
      <c r="BW18" s="74">
        <f t="shared" si="28"/>
        <v>2.4537291696412878E-2</v>
      </c>
      <c r="BX18" s="74">
        <f t="shared" si="29"/>
        <v>7.1306983436282957E-4</v>
      </c>
      <c r="BY18" s="73"/>
      <c r="BZ18" s="72"/>
      <c r="CA18" s="72"/>
      <c r="CB18" s="72"/>
      <c r="CC18" s="73"/>
      <c r="CD18" s="72" t="s">
        <v>52</v>
      </c>
      <c r="CE18" s="75">
        <f>SQRT((1+G27^2/4*(CE16-1)-G27*CE14)/(CE12-1))</f>
        <v>0.12892082696508761</v>
      </c>
      <c r="CF18" s="73"/>
      <c r="CG18" s="73"/>
      <c r="CH18" s="73">
        <f t="shared" si="2"/>
        <v>2.4488750829321002E-5</v>
      </c>
      <c r="CI18" s="73">
        <f t="shared" si="3"/>
        <v>-1.2118530173023705E-7</v>
      </c>
      <c r="CJ18" s="73">
        <f t="shared" si="4"/>
        <v>5.9969891718057003E-10</v>
      </c>
      <c r="CK18" s="73"/>
      <c r="CL18" s="73">
        <f t="shared" si="5"/>
        <v>4.7654910083602122E-4</v>
      </c>
      <c r="CM18" s="73">
        <f t="shared" si="6"/>
        <v>1.0403069063376209E-5</v>
      </c>
      <c r="CN18" s="73">
        <f t="shared" si="7"/>
        <v>2.2709904550762033E-7</v>
      </c>
      <c r="CO18" s="73">
        <f t="shared" si="8"/>
        <v>-1.0802820089361061E-4</v>
      </c>
      <c r="CP18" s="73">
        <f t="shared" si="9"/>
        <v>-2.3582561224372441E-6</v>
      </c>
      <c r="CQ18" s="73">
        <f t="shared" si="10"/>
        <v>5.3458954325233133E-7</v>
      </c>
      <c r="CR18" s="73">
        <f t="shared" si="22"/>
        <v>1.1670092188310293E-8</v>
      </c>
      <c r="CS18" s="94"/>
      <c r="CT18" s="94"/>
      <c r="CU18" s="94"/>
      <c r="CV18" s="94"/>
      <c r="CW18" s="94"/>
    </row>
    <row r="19" spans="1:101" s="22" customFormat="1" x14ac:dyDescent="0.2">
      <c r="A19" s="91">
        <f t="shared" si="23"/>
        <v>8</v>
      </c>
      <c r="B19" s="67">
        <v>-7.3664121999999999E-2</v>
      </c>
      <c r="C19" s="67">
        <v>9.0909089999999997E-4</v>
      </c>
      <c r="D19" s="69">
        <v>1.8600000000000001E-3</v>
      </c>
      <c r="E19" s="4"/>
      <c r="F19" s="6" t="s">
        <v>169</v>
      </c>
      <c r="G19" s="14">
        <f>IF(AND(BK2=0,COUNTA(C12:C1011)&lt;&gt;0),MEDIAN(C12:C1011),"")</f>
        <v>7.6047427500000007E-3</v>
      </c>
      <c r="H19" s="16"/>
      <c r="I19" s="1"/>
      <c r="J19" s="1"/>
      <c r="K19" s="1"/>
      <c r="L19" s="1"/>
      <c r="M19" s="1"/>
      <c r="N19" s="1"/>
      <c r="O19" s="1"/>
      <c r="R19" s="1"/>
      <c r="S19" s="1"/>
      <c r="T19" s="1"/>
      <c r="U19" s="1"/>
      <c r="V19" s="80"/>
      <c r="AS19" s="109"/>
      <c r="AT19" s="94"/>
      <c r="AU19" s="94"/>
      <c r="AV19" s="94">
        <v>8</v>
      </c>
      <c r="AW19" s="94">
        <v>0</v>
      </c>
      <c r="AX19" s="94">
        <v>0</v>
      </c>
      <c r="AY19" s="94">
        <f t="shared" si="11"/>
        <v>8</v>
      </c>
      <c r="AZ19" s="94"/>
      <c r="BA19" s="94"/>
      <c r="BB19" s="94">
        <f t="shared" si="12"/>
        <v>-7.3664121999999999E-2</v>
      </c>
      <c r="BC19" s="94">
        <f t="shared" si="13"/>
        <v>9.0909089999999997E-4</v>
      </c>
      <c r="BD19" s="94">
        <f t="shared" si="24"/>
        <v>-7.8606764999999995E-2</v>
      </c>
      <c r="BE19" s="94">
        <f t="shared" si="25"/>
        <v>2.7500680499999996E-2</v>
      </c>
      <c r="BF19" s="94">
        <f t="shared" si="26"/>
        <v>0.10610744549999999</v>
      </c>
      <c r="BG19" s="95">
        <f t="shared" si="14"/>
        <v>7.4573212900000005E-2</v>
      </c>
      <c r="BH19" s="95">
        <f t="shared" si="15"/>
        <v>0</v>
      </c>
      <c r="BI19" s="95"/>
      <c r="BJ19" s="95"/>
      <c r="BK19" s="94"/>
      <c r="BL19" s="94"/>
      <c r="BM19" s="94"/>
      <c r="BN19" s="72">
        <f t="shared" si="16"/>
        <v>1</v>
      </c>
      <c r="BO19" s="72">
        <f t="shared" si="17"/>
        <v>1</v>
      </c>
      <c r="BP19" s="72">
        <f t="shared" si="18"/>
        <v>1</v>
      </c>
      <c r="BQ19" s="72">
        <f t="shared" si="19"/>
        <v>0</v>
      </c>
      <c r="BR19" s="72">
        <f t="shared" si="20"/>
        <v>0</v>
      </c>
      <c r="BS19" s="72">
        <f t="shared" si="21"/>
        <v>0</v>
      </c>
      <c r="BT19" s="72"/>
      <c r="BU19" s="72">
        <f t="shared" si="30"/>
        <v>-0.3994107128796332</v>
      </c>
      <c r="BV19" s="72">
        <f t="shared" si="27"/>
        <v>2.5488703181696045E-2</v>
      </c>
      <c r="BW19" s="74">
        <f t="shared" si="28"/>
        <v>3.3287903421410733E-2</v>
      </c>
      <c r="BX19" s="74">
        <f t="shared" si="29"/>
        <v>1.2337191956202009E-3</v>
      </c>
      <c r="BY19" s="73"/>
      <c r="BZ19" s="73"/>
      <c r="CA19" s="73"/>
      <c r="CB19" s="73"/>
      <c r="CC19" s="73"/>
      <c r="CD19" s="72" t="s">
        <v>53</v>
      </c>
      <c r="CE19" s="75">
        <f>SQRT((1+G28^2/4*(CE17-1)-G28*CE15)/(CE13-1))</f>
        <v>0.13313690429321109</v>
      </c>
      <c r="CF19" s="73"/>
      <c r="CG19" s="73"/>
      <c r="CH19" s="73">
        <f t="shared" si="2"/>
        <v>5.4264028700308836E-3</v>
      </c>
      <c r="CI19" s="73">
        <f t="shared" si="3"/>
        <v>-3.9973120303910513E-4</v>
      </c>
      <c r="CJ19" s="73">
        <f t="shared" si="4"/>
        <v>2.944584810787941E-5</v>
      </c>
      <c r="CK19" s="73"/>
      <c r="CL19" s="73">
        <f t="shared" si="5"/>
        <v>8.2644626446280995E-7</v>
      </c>
      <c r="CM19" s="73">
        <f t="shared" si="6"/>
        <v>7.5131477836213385E-10</v>
      </c>
      <c r="CN19" s="73">
        <f t="shared" si="7"/>
        <v>6.8301342804453285E-13</v>
      </c>
      <c r="CO19" s="73">
        <f t="shared" si="8"/>
        <v>-6.6967382966689798E-5</v>
      </c>
      <c r="CP19" s="73">
        <f t="shared" si="9"/>
        <v>-6.0879438451832692E-8</v>
      </c>
      <c r="CQ19" s="73">
        <f t="shared" si="10"/>
        <v>4.9330934688789592E-6</v>
      </c>
      <c r="CR19" s="73">
        <f t="shared" si="22"/>
        <v>4.4846303814072949E-9</v>
      </c>
      <c r="CS19" s="94"/>
      <c r="CT19" s="94"/>
      <c r="CU19" s="94"/>
      <c r="CV19" s="94"/>
      <c r="CW19" s="94"/>
    </row>
    <row r="20" spans="1:101" s="22" customFormat="1" x14ac:dyDescent="0.2">
      <c r="A20" s="91">
        <f t="shared" si="23"/>
        <v>9</v>
      </c>
      <c r="B20" s="67">
        <v>-2.6197298000000001E-2</v>
      </c>
      <c r="C20" s="67">
        <v>-4.2792790000000004E-3</v>
      </c>
      <c r="D20" s="69">
        <v>1.8600000000000001E-3</v>
      </c>
      <c r="E20" s="4"/>
      <c r="F20" s="9" t="s">
        <v>26</v>
      </c>
      <c r="G20" s="83">
        <f>IF(BK2=0,STDEV(B12:B1011),"")</f>
        <v>3.3417372965282521E-2</v>
      </c>
      <c r="H20" s="16"/>
      <c r="I20" s="1"/>
      <c r="J20" s="1"/>
      <c r="K20" s="1"/>
      <c r="L20" s="1"/>
      <c r="M20" s="1"/>
      <c r="N20" s="1"/>
      <c r="O20" s="1"/>
      <c r="R20" s="1"/>
      <c r="S20" s="1"/>
      <c r="T20" s="1"/>
      <c r="U20" s="1"/>
      <c r="V20" s="1"/>
      <c r="AS20" s="109"/>
      <c r="AT20" s="94"/>
      <c r="AU20" s="94"/>
      <c r="AV20" s="94">
        <v>9</v>
      </c>
      <c r="AW20" s="94">
        <v>0</v>
      </c>
      <c r="AX20" s="94">
        <v>0</v>
      </c>
      <c r="AY20" s="94">
        <f t="shared" si="11"/>
        <v>9</v>
      </c>
      <c r="AZ20" s="94"/>
      <c r="BA20" s="94"/>
      <c r="BB20" s="94">
        <f t="shared" si="12"/>
        <v>-2.6197298000000001E-2</v>
      </c>
      <c r="BC20" s="94">
        <f t="shared" si="13"/>
        <v>-4.2792790000000004E-3</v>
      </c>
      <c r="BD20" s="94">
        <f t="shared" si="24"/>
        <v>-0.104804063</v>
      </c>
      <c r="BE20" s="94">
        <f t="shared" si="25"/>
        <v>2.3221401499999995E-2</v>
      </c>
      <c r="BF20" s="94">
        <f t="shared" si="26"/>
        <v>0.12802546449999999</v>
      </c>
      <c r="BG20" s="95">
        <f t="shared" si="14"/>
        <v>2.1918019E-2</v>
      </c>
      <c r="BH20" s="95">
        <f t="shared" si="15"/>
        <v>0</v>
      </c>
      <c r="BI20" s="95"/>
      <c r="BJ20" s="95"/>
      <c r="BK20" s="94"/>
      <c r="BL20" s="94"/>
      <c r="BM20" s="94"/>
      <c r="BN20" s="72">
        <f t="shared" si="16"/>
        <v>1</v>
      </c>
      <c r="BO20" s="72">
        <f t="shared" si="17"/>
        <v>1</v>
      </c>
      <c r="BP20" s="72">
        <f t="shared" si="18"/>
        <v>1</v>
      </c>
      <c r="BQ20" s="72">
        <f t="shared" si="19"/>
        <v>0</v>
      </c>
      <c r="BR20" s="72">
        <f t="shared" si="20"/>
        <v>0</v>
      </c>
      <c r="BS20" s="72">
        <f t="shared" si="21"/>
        <v>0</v>
      </c>
      <c r="BT20" s="72"/>
      <c r="BU20" s="72">
        <f t="shared" si="30"/>
        <v>-0.38609702245031208</v>
      </c>
      <c r="BV20" s="72">
        <f t="shared" si="27"/>
        <v>3.4912520315964021E-2</v>
      </c>
      <c r="BW20" s="74">
        <f t="shared" si="28"/>
        <v>4.4709860510699848E-2</v>
      </c>
      <c r="BX20" s="74">
        <f t="shared" si="29"/>
        <v>2.0964984148007697E-3</v>
      </c>
      <c r="BY20" s="73"/>
      <c r="BZ20" s="72"/>
      <c r="CA20" s="72"/>
      <c r="CB20" s="72"/>
      <c r="CC20" s="73"/>
      <c r="CD20" s="72" t="s">
        <v>56</v>
      </c>
      <c r="CE20" s="75">
        <f>SQRT(((1+G27^2/4*(CE16-1)-G27*CE14)+(1+G28^2/4*(CE17-1)-G28*CE15)-2*(G26+(G27*G28/4)*(CE21/(VAR(B12:B1011)*VAR(C12:C1011))-1)-0.5*G27*CE23/(STDEV(C12:C1011)*VAR(B12:B1011))-0.5*G28*CE22/(STDEV(B12:B1011)*VAR(C12:C1011))))/(CE12-1))</f>
        <v>9.9305931548521201E-2</v>
      </c>
      <c r="CF20" s="73"/>
      <c r="CG20" s="73"/>
      <c r="CH20" s="73">
        <f t="shared" si="2"/>
        <v>6.8629842250080399E-4</v>
      </c>
      <c r="CI20" s="73">
        <f t="shared" si="3"/>
        <v>-1.7979164291183466E-5</v>
      </c>
      <c r="CJ20" s="73">
        <f t="shared" si="4"/>
        <v>4.7100552472709207E-7</v>
      </c>
      <c r="CK20" s="73"/>
      <c r="CL20" s="73">
        <f t="shared" si="5"/>
        <v>1.8312228759841003E-5</v>
      </c>
      <c r="CM20" s="73">
        <f t="shared" si="6"/>
        <v>-7.8363135975183657E-8</v>
      </c>
      <c r="CN20" s="73">
        <f t="shared" si="7"/>
        <v>3.3533772215274797E-10</v>
      </c>
      <c r="CO20" s="73">
        <f t="shared" si="8"/>
        <v>1.1210554718814202E-4</v>
      </c>
      <c r="CP20" s="73">
        <f t="shared" si="9"/>
        <v>-4.7973091386572522E-7</v>
      </c>
      <c r="CQ20" s="73">
        <f t="shared" si="10"/>
        <v>-2.9368624271408183E-6</v>
      </c>
      <c r="CR20" s="73">
        <f t="shared" si="22"/>
        <v>1.2567653710352734E-8</v>
      </c>
      <c r="CS20" s="94"/>
      <c r="CT20" s="94"/>
      <c r="CU20" s="94"/>
      <c r="CV20" s="94"/>
      <c r="CW20" s="94"/>
    </row>
    <row r="21" spans="1:101" s="22" customFormat="1" x14ac:dyDescent="0.2">
      <c r="A21" s="91">
        <f t="shared" si="23"/>
        <v>10</v>
      </c>
      <c r="B21" s="67">
        <v>-5.7833404999999997E-2</v>
      </c>
      <c r="C21" s="67">
        <v>-2.9761905000000002E-2</v>
      </c>
      <c r="D21" s="69">
        <v>1.8600000000000001E-3</v>
      </c>
      <c r="E21" s="4"/>
      <c r="F21" s="6" t="s">
        <v>27</v>
      </c>
      <c r="G21" s="14">
        <f>IF(AND(BK2=0,COUNTA(C12:C1011)&lt;&gt;0),STDEV(C12:C1011),"")</f>
        <v>2.7070384604273807E-2</v>
      </c>
      <c r="H21" s="16"/>
      <c r="I21" s="1"/>
      <c r="J21" s="1"/>
      <c r="K21" s="1"/>
      <c r="L21" s="1"/>
      <c r="M21" s="1"/>
      <c r="N21" s="1"/>
      <c r="O21" s="1"/>
      <c r="R21" s="1"/>
      <c r="S21" s="1"/>
      <c r="T21" s="1"/>
      <c r="U21" s="1"/>
      <c r="V21" s="80"/>
      <c r="AS21" s="109"/>
      <c r="AT21" s="94"/>
      <c r="AU21" s="94"/>
      <c r="AV21" s="94">
        <v>10</v>
      </c>
      <c r="AW21" s="94">
        <v>0</v>
      </c>
      <c r="AX21" s="94">
        <v>0</v>
      </c>
      <c r="AY21" s="94">
        <f t="shared" si="11"/>
        <v>10</v>
      </c>
      <c r="AZ21" s="94"/>
      <c r="BA21" s="94"/>
      <c r="BB21" s="94">
        <f t="shared" si="12"/>
        <v>-5.7833404999999997E-2</v>
      </c>
      <c r="BC21" s="94">
        <f t="shared" si="13"/>
        <v>-2.9761905000000002E-2</v>
      </c>
      <c r="BD21" s="94">
        <f t="shared" si="24"/>
        <v>-0.16263746800000001</v>
      </c>
      <c r="BE21" s="94">
        <f t="shared" si="25"/>
        <v>-6.5405035000000063E-3</v>
      </c>
      <c r="BF21" s="94">
        <f t="shared" si="26"/>
        <v>0.15609696449999999</v>
      </c>
      <c r="BG21" s="95">
        <f t="shared" si="14"/>
        <v>2.8071499999999996E-2</v>
      </c>
      <c r="BH21" s="95">
        <f t="shared" si="15"/>
        <v>0</v>
      </c>
      <c r="BI21" s="95"/>
      <c r="BJ21" s="95"/>
      <c r="BK21" s="94"/>
      <c r="BL21" s="94"/>
      <c r="BM21" s="94"/>
      <c r="BN21" s="72">
        <f t="shared" si="16"/>
        <v>1</v>
      </c>
      <c r="BO21" s="72">
        <f t="shared" si="17"/>
        <v>1</v>
      </c>
      <c r="BP21" s="72">
        <f t="shared" si="18"/>
        <v>1</v>
      </c>
      <c r="BQ21" s="72">
        <f t="shared" si="19"/>
        <v>0</v>
      </c>
      <c r="BR21" s="72">
        <f t="shared" si="20"/>
        <v>0</v>
      </c>
      <c r="BS21" s="72">
        <f t="shared" si="21"/>
        <v>0</v>
      </c>
      <c r="BT21" s="72"/>
      <c r="BU21" s="72">
        <f t="shared" si="30"/>
        <v>-0.37278333202099095</v>
      </c>
      <c r="BV21" s="72">
        <f t="shared" si="27"/>
        <v>4.731327602891551E-2</v>
      </c>
      <c r="BW21" s="74">
        <f t="shared" si="28"/>
        <v>5.9453474789736428E-2</v>
      </c>
      <c r="BX21" s="74">
        <f t="shared" si="29"/>
        <v>3.4991834647205328E-3</v>
      </c>
      <c r="BY21" s="73"/>
      <c r="BZ21" s="72"/>
      <c r="CA21" s="72"/>
      <c r="CB21" s="72"/>
      <c r="CC21" s="73"/>
      <c r="CD21" s="72" t="s">
        <v>57</v>
      </c>
      <c r="CE21" s="75">
        <f>(-3*CK9^2*CG9^2+CE12*CL9*CG9^2+4*CE12*CK9*CG9*CO9-2*(2*CE12-3)*CO9^2-2*(CE12^2-2*CE12+3)*CG9*CP9+CK9^2*CH9-(2*CE12-3)*CL9*CH9-2*(CE12^2-2*CE12+3)*CK9*CQ9+CE12*(CE12^2-2*CE12+3)*CR9)/(CE12*(CE12-1)*(CE12-2)*(CE12-3))</f>
        <v>1.1443228766298181E-6</v>
      </c>
      <c r="CF21" s="73"/>
      <c r="CG21" s="73"/>
      <c r="CH21" s="73">
        <f t="shared" si="2"/>
        <v>3.3447027338940247E-3</v>
      </c>
      <c r="CI21" s="73">
        <f t="shared" si="3"/>
        <v>-1.9343554781390036E-4</v>
      </c>
      <c r="CJ21" s="73">
        <f t="shared" si="4"/>
        <v>1.1187036378118164E-5</v>
      </c>
      <c r="CK21" s="73"/>
      <c r="CL21" s="73">
        <f t="shared" si="5"/>
        <v>8.8577098922902511E-4</v>
      </c>
      <c r="CM21" s="73">
        <f t="shared" si="6"/>
        <v>-2.6362232033190268E-5</v>
      </c>
      <c r="CN21" s="73">
        <f t="shared" si="7"/>
        <v>7.8459024535976576E-7</v>
      </c>
      <c r="CO21" s="73">
        <f t="shared" si="8"/>
        <v>1.7212323054365251E-3</v>
      </c>
      <c r="CP21" s="73">
        <f t="shared" si="9"/>
        <v>-5.1227152357332848E-5</v>
      </c>
      <c r="CQ21" s="73">
        <f t="shared" si="10"/>
        <v>-9.9544725019394247E-5</v>
      </c>
      <c r="CR21" s="73">
        <f t="shared" si="22"/>
        <v>2.9626406492783348E-6</v>
      </c>
      <c r="CS21" s="94"/>
      <c r="CT21" s="94"/>
      <c r="CU21" s="94"/>
      <c r="CV21" s="94"/>
      <c r="CW21" s="94"/>
    </row>
    <row r="22" spans="1:101" s="22" customFormat="1" x14ac:dyDescent="0.2">
      <c r="A22" s="91">
        <f t="shared" si="23"/>
        <v>11</v>
      </c>
      <c r="B22" s="67">
        <v>-2.6217227999999999E-2</v>
      </c>
      <c r="C22" s="67">
        <v>-6.0223756000000003E-2</v>
      </c>
      <c r="D22" s="69">
        <v>1.8600000000000001E-3</v>
      </c>
      <c r="E22" s="4"/>
      <c r="F22" s="9" t="s">
        <v>28</v>
      </c>
      <c r="G22" s="17">
        <f>IF(BK2=0,CE14,"")</f>
        <v>-0.25632839158658727</v>
      </c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80"/>
      <c r="W22" s="1"/>
      <c r="AS22" s="109"/>
      <c r="AT22" s="94"/>
      <c r="AU22" s="94"/>
      <c r="AV22" s="94"/>
      <c r="AW22" s="94"/>
      <c r="AX22" s="94"/>
      <c r="AY22" s="94">
        <f t="shared" si="11"/>
        <v>11</v>
      </c>
      <c r="AZ22" s="94"/>
      <c r="BA22" s="94"/>
      <c r="BB22" s="94">
        <f t="shared" si="12"/>
        <v>-2.6217227999999999E-2</v>
      </c>
      <c r="BC22" s="94">
        <f t="shared" si="13"/>
        <v>-6.0223756000000003E-2</v>
      </c>
      <c r="BD22" s="94">
        <f t="shared" si="24"/>
        <v>-0.18885469600000002</v>
      </c>
      <c r="BE22" s="94">
        <f t="shared" si="25"/>
        <v>-6.6764259500000006E-2</v>
      </c>
      <c r="BF22" s="94">
        <f t="shared" si="26"/>
        <v>0.12209043649999998</v>
      </c>
      <c r="BG22" s="95">
        <f t="shared" si="14"/>
        <v>0</v>
      </c>
      <c r="BH22" s="95">
        <f t="shared" si="15"/>
        <v>-3.4006528000000008E-2</v>
      </c>
      <c r="BI22" s="95"/>
      <c r="BJ22" s="95"/>
      <c r="BK22" s="94"/>
      <c r="BL22" s="94"/>
      <c r="BM22" s="94"/>
      <c r="BN22" s="72">
        <f t="shared" si="16"/>
        <v>1</v>
      </c>
      <c r="BO22" s="72">
        <f t="shared" si="17"/>
        <v>1</v>
      </c>
      <c r="BP22" s="72">
        <f t="shared" si="18"/>
        <v>1</v>
      </c>
      <c r="BQ22" s="72">
        <f t="shared" si="19"/>
        <v>0</v>
      </c>
      <c r="BR22" s="72">
        <f t="shared" si="20"/>
        <v>0</v>
      </c>
      <c r="BS22" s="72">
        <f t="shared" si="21"/>
        <v>0</v>
      </c>
      <c r="BT22" s="72"/>
      <c r="BU22" s="72">
        <f t="shared" si="30"/>
        <v>-0.35946964159166983</v>
      </c>
      <c r="BV22" s="72">
        <f t="shared" si="27"/>
        <v>6.3438542446504487E-2</v>
      </c>
      <c r="BW22" s="74">
        <f t="shared" si="28"/>
        <v>7.8272323288156948E-2</v>
      </c>
      <c r="BX22" s="74">
        <f t="shared" si="29"/>
        <v>5.7363130908039718E-3</v>
      </c>
      <c r="BY22" s="73"/>
      <c r="BZ22" s="72"/>
      <c r="CA22" s="72"/>
      <c r="CB22" s="72"/>
      <c r="CC22" s="73"/>
      <c r="CD22" s="72" t="s">
        <v>58</v>
      </c>
      <c r="CE22" s="75">
        <f>(2*CK9^2*CG9-CE12*CL9*CG9-2*CK9*CO9+CE12^2*CP9)/(CE12*(CE12-1)*(CE12-2))</f>
        <v>2.1575510007991676E-6</v>
      </c>
      <c r="CF22" s="73"/>
      <c r="CG22" s="73"/>
      <c r="CH22" s="73">
        <f t="shared" si="2"/>
        <v>6.8734304400398392E-4</v>
      </c>
      <c r="CI22" s="73">
        <f t="shared" si="3"/>
        <v>-1.8020229298866478E-5</v>
      </c>
      <c r="CJ22" s="73">
        <f t="shared" si="4"/>
        <v>4.7244046014066257E-7</v>
      </c>
      <c r="CK22" s="73"/>
      <c r="CL22" s="73">
        <f t="shared" si="5"/>
        <v>3.6269007867475362E-3</v>
      </c>
      <c r="CM22" s="73">
        <f t="shared" si="6"/>
        <v>-2.1842558801729166E-4</v>
      </c>
      <c r="CN22" s="73">
        <f t="shared" si="7"/>
        <v>1.3154409316909896E-5</v>
      </c>
      <c r="CO22" s="73">
        <f t="shared" si="8"/>
        <v>1.5788999420683679E-3</v>
      </c>
      <c r="CP22" s="73">
        <f t="shared" si="9"/>
        <v>-9.5087284859539527E-5</v>
      </c>
      <c r="CQ22" s="73">
        <f t="shared" si="10"/>
        <v>-4.139437977039319E-5</v>
      </c>
      <c r="CR22" s="73">
        <f t="shared" si="22"/>
        <v>2.4929250270634958E-6</v>
      </c>
      <c r="CS22" s="94"/>
      <c r="CT22" s="94"/>
      <c r="CU22" s="94"/>
      <c r="CV22" s="94"/>
      <c r="CW22" s="94"/>
    </row>
    <row r="23" spans="1:101" s="22" customFormat="1" x14ac:dyDescent="0.2">
      <c r="A23" s="91">
        <f t="shared" si="23"/>
        <v>12</v>
      </c>
      <c r="B23" s="67">
        <v>3.8194444399999999E-2</v>
      </c>
      <c r="C23" s="67">
        <v>2.8136293199999999E-2</v>
      </c>
      <c r="D23" s="69">
        <v>1.8600000000000001E-3</v>
      </c>
      <c r="E23" s="4"/>
      <c r="F23" s="6" t="s">
        <v>29</v>
      </c>
      <c r="G23" s="10">
        <f>IF(AND(BK2=0,COUNTA(C12:C1011)&lt;&gt;0),CE15,"")</f>
        <v>-0.39713992016614813</v>
      </c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AS23" s="109"/>
      <c r="AT23" s="94"/>
      <c r="AU23" s="94"/>
      <c r="AV23" s="94"/>
      <c r="AW23" s="94"/>
      <c r="AX23" s="94"/>
      <c r="AY23" s="94">
        <f t="shared" si="11"/>
        <v>12</v>
      </c>
      <c r="AZ23" s="94">
        <f>AVERAGE(B$12:B23)</f>
        <v>-1.2555020966666669E-2</v>
      </c>
      <c r="BA23" s="94">
        <f>AVERAGE(C$12:C23)</f>
        <v>-3.2189971916666677E-3</v>
      </c>
      <c r="BB23" s="94">
        <f t="shared" si="12"/>
        <v>3.8194444399999999E-2</v>
      </c>
      <c r="BC23" s="94">
        <f t="shared" si="13"/>
        <v>2.8136293199999999E-2</v>
      </c>
      <c r="BD23" s="94">
        <f t="shared" si="24"/>
        <v>-0.15066025160000002</v>
      </c>
      <c r="BE23" s="94">
        <f t="shared" si="25"/>
        <v>-3.8627966300000011E-2</v>
      </c>
      <c r="BF23" s="94">
        <f t="shared" si="26"/>
        <v>0.11203228529999998</v>
      </c>
      <c r="BG23" s="95">
        <f t="shared" si="14"/>
        <v>0</v>
      </c>
      <c r="BH23" s="95">
        <f t="shared" si="15"/>
        <v>-1.00581512E-2</v>
      </c>
      <c r="BI23" s="95">
        <f>(AVERAGE(B$12:B23)-AVERAGE($D$12:$D23))/STDEV(B$12:B23)</f>
        <v>-0.33577305100898436</v>
      </c>
      <c r="BJ23" s="95">
        <f>(AVERAGE(C$12:C23)-AVERAGE($D$12:$D23))/STDEV(C$12:C23)</f>
        <v>-0.16812748813049144</v>
      </c>
      <c r="BK23" s="94"/>
      <c r="BL23" s="94"/>
      <c r="BM23" s="94"/>
      <c r="BN23" s="72">
        <f t="shared" si="16"/>
        <v>1</v>
      </c>
      <c r="BO23" s="72">
        <f t="shared" si="17"/>
        <v>1</v>
      </c>
      <c r="BP23" s="72">
        <f t="shared" si="18"/>
        <v>1</v>
      </c>
      <c r="BQ23" s="72">
        <f t="shared" si="19"/>
        <v>0</v>
      </c>
      <c r="BR23" s="72">
        <f t="shared" si="20"/>
        <v>0</v>
      </c>
      <c r="BS23" s="72">
        <f t="shared" si="21"/>
        <v>0</v>
      </c>
      <c r="BT23" s="72"/>
      <c r="BU23" s="72">
        <f t="shared" si="30"/>
        <v>-0.34615595116234871</v>
      </c>
      <c r="BV23" s="72">
        <f t="shared" si="27"/>
        <v>8.4157287539990591E-2</v>
      </c>
      <c r="BW23" s="74">
        <f t="shared" si="28"/>
        <v>0.10202257071992234</v>
      </c>
      <c r="BX23" s="74">
        <f t="shared" si="29"/>
        <v>9.2361917359206382E-3</v>
      </c>
      <c r="BY23" s="73"/>
      <c r="BZ23" s="72"/>
      <c r="CA23" s="72"/>
      <c r="CB23" s="72"/>
      <c r="CC23" s="73"/>
      <c r="CD23" s="72" t="s">
        <v>59</v>
      </c>
      <c r="CE23" s="75">
        <f>(2*CG9^2*CK9-CE12*CH9*CK9-2*CG9*CO9+CE12^2*CQ9)/(CE12*(CE12-1)*(CE12-2))</f>
        <v>-5.6352104066303938E-6</v>
      </c>
      <c r="CF23" s="73"/>
      <c r="CG23" s="73"/>
      <c r="CH23" s="73">
        <f t="shared" si="2"/>
        <v>1.4588155830246913E-3</v>
      </c>
      <c r="CI23" s="73">
        <f t="shared" si="3"/>
        <v>5.5718650675690151E-5</v>
      </c>
      <c r="CJ23" s="73">
        <f t="shared" si="4"/>
        <v>2.1281429052756699E-6</v>
      </c>
      <c r="CK23" s="73"/>
      <c r="CL23" s="73">
        <f t="shared" si="5"/>
        <v>7.9165099503636621E-4</v>
      </c>
      <c r="CM23" s="73">
        <f t="shared" si="6"/>
        <v>2.2274124508414945E-5</v>
      </c>
      <c r="CN23" s="73">
        <f t="shared" si="7"/>
        <v>6.2671129794206875E-7</v>
      </c>
      <c r="CO23" s="73">
        <f t="shared" si="8"/>
        <v>1.0746500862494981E-3</v>
      </c>
      <c r="CP23" s="73">
        <f t="shared" si="9"/>
        <v>3.0236669914121165E-5</v>
      </c>
      <c r="CQ23" s="73">
        <f t="shared" si="10"/>
        <v>4.1045662968711658E-5</v>
      </c>
      <c r="CR23" s="73">
        <f t="shared" si="22"/>
        <v>1.1548728078760534E-6</v>
      </c>
      <c r="CS23" s="94"/>
      <c r="CT23" s="94"/>
      <c r="CU23" s="94"/>
      <c r="CV23" s="94"/>
      <c r="CW23" s="94"/>
    </row>
    <row r="24" spans="1:101" s="22" customFormat="1" x14ac:dyDescent="0.2">
      <c r="A24" s="91">
        <f t="shared" si="23"/>
        <v>13</v>
      </c>
      <c r="B24" s="67">
        <v>-7.0114370999999995E-2</v>
      </c>
      <c r="C24" s="67">
        <v>-1.6477858000000001E-2</v>
      </c>
      <c r="D24" s="69">
        <v>1.8600000000000001E-3</v>
      </c>
      <c r="E24" s="4"/>
      <c r="F24" s="6" t="s">
        <v>30</v>
      </c>
      <c r="G24" s="10">
        <f>IF(BK2=0,CE16,"")</f>
        <v>2.5484846265970869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AG24" s="25"/>
      <c r="AS24" s="109"/>
      <c r="AT24" s="94"/>
      <c r="AU24" s="94"/>
      <c r="AV24" s="94"/>
      <c r="AW24" s="94"/>
      <c r="AX24" s="94"/>
      <c r="AY24" s="94">
        <f t="shared" si="11"/>
        <v>13</v>
      </c>
      <c r="AZ24" s="94">
        <f>AVERAGE(B$12:B24)</f>
        <v>-1.698266327692308E-2</v>
      </c>
      <c r="BA24" s="94">
        <f>AVERAGE(C$12:C24)</f>
        <v>-4.2389095615384623E-3</v>
      </c>
      <c r="BB24" s="94">
        <f t="shared" si="12"/>
        <v>-7.0114370999999995E-2</v>
      </c>
      <c r="BC24" s="94">
        <f t="shared" si="13"/>
        <v>-1.6477858000000001E-2</v>
      </c>
      <c r="BD24" s="94">
        <f t="shared" si="24"/>
        <v>-0.22077462260000003</v>
      </c>
      <c r="BE24" s="94">
        <f t="shared" si="25"/>
        <v>-5.5105824300000009E-2</v>
      </c>
      <c r="BF24" s="94">
        <f t="shared" si="26"/>
        <v>0.16566879829999998</v>
      </c>
      <c r="BG24" s="95">
        <f t="shared" si="14"/>
        <v>5.3636512999999997E-2</v>
      </c>
      <c r="BH24" s="95">
        <f t="shared" si="15"/>
        <v>0</v>
      </c>
      <c r="BI24" s="95">
        <f>(AVERAGE(B$12:B24)-AVERAGE($D$12:$D24))/STDEV(B$12:B24)</f>
        <v>-0.42732493849550468</v>
      </c>
      <c r="BJ24" s="95">
        <f>(AVERAGE(C$12:C24)-AVERAGE($D$12:$D24))/STDEV(C$12:C24)</f>
        <v>-0.20918237150602936</v>
      </c>
      <c r="BK24" s="94"/>
      <c r="BL24" s="94"/>
      <c r="BM24" s="94"/>
      <c r="BN24" s="72">
        <f t="shared" si="16"/>
        <v>1</v>
      </c>
      <c r="BO24" s="72">
        <f t="shared" si="17"/>
        <v>1</v>
      </c>
      <c r="BP24" s="72">
        <f t="shared" si="18"/>
        <v>1</v>
      </c>
      <c r="BQ24" s="72">
        <f t="shared" si="19"/>
        <v>0</v>
      </c>
      <c r="BR24" s="72">
        <f t="shared" si="20"/>
        <v>0</v>
      </c>
      <c r="BS24" s="72">
        <f t="shared" si="21"/>
        <v>0</v>
      </c>
      <c r="BT24" s="72"/>
      <c r="BU24" s="72">
        <f t="shared" si="30"/>
        <v>-0.33284226073302758</v>
      </c>
      <c r="BV24" s="72">
        <f t="shared" si="27"/>
        <v>0.11045836736123624</v>
      </c>
      <c r="BW24" s="74">
        <f t="shared" si="28"/>
        <v>0.13165621197685007</v>
      </c>
      <c r="BX24" s="74">
        <f t="shared" si="29"/>
        <v>1.4606527858038969E-2</v>
      </c>
      <c r="BY24" s="73"/>
      <c r="BZ24" s="72"/>
      <c r="CA24" s="72"/>
      <c r="CB24" s="72"/>
      <c r="CC24" s="73"/>
      <c r="CD24" s="72"/>
      <c r="CE24" s="72"/>
      <c r="CF24" s="73"/>
      <c r="CG24" s="73"/>
      <c r="CH24" s="73">
        <f t="shared" si="2"/>
        <v>4.91602502072564E-3</v>
      </c>
      <c r="CI24" s="73">
        <f t="shared" si="3"/>
        <v>-3.4468400214844017E-4</v>
      </c>
      <c r="CJ24" s="73">
        <f t="shared" si="4"/>
        <v>2.416730200440053E-5</v>
      </c>
      <c r="CK24" s="73"/>
      <c r="CL24" s="73">
        <f t="shared" si="5"/>
        <v>2.7151980426816407E-4</v>
      </c>
      <c r="CM24" s="73">
        <f t="shared" si="6"/>
        <v>-4.4740647789186021E-6</v>
      </c>
      <c r="CN24" s="73">
        <f t="shared" si="7"/>
        <v>7.3723004109822129E-8</v>
      </c>
      <c r="CO24" s="73">
        <f t="shared" si="8"/>
        <v>1.155334649097318E-3</v>
      </c>
      <c r="CP24" s="73">
        <f t="shared" si="9"/>
        <v>-1.9037440290305436E-5</v>
      </c>
      <c r="CQ24" s="73">
        <f t="shared" si="10"/>
        <v>-8.100556221596416E-5</v>
      </c>
      <c r="CR24" s="73">
        <f t="shared" si="22"/>
        <v>1.334798151404823E-6</v>
      </c>
      <c r="CS24" s="94"/>
      <c r="CT24" s="94"/>
      <c r="CU24" s="94"/>
      <c r="CV24" s="94"/>
      <c r="CW24" s="94"/>
    </row>
    <row r="25" spans="1:101" s="22" customFormat="1" x14ac:dyDescent="0.2">
      <c r="A25" s="91">
        <f t="shared" si="23"/>
        <v>14</v>
      </c>
      <c r="B25" s="67">
        <v>4.9871465300000001E-2</v>
      </c>
      <c r="C25" s="67">
        <v>7.9917505000000003E-3</v>
      </c>
      <c r="D25" s="69">
        <v>1.8600000000000001E-3</v>
      </c>
      <c r="E25" s="4"/>
      <c r="F25" s="7" t="s">
        <v>31</v>
      </c>
      <c r="G25" s="11">
        <f>IF(AND(BK2=0,COUNTA(C12:C1011)&lt;&gt;0),CE17,"")</f>
        <v>2.6049315703491533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AG25" s="25"/>
      <c r="AS25" s="109"/>
      <c r="AT25" s="94"/>
      <c r="AU25" s="94"/>
      <c r="AV25" s="94"/>
      <c r="AW25" s="94"/>
      <c r="AX25" s="94"/>
      <c r="AY25" s="94">
        <f t="shared" si="11"/>
        <v>14</v>
      </c>
      <c r="AZ25" s="94">
        <f>AVERAGE(B$12:B25)</f>
        <v>-1.2207368378571431E-2</v>
      </c>
      <c r="BA25" s="94">
        <f>AVERAGE(C$12:C25)</f>
        <v>-3.3652909857142866E-3</v>
      </c>
      <c r="BB25" s="94">
        <f t="shared" si="12"/>
        <v>4.9871465300000001E-2</v>
      </c>
      <c r="BC25" s="94">
        <f t="shared" si="13"/>
        <v>7.9917505000000003E-3</v>
      </c>
      <c r="BD25" s="94">
        <f t="shared" si="24"/>
        <v>-0.17090315730000002</v>
      </c>
      <c r="BE25" s="94">
        <f t="shared" si="25"/>
        <v>-4.711407380000001E-2</v>
      </c>
      <c r="BF25" s="94">
        <f t="shared" si="26"/>
        <v>0.12378908349999998</v>
      </c>
      <c r="BG25" s="95">
        <f t="shared" si="14"/>
        <v>0</v>
      </c>
      <c r="BH25" s="95">
        <f t="shared" si="15"/>
        <v>-4.1879714800000002E-2</v>
      </c>
      <c r="BI25" s="95">
        <f>(AVERAGE(B$12:B25)-AVERAGE($D$12:$D25))/STDEV(B$12:B25)</f>
        <v>-0.30595650748554198</v>
      </c>
      <c r="BJ25" s="95">
        <f>(AVERAGE(C$12:C25)-AVERAGE($D$12:$D25))/STDEV(C$12:C25)</f>
        <v>-0.18527955187002954</v>
      </c>
      <c r="BK25" s="94"/>
      <c r="BL25" s="94"/>
      <c r="BM25" s="94"/>
      <c r="BN25" s="72">
        <f t="shared" si="16"/>
        <v>1</v>
      </c>
      <c r="BO25" s="72">
        <f t="shared" si="17"/>
        <v>1</v>
      </c>
      <c r="BP25" s="72">
        <f t="shared" si="18"/>
        <v>1</v>
      </c>
      <c r="BQ25" s="72">
        <f t="shared" si="19"/>
        <v>0</v>
      </c>
      <c r="BR25" s="72">
        <f t="shared" si="20"/>
        <v>0</v>
      </c>
      <c r="BS25" s="72">
        <f t="shared" si="21"/>
        <v>0</v>
      </c>
      <c r="BT25" s="72"/>
      <c r="BU25" s="72">
        <f t="shared" si="30"/>
        <v>-0.31952857030370646</v>
      </c>
      <c r="BV25" s="72">
        <f t="shared" si="27"/>
        <v>0.14344118603222805</v>
      </c>
      <c r="BW25" s="74">
        <f t="shared" si="28"/>
        <v>0.16820678243744405</v>
      </c>
      <c r="BX25" s="74">
        <f t="shared" si="29"/>
        <v>2.2687936684180222E-2</v>
      </c>
      <c r="BY25" s="73"/>
      <c r="BZ25" s="72"/>
      <c r="CA25" s="72"/>
      <c r="CB25" s="72"/>
      <c r="CC25" s="73"/>
      <c r="CD25" s="72"/>
      <c r="CE25" s="72"/>
      <c r="CF25" s="73"/>
      <c r="CG25" s="73"/>
      <c r="CH25" s="73">
        <f t="shared" si="2"/>
        <v>2.4871630511691042E-3</v>
      </c>
      <c r="CI25" s="73">
        <f t="shared" si="3"/>
        <v>1.2403846580182212E-4</v>
      </c>
      <c r="CJ25" s="73">
        <f t="shared" si="4"/>
        <v>6.1859800431008082E-6</v>
      </c>
      <c r="CK25" s="73"/>
      <c r="CL25" s="73">
        <f t="shared" si="5"/>
        <v>6.3868076054250252E-5</v>
      </c>
      <c r="CM25" s="73">
        <f t="shared" si="6"/>
        <v>5.1041772874059251E-7</v>
      </c>
      <c r="CN25" s="73">
        <f t="shared" si="7"/>
        <v>4.0791311388714943E-9</v>
      </c>
      <c r="CO25" s="73">
        <f t="shared" si="8"/>
        <v>3.9856030774700768E-4</v>
      </c>
      <c r="CP25" s="73">
        <f t="shared" si="9"/>
        <v>3.1851945387173025E-6</v>
      </c>
      <c r="CQ25" s="73">
        <f t="shared" si="10"/>
        <v>1.9876786557762215E-5</v>
      </c>
      <c r="CR25" s="73">
        <f t="shared" si="22"/>
        <v>1.5885031891138946E-7</v>
      </c>
      <c r="CS25" s="94"/>
      <c r="CT25" s="94"/>
      <c r="CU25" s="94"/>
      <c r="CV25" s="94"/>
      <c r="CW25" s="94"/>
    </row>
    <row r="26" spans="1:101" s="22" customFormat="1" x14ac:dyDescent="0.2">
      <c r="A26" s="91">
        <f t="shared" si="23"/>
        <v>15</v>
      </c>
      <c r="B26" s="67">
        <v>3.81274131E-2</v>
      </c>
      <c r="C26" s="67">
        <v>-1.26807E-2</v>
      </c>
      <c r="D26" s="69">
        <v>1.8600000000000001E-3</v>
      </c>
      <c r="E26" s="4"/>
      <c r="F26" s="8" t="s">
        <v>11</v>
      </c>
      <c r="G26" s="14">
        <f>IF(AND(BK2=0,COUNTA(C12:C1011)&lt;&gt;0),CORREL(B12:B1011,C12:C1011),"")</f>
        <v>0.73590540542107363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AG26" s="25"/>
      <c r="AS26" s="109"/>
      <c r="AT26" s="94"/>
      <c r="AU26" s="94"/>
      <c r="AV26" s="72">
        <v>1</v>
      </c>
      <c r="AW26" s="72">
        <f>IF($BK$2=0,QUARTILE(B$12:B$1011,$AV26),0)</f>
        <v>-2.1869521749999999E-2</v>
      </c>
      <c r="AX26" s="72">
        <f>IF(AND($BK$2=0,COUNTA($C$12:$C$1011)&lt;&gt;0),QUARTILE(C$12:C$1011,$AV26),0)</f>
        <v>-1.39745185E-2</v>
      </c>
      <c r="AY26" s="94">
        <f t="shared" si="11"/>
        <v>15</v>
      </c>
      <c r="AZ26" s="94">
        <f>AVERAGE(B$12:B26)</f>
        <v>-8.8517162800000014E-3</v>
      </c>
      <c r="BA26" s="94">
        <f>AVERAGE(C$12:C26)</f>
        <v>-3.9863182533333335E-3</v>
      </c>
      <c r="BB26" s="94">
        <f t="shared" si="12"/>
        <v>3.81274131E-2</v>
      </c>
      <c r="BC26" s="94">
        <f t="shared" si="13"/>
        <v>-1.26807E-2</v>
      </c>
      <c r="BD26" s="94">
        <f t="shared" si="24"/>
        <v>-0.13277574420000002</v>
      </c>
      <c r="BE26" s="94">
        <f t="shared" si="25"/>
        <v>-5.9794773800000006E-2</v>
      </c>
      <c r="BF26" s="94">
        <f t="shared" si="26"/>
        <v>7.2980970399999984E-2</v>
      </c>
      <c r="BG26" s="95">
        <f t="shared" si="14"/>
        <v>0</v>
      </c>
      <c r="BH26" s="95">
        <f t="shared" si="15"/>
        <v>-5.0808113099999996E-2</v>
      </c>
      <c r="BI26" s="95">
        <f>(AVERAGE(B$12:B26)-AVERAGE($D$12:$D26))/STDEV(B$12:B26)</f>
        <v>-0.23199274995011265</v>
      </c>
      <c r="BJ26" s="95">
        <f>(AVERAGE(C$12:C26)-AVERAGE($D$12:$D26))/STDEV(C$12:C26)</f>
        <v>-0.21428782973270311</v>
      </c>
      <c r="BK26" s="94"/>
      <c r="BL26" s="94"/>
      <c r="BM26" s="94"/>
      <c r="BN26" s="72">
        <f t="shared" si="16"/>
        <v>1</v>
      </c>
      <c r="BO26" s="72">
        <f t="shared" si="17"/>
        <v>1</v>
      </c>
      <c r="BP26" s="72">
        <f t="shared" si="18"/>
        <v>1</v>
      </c>
      <c r="BQ26" s="72">
        <f t="shared" si="19"/>
        <v>0</v>
      </c>
      <c r="BR26" s="72">
        <f t="shared" si="20"/>
        <v>0</v>
      </c>
      <c r="BS26" s="72">
        <f t="shared" si="21"/>
        <v>0</v>
      </c>
      <c r="BT26" s="72"/>
      <c r="BU26" s="72">
        <f t="shared" si="30"/>
        <v>-0.30621487987438534</v>
      </c>
      <c r="BV26" s="72">
        <f t="shared" si="27"/>
        <v>0.18429666332408659</v>
      </c>
      <c r="BW26" s="74">
        <f t="shared" si="28"/>
        <v>0.21276623406546882</v>
      </c>
      <c r="BX26" s="74">
        <f t="shared" si="29"/>
        <v>3.4612818929009505E-2</v>
      </c>
      <c r="BY26" s="73"/>
      <c r="BZ26" s="72"/>
      <c r="CA26" s="72"/>
      <c r="CB26" s="72"/>
      <c r="CC26" s="73"/>
      <c r="CD26" s="72" t="s">
        <v>63</v>
      </c>
      <c r="CE26" s="72">
        <f>IF(COUNTA(C12:C1011)&lt;&gt;0,MAX(CE18:CE20),CE18)</f>
        <v>0.13313690429321109</v>
      </c>
      <c r="CF26" s="73"/>
      <c r="CG26" s="73"/>
      <c r="CH26" s="73">
        <f t="shared" si="2"/>
        <v>1.4536996296980517E-3</v>
      </c>
      <c r="CI26" s="73">
        <f t="shared" si="3"/>
        <v>5.5425806304814642E-5</v>
      </c>
      <c r="CJ26" s="73">
        <f t="shared" si="4"/>
        <v>2.1132426133842525E-6</v>
      </c>
      <c r="CK26" s="73"/>
      <c r="CL26" s="73">
        <f t="shared" si="5"/>
        <v>1.6080015248999999E-4</v>
      </c>
      <c r="CM26" s="73">
        <f t="shared" si="6"/>
        <v>-2.0390584936799428E-6</v>
      </c>
      <c r="CN26" s="73">
        <f t="shared" si="7"/>
        <v>2.585668904080725E-8</v>
      </c>
      <c r="CO26" s="73">
        <f t="shared" si="8"/>
        <v>-4.8348228729716997E-4</v>
      </c>
      <c r="CP26" s="73">
        <f t="shared" si="9"/>
        <v>6.1308938405292234E-6</v>
      </c>
      <c r="CQ26" s="73">
        <f t="shared" si="10"/>
        <v>-1.8433928894312083E-5</v>
      </c>
      <c r="CR26" s="73">
        <f t="shared" si="22"/>
        <v>2.3375512213010321E-7</v>
      </c>
      <c r="CS26" s="94"/>
      <c r="CT26" s="94"/>
      <c r="CU26" s="94"/>
      <c r="CV26" s="94"/>
      <c r="CW26" s="94"/>
    </row>
    <row r="27" spans="1:101" s="22" customFormat="1" x14ac:dyDescent="0.2">
      <c r="A27" s="91">
        <f t="shared" si="23"/>
        <v>16</v>
      </c>
      <c r="B27" s="67">
        <v>-6.6884939000000004E-2</v>
      </c>
      <c r="C27" s="67">
        <v>-5.410977E-3</v>
      </c>
      <c r="D27" s="69">
        <v>1.8600000000000001E-3</v>
      </c>
      <c r="E27" s="4"/>
      <c r="F27" s="9" t="s">
        <v>12</v>
      </c>
      <c r="G27" s="15">
        <f>IF(BK2=0,(G15-G17)/G20,"")</f>
        <v>-8.7081254602406233E-2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AG27" s="25"/>
      <c r="AS27" s="109"/>
      <c r="AT27" s="94"/>
      <c r="AU27" s="94"/>
      <c r="AV27" s="72">
        <v>4</v>
      </c>
      <c r="AW27" s="72">
        <f>IF($BK$2=0,QUARTILE(B$12:B$1011,$AV27),0)</f>
        <v>6.1396468699999998E-2</v>
      </c>
      <c r="AX27" s="72">
        <f>IF(AND($BK$2=0,COUNTA($C$12:$C$1011)&lt;&gt;0),QUARTILE(C$12:C$1011,$AV27),0)</f>
        <v>5.41261673E-2</v>
      </c>
      <c r="AY27" s="94">
        <f t="shared" si="11"/>
        <v>16</v>
      </c>
      <c r="AZ27" s="94">
        <f>AVERAGE(B$12:B27)</f>
        <v>-1.2478792700000001E-2</v>
      </c>
      <c r="BA27" s="94">
        <f>AVERAGE(C$12:C27)</f>
        <v>-4.0753594250000002E-3</v>
      </c>
      <c r="BB27" s="94">
        <f t="shared" si="12"/>
        <v>-6.6884939000000004E-2</v>
      </c>
      <c r="BC27" s="94">
        <f t="shared" si="13"/>
        <v>-5.410977E-3</v>
      </c>
      <c r="BD27" s="94">
        <f t="shared" si="24"/>
        <v>-0.19966068320000002</v>
      </c>
      <c r="BE27" s="94">
        <f t="shared" si="25"/>
        <v>-6.5205750800000004E-2</v>
      </c>
      <c r="BF27" s="94">
        <f t="shared" si="26"/>
        <v>0.1344549324</v>
      </c>
      <c r="BG27" s="95">
        <f t="shared" si="14"/>
        <v>6.1473962000000007E-2</v>
      </c>
      <c r="BH27" s="95">
        <f t="shared" si="15"/>
        <v>0</v>
      </c>
      <c r="BI27" s="95">
        <f>(AVERAGE(B$12:B27)-AVERAGE($D$12:$D27))/STDEV(B$12:B27)</f>
        <v>-0.30568494330964779</v>
      </c>
      <c r="BJ27" s="95">
        <f>(AVERAGE(C$12:C27)-AVERAGE($D$12:$D27))/STDEV(C$12:C27)</f>
        <v>-0.22516663702933096</v>
      </c>
      <c r="BK27" s="94"/>
      <c r="BL27" s="94"/>
      <c r="BM27" s="94"/>
      <c r="BN27" s="72">
        <f t="shared" si="16"/>
        <v>1</v>
      </c>
      <c r="BO27" s="72">
        <f t="shared" si="17"/>
        <v>1</v>
      </c>
      <c r="BP27" s="72">
        <f t="shared" si="18"/>
        <v>1</v>
      </c>
      <c r="BQ27" s="72">
        <f t="shared" si="19"/>
        <v>0</v>
      </c>
      <c r="BR27" s="72">
        <f t="shared" si="20"/>
        <v>0</v>
      </c>
      <c r="BS27" s="72">
        <f t="shared" si="21"/>
        <v>0</v>
      </c>
      <c r="BT27" s="72"/>
      <c r="BU27" s="72">
        <f t="shared" si="30"/>
        <v>-0.29290118944506421</v>
      </c>
      <c r="BV27" s="72">
        <f t="shared" si="27"/>
        <v>0.23427688158713134</v>
      </c>
      <c r="BW27" s="74">
        <f t="shared" si="28"/>
        <v>0.26645198815878196</v>
      </c>
      <c r="BX27" s="74">
        <f t="shared" si="29"/>
        <v>5.186482276560489E-2</v>
      </c>
      <c r="BY27" s="72"/>
      <c r="BZ27" s="72"/>
      <c r="CA27" s="72"/>
      <c r="CB27" s="72"/>
      <c r="CC27" s="73"/>
      <c r="CD27" s="73"/>
      <c r="CE27" s="73"/>
      <c r="CF27" s="73"/>
      <c r="CG27" s="73"/>
      <c r="CH27" s="73">
        <f t="shared" si="2"/>
        <v>4.4735950650337218E-3</v>
      </c>
      <c r="CI27" s="73">
        <f t="shared" si="3"/>
        <v>-2.9921613303548155E-4</v>
      </c>
      <c r="CJ27" s="73">
        <f t="shared" si="4"/>
        <v>2.001305280589407E-5</v>
      </c>
      <c r="CK27" s="73"/>
      <c r="CL27" s="73">
        <f t="shared" si="5"/>
        <v>2.9278672094529E-5</v>
      </c>
      <c r="CM27" s="73">
        <f t="shared" si="6"/>
        <v>-1.5842622129403825E-7</v>
      </c>
      <c r="CN27" s="73">
        <f t="shared" si="7"/>
        <v>8.5724063961895117E-10</v>
      </c>
      <c r="CO27" s="73">
        <f t="shared" si="8"/>
        <v>3.61912866575403E-4</v>
      </c>
      <c r="CP27" s="73">
        <f t="shared" si="9"/>
        <v>-1.9583021970435745E-6</v>
      </c>
      <c r="CQ27" s="73">
        <f t="shared" si="10"/>
        <v>-2.4206520004210974E-5</v>
      </c>
      <c r="CR27" s="73">
        <f t="shared" si="22"/>
        <v>1.3098092299282548E-7</v>
      </c>
      <c r="CS27" s="94"/>
      <c r="CT27" s="94"/>
      <c r="CU27" s="94"/>
      <c r="CV27" s="94"/>
      <c r="CW27" s="94"/>
    </row>
    <row r="28" spans="1:101" s="22" customFormat="1" x14ac:dyDescent="0.2">
      <c r="A28" s="91">
        <f t="shared" si="23"/>
        <v>17</v>
      </c>
      <c r="B28" s="67">
        <v>-5.5852355999999999E-2</v>
      </c>
      <c r="C28" s="67">
        <v>-4.9047014E-2</v>
      </c>
      <c r="D28" s="69">
        <v>1.8600000000000001E-3</v>
      </c>
      <c r="E28" s="4"/>
      <c r="F28" s="6" t="s">
        <v>13</v>
      </c>
      <c r="G28" s="14">
        <f>IF(AND(BK2=0,COUNTA(C12:C1011)&lt;&gt;0),(G16-G17)/G21,"")</f>
        <v>0.10432948975861421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AS28" s="109"/>
      <c r="AT28" s="94"/>
      <c r="AU28" s="94"/>
      <c r="AV28" s="72">
        <v>0</v>
      </c>
      <c r="AW28" s="72">
        <f>IF($BK$2=0,QUARTILE(B$12:B$1011,$AV28),0)</f>
        <v>-7.3664121999999999E-2</v>
      </c>
      <c r="AX28" s="72">
        <f>IF(AND($BK$2=0,COUNTA($C$12:$C$1011)&lt;&gt;0),QUARTILE(C$12:C$1011,$AV28),0)</f>
        <v>-6.0223756000000003E-2</v>
      </c>
      <c r="AY28" s="94">
        <f t="shared" si="11"/>
        <v>17</v>
      </c>
      <c r="AZ28" s="94">
        <f>AVERAGE(B$12:B28)</f>
        <v>-1.5030178776470589E-2</v>
      </c>
      <c r="BA28" s="94">
        <f>AVERAGE(C$12:C28)</f>
        <v>-6.7207508705882353E-3</v>
      </c>
      <c r="BB28" s="94">
        <f t="shared" si="12"/>
        <v>-5.5852355999999999E-2</v>
      </c>
      <c r="BC28" s="94">
        <f t="shared" si="13"/>
        <v>-4.9047014E-2</v>
      </c>
      <c r="BD28" s="94">
        <f t="shared" si="24"/>
        <v>-0.25551303920000001</v>
      </c>
      <c r="BE28" s="94">
        <f t="shared" si="25"/>
        <v>-0.1142527648</v>
      </c>
      <c r="BF28" s="94">
        <f t="shared" si="26"/>
        <v>0.1412602744</v>
      </c>
      <c r="BG28" s="95">
        <f t="shared" si="14"/>
        <v>6.8053419999999989E-3</v>
      </c>
      <c r="BH28" s="95">
        <f t="shared" si="15"/>
        <v>0</v>
      </c>
      <c r="BI28" s="95">
        <f>(AVERAGE(B$12:B28)-AVERAGE($D$12:$D28))/STDEV(B$12:B28)</f>
        <v>-0.36229497616268719</v>
      </c>
      <c r="BJ28" s="95">
        <f>(AVERAGE(C$12:C28)-AVERAGE($D$12:$D28))/STDEV(C$12:C28)</f>
        <v>-0.30915214875052843</v>
      </c>
      <c r="BK28" s="94"/>
      <c r="BL28" s="94"/>
      <c r="BM28" s="94"/>
      <c r="BN28" s="72">
        <f t="shared" si="16"/>
        <v>1</v>
      </c>
      <c r="BO28" s="72">
        <f t="shared" si="17"/>
        <v>1</v>
      </c>
      <c r="BP28" s="72">
        <f t="shared" si="18"/>
        <v>1</v>
      </c>
      <c r="BQ28" s="72">
        <f t="shared" si="19"/>
        <v>0</v>
      </c>
      <c r="BR28" s="72">
        <f t="shared" si="20"/>
        <v>0</v>
      </c>
      <c r="BS28" s="72">
        <f t="shared" si="21"/>
        <v>0</v>
      </c>
      <c r="BT28" s="72"/>
      <c r="BU28" s="72">
        <f t="shared" si="30"/>
        <v>-0.27958749901574309</v>
      </c>
      <c r="BV28" s="72">
        <f t="shared" si="27"/>
        <v>0.29465224472044022</v>
      </c>
      <c r="BW28" s="74">
        <f t="shared" si="28"/>
        <v>0.33036366748892593</v>
      </c>
      <c r="BX28" s="74">
        <f t="shared" si="29"/>
        <v>7.6331322092318785E-2</v>
      </c>
      <c r="BY28" s="72"/>
      <c r="BZ28" s="72"/>
      <c r="CA28" s="72"/>
      <c r="CB28" s="72"/>
      <c r="CC28" s="73"/>
      <c r="CD28" s="73"/>
      <c r="CE28" s="73"/>
      <c r="CF28" s="73"/>
      <c r="CG28" s="73"/>
      <c r="CH28" s="73">
        <f t="shared" si="2"/>
        <v>3.1194856707507357E-3</v>
      </c>
      <c r="CI28" s="73">
        <f t="shared" si="3"/>
        <v>-1.7423062421966886E-4</v>
      </c>
      <c r="CJ28" s="73">
        <f t="shared" si="4"/>
        <v>9.7311908500191672E-6</v>
      </c>
      <c r="CK28" s="73"/>
      <c r="CL28" s="73">
        <f t="shared" si="5"/>
        <v>2.4056095823161961E-3</v>
      </c>
      <c r="CM28" s="73">
        <f t="shared" si="6"/>
        <v>-1.1798796686239662E-4</v>
      </c>
      <c r="CN28" s="73">
        <f t="shared" si="7"/>
        <v>5.7869574625315037E-6</v>
      </c>
      <c r="CO28" s="73">
        <f t="shared" si="8"/>
        <v>2.7393912866649837E-3</v>
      </c>
      <c r="CP28" s="73">
        <f t="shared" si="9"/>
        <v>-1.3435896278853548E-4</v>
      </c>
      <c r="CQ28" s="73">
        <f t="shared" si="10"/>
        <v>-1.5300145736611072E-4</v>
      </c>
      <c r="CR28" s="73">
        <f t="shared" si="22"/>
        <v>7.5042646214560364E-6</v>
      </c>
      <c r="CS28" s="94"/>
      <c r="CT28" s="94"/>
      <c r="CU28" s="94"/>
      <c r="CV28" s="94"/>
      <c r="CW28" s="94"/>
    </row>
    <row r="29" spans="1:101" s="22" customFormat="1" x14ac:dyDescent="0.2">
      <c r="A29" s="91">
        <f t="shared" si="23"/>
        <v>18</v>
      </c>
      <c r="B29" s="67">
        <v>-8.1883319999999996E-3</v>
      </c>
      <c r="C29" s="67">
        <v>-1.3614522E-2</v>
      </c>
      <c r="D29" s="69">
        <v>1.8600000000000001E-3</v>
      </c>
      <c r="E29" s="4"/>
      <c r="F29" s="6" t="s">
        <v>14</v>
      </c>
      <c r="G29" s="14">
        <f>IF(AND(BK2=0,COUNTA(C12:C1011)&lt;&gt;0),G28-G27,"")</f>
        <v>0.19141074436102046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AG29" s="25"/>
      <c r="AS29" s="109"/>
      <c r="AT29" s="94"/>
      <c r="AU29" s="94"/>
      <c r="AV29" s="72">
        <v>3</v>
      </c>
      <c r="AW29" s="72">
        <f>IF($BK$2=0,QUARTILE(B$12:B$1011,$AV29),0)</f>
        <v>2.6580120975E-2</v>
      </c>
      <c r="AX29" s="72">
        <f>IF(AND($BK$2=0,COUNTA($C$12:$C$1011)&lt;&gt;0),QUARTILE(C$12:C$1011,$AV29),0)</f>
        <v>2.2437699849999999E-2</v>
      </c>
      <c r="AY29" s="94">
        <f t="shared" si="11"/>
        <v>18</v>
      </c>
      <c r="AZ29" s="94">
        <f>AVERAGE(B$12:B29)</f>
        <v>-1.465007617777778E-2</v>
      </c>
      <c r="BA29" s="94">
        <f>AVERAGE(C$12:C29)</f>
        <v>-7.1037381555555563E-3</v>
      </c>
      <c r="BB29" s="94">
        <f t="shared" si="12"/>
        <v>-8.1883319999999996E-3</v>
      </c>
      <c r="BC29" s="94">
        <f t="shared" si="13"/>
        <v>-1.3614522E-2</v>
      </c>
      <c r="BD29" s="94">
        <f t="shared" si="24"/>
        <v>-0.26370137120000003</v>
      </c>
      <c r="BE29" s="94">
        <f t="shared" si="25"/>
        <v>-0.12786728680000001</v>
      </c>
      <c r="BF29" s="94">
        <f t="shared" si="26"/>
        <v>0.1358340844</v>
      </c>
      <c r="BG29" s="95">
        <f t="shared" si="14"/>
        <v>0</v>
      </c>
      <c r="BH29" s="95">
        <f t="shared" si="15"/>
        <v>-5.4261900000000009E-3</v>
      </c>
      <c r="BI29" s="95">
        <f>(AVERAGE(B$12:B29)-AVERAGE($D$12:$D29))/STDEV(B$12:B29)</f>
        <v>-0.36480914848654444</v>
      </c>
      <c r="BJ29" s="95">
        <f>(AVERAGE(C$12:C29)-AVERAGE($D$12:$D29))/STDEV(C$12:C29)</f>
        <v>-0.33228545486818645</v>
      </c>
      <c r="BK29" s="94"/>
      <c r="BL29" s="94"/>
      <c r="BM29" s="94"/>
      <c r="BN29" s="72">
        <f t="shared" si="16"/>
        <v>1</v>
      </c>
      <c r="BO29" s="72">
        <f t="shared" si="17"/>
        <v>1</v>
      </c>
      <c r="BP29" s="72">
        <f t="shared" si="18"/>
        <v>1</v>
      </c>
      <c r="BQ29" s="72">
        <f t="shared" si="19"/>
        <v>0</v>
      </c>
      <c r="BR29" s="72">
        <f t="shared" si="20"/>
        <v>0</v>
      </c>
      <c r="BS29" s="72">
        <f t="shared" si="21"/>
        <v>0</v>
      </c>
      <c r="BT29" s="72"/>
      <c r="BU29" s="72">
        <f t="shared" si="30"/>
        <v>-0.26627380858642197</v>
      </c>
      <c r="BV29" s="72">
        <f t="shared" si="27"/>
        <v>0.36665569133202397</v>
      </c>
      <c r="BW29" s="74">
        <f t="shared" si="28"/>
        <v>0.40552968239581749</v>
      </c>
      <c r="BX29" s="74">
        <f t="shared" si="29"/>
        <v>0.1103383867456155</v>
      </c>
      <c r="BY29" s="72"/>
      <c r="BZ29" s="72"/>
      <c r="CA29" s="72"/>
      <c r="CB29" s="72"/>
      <c r="CC29" s="73"/>
      <c r="CD29" s="73"/>
      <c r="CE29" s="73"/>
      <c r="CF29" s="73"/>
      <c r="CG29" s="73"/>
      <c r="CH29" s="73">
        <f t="shared" si="2"/>
        <v>6.7048780942223987E-5</v>
      </c>
      <c r="CI29" s="73">
        <f t="shared" si="3"/>
        <v>-5.4901767855020277E-7</v>
      </c>
      <c r="CJ29" s="73">
        <f t="shared" si="4"/>
        <v>4.4955390258383385E-9</v>
      </c>
      <c r="CK29" s="73"/>
      <c r="CL29" s="73">
        <f t="shared" si="5"/>
        <v>1.8535520928848401E-4</v>
      </c>
      <c r="CM29" s="73">
        <f t="shared" si="6"/>
        <v>-2.5235225746726699E-6</v>
      </c>
      <c r="CN29" s="73">
        <f t="shared" si="7"/>
        <v>3.4356553610377707E-8</v>
      </c>
      <c r="CO29" s="73">
        <f t="shared" si="8"/>
        <v>1.1148022615730399E-4</v>
      </c>
      <c r="CP29" s="73">
        <f t="shared" si="9"/>
        <v>-1.5177499915835907E-6</v>
      </c>
      <c r="CQ29" s="73">
        <f t="shared" si="10"/>
        <v>-9.1283710321108917E-7</v>
      </c>
      <c r="CR29" s="73">
        <f t="shared" si="22"/>
        <v>1.2427840824083644E-8</v>
      </c>
      <c r="CS29" s="94"/>
      <c r="CT29" s="94"/>
      <c r="CU29" s="94"/>
      <c r="CV29" s="94"/>
      <c r="CW29" s="94"/>
    </row>
    <row r="30" spans="1:101" s="22" customFormat="1" x14ac:dyDescent="0.2">
      <c r="A30" s="91">
        <f t="shared" si="23"/>
        <v>19</v>
      </c>
      <c r="B30" s="67">
        <v>2.65763418E-2</v>
      </c>
      <c r="C30" s="67">
        <v>2.63586957E-2</v>
      </c>
      <c r="D30" s="69">
        <v>1.8600000000000001E-3</v>
      </c>
      <c r="E30" s="4"/>
      <c r="F30" s="6" t="s">
        <v>15</v>
      </c>
      <c r="G30" s="37">
        <f>IF(BK2=0,G27/(1+0.25*(G24-1)/G12),"")</f>
        <v>-8.6523006496544319E-2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AG30" s="25"/>
      <c r="AS30" s="109"/>
      <c r="AT30" s="94">
        <v>0.3</v>
      </c>
      <c r="AU30" s="94">
        <v>0.9</v>
      </c>
      <c r="AV30" s="94"/>
      <c r="AW30" s="94"/>
      <c r="AX30" s="94"/>
      <c r="AY30" s="94">
        <f t="shared" si="11"/>
        <v>19</v>
      </c>
      <c r="AZ30" s="94">
        <f>AVERAGE(B$12:B30)</f>
        <v>-1.2480264705263158E-2</v>
      </c>
      <c r="BA30" s="94">
        <f>AVERAGE(C$12:C30)</f>
        <v>-5.3425574263157895E-3</v>
      </c>
      <c r="BB30" s="94">
        <f t="shared" si="12"/>
        <v>2.65763418E-2</v>
      </c>
      <c r="BC30" s="94">
        <f t="shared" si="13"/>
        <v>2.63586957E-2</v>
      </c>
      <c r="BD30" s="94">
        <f t="shared" si="24"/>
        <v>-0.23712502940000002</v>
      </c>
      <c r="BE30" s="94">
        <f t="shared" si="25"/>
        <v>-0.1015085911</v>
      </c>
      <c r="BF30" s="94">
        <f t="shared" si="26"/>
        <v>0.1356164383</v>
      </c>
      <c r="BG30" s="95">
        <f t="shared" si="14"/>
        <v>0</v>
      </c>
      <c r="BH30" s="95">
        <f t="shared" si="15"/>
        <v>-2.1764609999999976E-4</v>
      </c>
      <c r="BI30" s="95">
        <f>(AVERAGE(B$12:B30)-AVERAGE($D$12:$D30))/STDEV(B$12:B30)</f>
        <v>-0.3187639014342068</v>
      </c>
      <c r="BJ30" s="95">
        <f>(AVERAGE(C$12:C30)-AVERAGE($D$12:$D30))/STDEV(C$12:C30)</f>
        <v>-0.26366711054873471</v>
      </c>
      <c r="BK30" s="94"/>
      <c r="BL30" s="94"/>
      <c r="BM30" s="94"/>
      <c r="BN30" s="72">
        <f t="shared" si="16"/>
        <v>1</v>
      </c>
      <c r="BO30" s="72">
        <f t="shared" si="17"/>
        <v>1</v>
      </c>
      <c r="BP30" s="72">
        <f t="shared" si="18"/>
        <v>1</v>
      </c>
      <c r="BQ30" s="72">
        <f t="shared" si="19"/>
        <v>0</v>
      </c>
      <c r="BR30" s="72">
        <f t="shared" si="20"/>
        <v>0</v>
      </c>
      <c r="BS30" s="72">
        <f t="shared" si="21"/>
        <v>0</v>
      </c>
      <c r="BT30" s="72"/>
      <c r="BU30" s="72">
        <f t="shared" si="30"/>
        <v>-0.25296011815710084</v>
      </c>
      <c r="BV30" s="72">
        <f t="shared" si="27"/>
        <v>0.45141445785064843</v>
      </c>
      <c r="BW30" s="74">
        <f t="shared" si="28"/>
        <v>0.49284467836332818</v>
      </c>
      <c r="BX30" s="74">
        <f t="shared" si="29"/>
        <v>0.15665506238063692</v>
      </c>
      <c r="BY30" s="72"/>
      <c r="BZ30" s="72"/>
      <c r="CA30" s="72"/>
      <c r="CB30" s="72"/>
      <c r="CC30" s="73"/>
      <c r="CD30" s="73"/>
      <c r="CE30" s="73"/>
      <c r="CF30" s="73"/>
      <c r="CG30" s="73"/>
      <c r="CH30" s="73">
        <f t="shared" si="2"/>
        <v>7.0630194347042722E-4</v>
      </c>
      <c r="CI30" s="73">
        <f t="shared" si="3"/>
        <v>1.877092186367435E-5</v>
      </c>
      <c r="CJ30" s="73">
        <f t="shared" si="4"/>
        <v>4.9886243535010254E-7</v>
      </c>
      <c r="CK30" s="73"/>
      <c r="CL30" s="73">
        <f t="shared" si="5"/>
        <v>6.9478083900519853E-4</v>
      </c>
      <c r="CM30" s="73">
        <f t="shared" si="6"/>
        <v>1.8313516713528721E-5</v>
      </c>
      <c r="CN30" s="73">
        <f t="shared" si="7"/>
        <v>4.8272041424876764E-7</v>
      </c>
      <c r="CO30" s="73">
        <f t="shared" si="8"/>
        <v>7.0051770632539032E-4</v>
      </c>
      <c r="CP30" s="73">
        <f t="shared" si="9"/>
        <v>1.8464733053492929E-5</v>
      </c>
      <c r="CQ30" s="73">
        <f t="shared" si="10"/>
        <v>1.8617198000255594E-5</v>
      </c>
      <c r="CR30" s="73">
        <f t="shared" si="22"/>
        <v>4.9072505687538575E-7</v>
      </c>
      <c r="CS30" s="94"/>
      <c r="CT30" s="94"/>
      <c r="CU30" s="94"/>
      <c r="CV30" s="94"/>
      <c r="CW30" s="94"/>
    </row>
    <row r="31" spans="1:101" s="22" customFormat="1" x14ac:dyDescent="0.2">
      <c r="A31" s="91">
        <f t="shared" si="23"/>
        <v>20</v>
      </c>
      <c r="B31" s="67">
        <v>5.8379466499999998E-2</v>
      </c>
      <c r="C31" s="67">
        <v>4.1886196000000001E-2</v>
      </c>
      <c r="D31" s="69">
        <v>1.8600000000000001E-3</v>
      </c>
      <c r="E31" s="4"/>
      <c r="F31" s="6" t="s">
        <v>16</v>
      </c>
      <c r="G31" s="37">
        <f>IF(AND(BK2=0,COUNTA(C12:C1011)&lt;&gt;0),G28/(1+0.25*(G25-1)/G13),"")</f>
        <v>0.10363645054478814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AG31" s="25"/>
      <c r="AS31" s="109"/>
      <c r="AT31" s="94">
        <f>AT30</f>
        <v>0.3</v>
      </c>
      <c r="AU31" s="94">
        <f>AU30</f>
        <v>0.9</v>
      </c>
      <c r="AV31" s="72">
        <v>2</v>
      </c>
      <c r="AW31" s="72">
        <f>IF($BK$2=0,QUARTILE(B$12:B$1011,$AV31),0)</f>
        <v>-6.0679600000000005E-4</v>
      </c>
      <c r="AX31" s="72">
        <f>IF(AND($BK$2=0,COUNTA($C$12:$C$1011)&lt;&gt;0),QUARTILE(C$12:C$1011,$AV31),0)</f>
        <v>7.6047427500000007E-3</v>
      </c>
      <c r="AY31" s="94">
        <f t="shared" si="11"/>
        <v>20</v>
      </c>
      <c r="AZ31" s="94">
        <f>AVERAGE(B$12:B31)</f>
        <v>-8.9372781450000015E-3</v>
      </c>
      <c r="BA31" s="94">
        <f>AVERAGE(C$12:C31)</f>
        <v>-2.981119755E-3</v>
      </c>
      <c r="BB31" s="94">
        <f t="shared" si="12"/>
        <v>5.8379466499999998E-2</v>
      </c>
      <c r="BC31" s="94">
        <f t="shared" si="13"/>
        <v>4.1886196000000001E-2</v>
      </c>
      <c r="BD31" s="94">
        <f t="shared" si="24"/>
        <v>-0.17874556290000002</v>
      </c>
      <c r="BE31" s="94">
        <f t="shared" si="25"/>
        <v>-5.9622395100000003E-2</v>
      </c>
      <c r="BF31" s="94">
        <f t="shared" si="26"/>
        <v>0.11912316780000001</v>
      </c>
      <c r="BG31" s="95">
        <f t="shared" si="14"/>
        <v>0</v>
      </c>
      <c r="BH31" s="95">
        <f t="shared" si="15"/>
        <v>-1.6493270499999997E-2</v>
      </c>
      <c r="BI31" s="95">
        <f>(AVERAGE(B$12:B31)-AVERAGE($D$12:$D31))/STDEV(B$12:B31)</f>
        <v>-0.23187126010239084</v>
      </c>
      <c r="BJ31" s="95">
        <f>(AVERAGE(C$12:C31)-AVERAGE($D$12:$D31))/STDEV(C$12:C31)</f>
        <v>-0.16921776327471841</v>
      </c>
      <c r="BK31" s="94"/>
      <c r="BL31" s="94"/>
      <c r="BM31" s="94"/>
      <c r="BN31" s="72">
        <f t="shared" si="16"/>
        <v>1</v>
      </c>
      <c r="BO31" s="72">
        <f t="shared" si="17"/>
        <v>1</v>
      </c>
      <c r="BP31" s="72">
        <f t="shared" si="18"/>
        <v>1</v>
      </c>
      <c r="BQ31" s="72">
        <f t="shared" si="19"/>
        <v>0</v>
      </c>
      <c r="BR31" s="72">
        <f t="shared" si="20"/>
        <v>0</v>
      </c>
      <c r="BS31" s="72">
        <f t="shared" si="21"/>
        <v>0</v>
      </c>
      <c r="BT31" s="72"/>
      <c r="BU31" s="72">
        <f t="shared" si="30"/>
        <v>-0.23964642772777972</v>
      </c>
      <c r="BV31" s="72">
        <f t="shared" si="27"/>
        <v>0.54987105046769247</v>
      </c>
      <c r="BW31" s="74">
        <f t="shared" si="28"/>
        <v>0.59299980512555939</v>
      </c>
      <c r="BX31" s="74">
        <f t="shared" si="29"/>
        <v>0.21845208625375653</v>
      </c>
      <c r="BY31" s="72"/>
      <c r="BZ31" s="72"/>
      <c r="CA31" s="72"/>
      <c r="CB31" s="72"/>
      <c r="CC31" s="73"/>
      <c r="CD31" s="73"/>
      <c r="CE31" s="73"/>
      <c r="CF31" s="73"/>
      <c r="CG31" s="73"/>
      <c r="CH31" s="73">
        <f t="shared" si="2"/>
        <v>3.4081621088246218E-3</v>
      </c>
      <c r="CI31" s="73">
        <f t="shared" si="3"/>
        <v>1.9896668565869634E-4</v>
      </c>
      <c r="CJ31" s="73">
        <f t="shared" si="4"/>
        <v>1.1615568960027893E-5</v>
      </c>
      <c r="CK31" s="73"/>
      <c r="CL31" s="73">
        <f t="shared" si="5"/>
        <v>1.754453415350416E-3</v>
      </c>
      <c r="CM31" s="73">
        <f t="shared" si="6"/>
        <v>7.3487379628236937E-5</v>
      </c>
      <c r="CN31" s="73">
        <f t="shared" si="7"/>
        <v>3.078106786634739E-6</v>
      </c>
      <c r="CO31" s="73">
        <f t="shared" si="8"/>
        <v>2.4452937761944341E-3</v>
      </c>
      <c r="CP31" s="73">
        <f t="shared" si="9"/>
        <v>1.0242405438726019E-4</v>
      </c>
      <c r="CQ31" s="73">
        <f t="shared" si="10"/>
        <v>1.4275494609000144E-4</v>
      </c>
      <c r="CR31" s="73">
        <f t="shared" si="22"/>
        <v>5.9794616518952334E-6</v>
      </c>
      <c r="CS31" s="94"/>
      <c r="CT31" s="94"/>
      <c r="CU31" s="94"/>
      <c r="CV31" s="94"/>
      <c r="CW31" s="94"/>
    </row>
    <row r="32" spans="1:101" s="22" customFormat="1" x14ac:dyDescent="0.2">
      <c r="A32" s="91">
        <f t="shared" si="23"/>
        <v>21</v>
      </c>
      <c r="B32" s="67">
        <v>3.2810271000000002E-2</v>
      </c>
      <c r="C32" s="67">
        <v>4.9595141699999998E-2</v>
      </c>
      <c r="D32" s="69">
        <v>1.8600000000000001E-3</v>
      </c>
      <c r="E32" s="4"/>
      <c r="F32" s="7" t="s">
        <v>60</v>
      </c>
      <c r="G32" s="108">
        <f>IF(AND(BK2=0,COUNTA(C12:C1011)&lt;&gt;0),G31-G30,"")</f>
        <v>0.19015945704133247</v>
      </c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AG32" s="25"/>
      <c r="AS32" s="109"/>
      <c r="AT32" s="94">
        <f>AT30</f>
        <v>0.3</v>
      </c>
      <c r="AU32" s="94">
        <f>AU30</f>
        <v>0.9</v>
      </c>
      <c r="AV32" s="72">
        <v>4</v>
      </c>
      <c r="AW32" s="72">
        <f>IF($BK$2=0,QUARTILE(B$12:B$1011,$AV32),0)</f>
        <v>6.1396468699999998E-2</v>
      </c>
      <c r="AX32" s="72">
        <f>IF(AND($BK$2=0,COUNTA($C$12:$C$1011)&lt;&gt;0),QUARTILE(C$12:C$1011,$AV32),0)</f>
        <v>5.41261673E-2</v>
      </c>
      <c r="AY32" s="94">
        <f t="shared" si="11"/>
        <v>21</v>
      </c>
      <c r="AZ32" s="94">
        <f>AVERAGE(B$12:B32)</f>
        <v>-6.9492996142857151E-3</v>
      </c>
      <c r="BA32" s="94">
        <f>AVERAGE(C$12:C32)</f>
        <v>-4.7748825714285739E-4</v>
      </c>
      <c r="BB32" s="94">
        <f t="shared" si="12"/>
        <v>3.2810271000000002E-2</v>
      </c>
      <c r="BC32" s="94">
        <f t="shared" si="13"/>
        <v>4.9595141699999998E-2</v>
      </c>
      <c r="BD32" s="94">
        <f t="shared" si="24"/>
        <v>-0.14593529190000001</v>
      </c>
      <c r="BE32" s="94">
        <f t="shared" si="25"/>
        <v>-1.0027253400000005E-2</v>
      </c>
      <c r="BF32" s="94">
        <f t="shared" si="26"/>
        <v>0.13590803849999999</v>
      </c>
      <c r="BG32" s="95">
        <f t="shared" si="14"/>
        <v>1.6784870699999996E-2</v>
      </c>
      <c r="BH32" s="95">
        <f t="shared" si="15"/>
        <v>0</v>
      </c>
      <c r="BI32" s="95">
        <f>(AVERAGE(B$12:B32)-AVERAGE($D$12:$D32))/STDEV(B$12:B32)</f>
        <v>-0.1902984495713029</v>
      </c>
      <c r="BJ32" s="95">
        <f>(AVERAGE(C$12:C32)-AVERAGE($D$12:$D32))/STDEV(C$12:C32)</f>
        <v>-7.7522228266335647E-2</v>
      </c>
      <c r="BK32" s="94"/>
      <c r="BL32" s="94"/>
      <c r="BM32" s="94"/>
      <c r="BN32" s="72">
        <f t="shared" si="16"/>
        <v>1</v>
      </c>
      <c r="BO32" s="72">
        <f t="shared" si="17"/>
        <v>1</v>
      </c>
      <c r="BP32" s="72">
        <f t="shared" si="18"/>
        <v>1</v>
      </c>
      <c r="BQ32" s="72">
        <f t="shared" si="19"/>
        <v>0</v>
      </c>
      <c r="BR32" s="72">
        <f t="shared" si="20"/>
        <v>0</v>
      </c>
      <c r="BS32" s="72">
        <f t="shared" si="21"/>
        <v>0</v>
      </c>
      <c r="BT32" s="72"/>
      <c r="BU32" s="72">
        <f t="shared" si="30"/>
        <v>-0.2263327372984586</v>
      </c>
      <c r="BV32" s="72">
        <f t="shared" si="27"/>
        <v>0.66269638871090453</v>
      </c>
      <c r="BW32" s="74">
        <f t="shared" si="28"/>
        <v>0.70640877430768834</v>
      </c>
      <c r="BX32" s="74">
        <f t="shared" si="29"/>
        <v>0.29920022666266533</v>
      </c>
      <c r="BY32" s="72"/>
      <c r="BZ32" s="72"/>
      <c r="CA32" s="72"/>
      <c r="CB32" s="72"/>
      <c r="CC32" s="73"/>
      <c r="CD32" s="73"/>
      <c r="CE32" s="73"/>
      <c r="CF32" s="73"/>
      <c r="CG32" s="73"/>
      <c r="CH32" s="73">
        <f t="shared" si="2"/>
        <v>1.0765138830934411E-3</v>
      </c>
      <c r="CI32" s="73">
        <f t="shared" si="3"/>
        <v>3.5320712239558124E-5</v>
      </c>
      <c r="CJ32" s="73">
        <f t="shared" si="4"/>
        <v>1.158882140492919E-6</v>
      </c>
      <c r="CK32" s="73"/>
      <c r="CL32" s="73">
        <f t="shared" si="5"/>
        <v>2.4596780802430785E-3</v>
      </c>
      <c r="CM32" s="73">
        <f t="shared" si="6"/>
        <v>1.2198808292603945E-4</v>
      </c>
      <c r="CN32" s="73">
        <f t="shared" si="7"/>
        <v>6.0500162584282759E-6</v>
      </c>
      <c r="CO32" s="73">
        <f t="shared" si="8"/>
        <v>1.6272300394604008E-3</v>
      </c>
      <c r="CP32" s="73">
        <f t="shared" si="9"/>
        <v>8.0702704385535157E-5</v>
      </c>
      <c r="CQ32" s="73">
        <f t="shared" si="10"/>
        <v>5.3389858574036445E-5</v>
      </c>
      <c r="CR32" s="73">
        <f t="shared" si="22"/>
        <v>2.6478776013222969E-6</v>
      </c>
      <c r="CS32" s="94"/>
      <c r="CT32" s="94"/>
      <c r="CU32" s="94"/>
      <c r="CV32" s="94"/>
      <c r="CW32" s="94"/>
    </row>
    <row r="33" spans="1:101" s="22" customFormat="1" x14ac:dyDescent="0.2">
      <c r="A33" s="91">
        <f t="shared" si="23"/>
        <v>22</v>
      </c>
      <c r="B33" s="67">
        <v>1.15260489E-2</v>
      </c>
      <c r="C33" s="67">
        <v>1.6855285300000002E-2</v>
      </c>
      <c r="D33" s="69">
        <v>1.8600000000000001E-3</v>
      </c>
      <c r="E33" s="4"/>
      <c r="F33" s="18" t="s">
        <v>163</v>
      </c>
      <c r="G33" s="19">
        <f>IF(BK2=0,1-C9,"")</f>
        <v>0.95</v>
      </c>
      <c r="H33" s="16"/>
      <c r="I33" s="1"/>
      <c r="J33" s="1"/>
      <c r="K33" s="1"/>
      <c r="L33" s="1"/>
      <c r="N33" s="1"/>
      <c r="O33" s="1"/>
      <c r="P33" s="1"/>
      <c r="Q33" s="1"/>
      <c r="R33" s="1"/>
      <c r="S33" s="1"/>
      <c r="T33" s="1"/>
      <c r="U33" s="1"/>
      <c r="V33" s="1"/>
      <c r="W33" s="1"/>
      <c r="AG33" s="25"/>
      <c r="AS33" s="109"/>
      <c r="AT33" s="94">
        <f>AT30</f>
        <v>0.3</v>
      </c>
      <c r="AU33" s="94">
        <f>AU30</f>
        <v>0.9</v>
      </c>
      <c r="AV33" s="72">
        <v>0</v>
      </c>
      <c r="AW33" s="74">
        <f>IF($BK$2=0,QUARTILE(B$12:B$1011,$AV33),0)</f>
        <v>-7.3664121999999999E-2</v>
      </c>
      <c r="AX33" s="74">
        <f>IF(AND($BK$2=0,COUNTA($C$12:$C$1011)&lt;&gt;0),QUARTILE(C$12:C$1011,$AV33),0)</f>
        <v>-6.0223756000000003E-2</v>
      </c>
      <c r="AY33" s="94">
        <f t="shared" si="11"/>
        <v>22</v>
      </c>
      <c r="AZ33" s="94">
        <f>AVERAGE(B$12:B33)</f>
        <v>-6.1095110454545461E-3</v>
      </c>
      <c r="BA33" s="94">
        <f>AVERAGE(C$12:C33)</f>
        <v>3.1036508636363619E-4</v>
      </c>
      <c r="BB33" s="94">
        <f t="shared" si="12"/>
        <v>1.15260489E-2</v>
      </c>
      <c r="BC33" s="94">
        <f t="shared" si="13"/>
        <v>1.6855285300000002E-2</v>
      </c>
      <c r="BD33" s="94">
        <f t="shared" si="24"/>
        <v>-0.13440924300000001</v>
      </c>
      <c r="BE33" s="94">
        <f t="shared" si="25"/>
        <v>6.8280318999999964E-3</v>
      </c>
      <c r="BF33" s="94">
        <f t="shared" si="26"/>
        <v>0.14123727489999999</v>
      </c>
      <c r="BG33" s="95">
        <f t="shared" si="14"/>
        <v>5.3292364000000012E-3</v>
      </c>
      <c r="BH33" s="95">
        <f t="shared" si="15"/>
        <v>0</v>
      </c>
      <c r="BI33" s="95">
        <f>(AVERAGE(B$12:B33)-AVERAGE($D$12:$D33))/STDEV(B$12:B33)</f>
        <v>-0.1757420307329782</v>
      </c>
      <c r="BJ33" s="95">
        <f>(AVERAGE(C$12:C33)-AVERAGE($D$12:$D33))/STDEV(C$12:C33)</f>
        <v>-5.2252006133540661E-2</v>
      </c>
      <c r="BK33" s="94"/>
      <c r="BL33" s="94"/>
      <c r="BM33" s="94"/>
      <c r="BN33" s="72">
        <f t="shared" si="16"/>
        <v>1</v>
      </c>
      <c r="BO33" s="72">
        <f t="shared" si="17"/>
        <v>1</v>
      </c>
      <c r="BP33" s="72">
        <f t="shared" si="18"/>
        <v>1</v>
      </c>
      <c r="BQ33" s="72">
        <f t="shared" si="19"/>
        <v>0</v>
      </c>
      <c r="BR33" s="72">
        <f t="shared" si="20"/>
        <v>0</v>
      </c>
      <c r="BS33" s="72">
        <f t="shared" si="21"/>
        <v>0</v>
      </c>
      <c r="BT33" s="72"/>
      <c r="BU33" s="72">
        <f t="shared" si="30"/>
        <v>-0.21301904686913747</v>
      </c>
      <c r="BV33" s="72">
        <f t="shared" si="27"/>
        <v>0.79019942540013366</v>
      </c>
      <c r="BW33" s="74">
        <f t="shared" si="28"/>
        <v>0.83313364741583507</v>
      </c>
      <c r="BX33" s="74">
        <f t="shared" si="29"/>
        <v>0.40249602761926562</v>
      </c>
      <c r="BY33" s="72"/>
      <c r="BZ33" s="72"/>
      <c r="CA33" s="72"/>
      <c r="CB33" s="72"/>
      <c r="CC33" s="73"/>
      <c r="CD33" s="73"/>
      <c r="CE33" s="73"/>
      <c r="CF33" s="73"/>
      <c r="CG33" s="73"/>
      <c r="CH33" s="73">
        <f t="shared" si="2"/>
        <v>1.3284980324519121E-4</v>
      </c>
      <c r="CI33" s="73">
        <f t="shared" si="3"/>
        <v>1.5312333285594526E-6</v>
      </c>
      <c r="CJ33" s="73">
        <f t="shared" si="4"/>
        <v>1.764907022228602E-8</v>
      </c>
      <c r="CK33" s="73"/>
      <c r="CL33" s="73">
        <f t="shared" si="5"/>
        <v>2.8410064254439613E-4</v>
      </c>
      <c r="CM33" s="73">
        <f t="shared" si="6"/>
        <v>4.7885973839991149E-6</v>
      </c>
      <c r="CN33" s="73">
        <f t="shared" si="7"/>
        <v>8.0713175094138741E-8</v>
      </c>
      <c r="CO33" s="73">
        <f t="shared" si="8"/>
        <v>1.942748425912512E-4</v>
      </c>
      <c r="CP33" s="73">
        <f t="shared" si="9"/>
        <v>3.2745578984881302E-6</v>
      </c>
      <c r="CQ33" s="73">
        <f t="shared" si="10"/>
        <v>2.2392213357465639E-6</v>
      </c>
      <c r="CR33" s="73">
        <f t="shared" si="22"/>
        <v>3.7742714463855429E-8</v>
      </c>
      <c r="CS33" s="94"/>
      <c r="CT33" s="94"/>
      <c r="CU33" s="94"/>
      <c r="CV33" s="94"/>
      <c r="CW33" s="94"/>
    </row>
    <row r="34" spans="1:101" s="22" customFormat="1" ht="12.75" x14ac:dyDescent="0.2">
      <c r="A34" s="91">
        <f t="shared" si="23"/>
        <v>23</v>
      </c>
      <c r="B34" s="67">
        <v>1.7623136000000001E-2</v>
      </c>
      <c r="C34" s="67">
        <v>2.0240056499999999E-2</v>
      </c>
      <c r="D34" s="69">
        <v>1.8600000000000001E-3</v>
      </c>
      <c r="E34" s="4"/>
      <c r="F34" s="12"/>
      <c r="G34" s="13"/>
      <c r="H34" s="16"/>
      <c r="I34" s="2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AG34" s="25"/>
      <c r="AS34" s="109"/>
      <c r="AT34" s="94">
        <f>AT30</f>
        <v>0.3</v>
      </c>
      <c r="AU34" s="94">
        <f>AU30</f>
        <v>0.9</v>
      </c>
      <c r="AV34" s="94"/>
      <c r="AW34" s="74">
        <f>IF($BK$2=0,AVERAGE(B$12:B$1011),0)</f>
        <v>-1.0500267633333337E-3</v>
      </c>
      <c r="AX34" s="74">
        <f>IF(AND($BK$2=0,COUNTA($C$12:$C$1011)&lt;&gt;0),AVERAGE(C$12:C$1011),0)</f>
        <v>4.6842394133333326E-3</v>
      </c>
      <c r="AY34" s="94">
        <f t="shared" si="11"/>
        <v>23</v>
      </c>
      <c r="AZ34" s="94">
        <f>AVERAGE(B$12:B34)</f>
        <v>-5.0776568260869574E-3</v>
      </c>
      <c r="BA34" s="94">
        <f>AVERAGE(C$12:C34)</f>
        <v>1.1768734086956519E-3</v>
      </c>
      <c r="BB34" s="94">
        <f t="shared" si="12"/>
        <v>1.7623136000000001E-2</v>
      </c>
      <c r="BC34" s="94">
        <f t="shared" si="13"/>
        <v>2.0240056499999999E-2</v>
      </c>
      <c r="BD34" s="94">
        <f t="shared" si="24"/>
        <v>-0.11678610700000001</v>
      </c>
      <c r="BE34" s="94">
        <f t="shared" si="25"/>
        <v>2.7068088399999995E-2</v>
      </c>
      <c r="BF34" s="94">
        <f t="shared" si="26"/>
        <v>0.1438541954</v>
      </c>
      <c r="BG34" s="95">
        <f t="shared" si="14"/>
        <v>2.616920499999998E-3</v>
      </c>
      <c r="BH34" s="95">
        <f t="shared" si="15"/>
        <v>0</v>
      </c>
      <c r="BI34" s="95">
        <f>(AVERAGE(B$12:B34)-AVERAGE($D$12:$D34))/STDEV(B$12:B34)</f>
        <v>-0.15562029051407245</v>
      </c>
      <c r="BJ34" s="95">
        <f>(AVERAGE(C$12:C34)-AVERAGE($D$12:$D34))/STDEV(C$12:C34)</f>
        <v>-2.3337544916270238E-2</v>
      </c>
      <c r="BK34" s="94"/>
      <c r="BL34" s="94"/>
      <c r="BM34" s="94"/>
      <c r="BN34" s="72">
        <f t="shared" si="16"/>
        <v>1</v>
      </c>
      <c r="BO34" s="72">
        <f t="shared" si="17"/>
        <v>1</v>
      </c>
      <c r="BP34" s="72">
        <f t="shared" si="18"/>
        <v>1</v>
      </c>
      <c r="BQ34" s="72">
        <f t="shared" si="19"/>
        <v>0</v>
      </c>
      <c r="BR34" s="72">
        <f t="shared" si="20"/>
        <v>0</v>
      </c>
      <c r="BS34" s="72">
        <f t="shared" si="21"/>
        <v>0</v>
      </c>
      <c r="BT34" s="72"/>
      <c r="BU34" s="72">
        <f t="shared" si="30"/>
        <v>-0.19970535643981635</v>
      </c>
      <c r="BV34" s="72">
        <f t="shared" si="27"/>
        <v>0.93223879561227063</v>
      </c>
      <c r="BW34" s="74">
        <f t="shared" si="28"/>
        <v>0.97281513606965031</v>
      </c>
      <c r="BX34" s="74">
        <f t="shared" si="29"/>
        <v>0.53180845485559303</v>
      </c>
      <c r="BY34" s="72"/>
      <c r="BZ34" s="72"/>
      <c r="CA34" s="72"/>
      <c r="CB34" s="72"/>
      <c r="CC34" s="73"/>
      <c r="CD34" s="73"/>
      <c r="CE34" s="73"/>
      <c r="CF34" s="73"/>
      <c r="CG34" s="73"/>
      <c r="CH34" s="73">
        <f t="shared" si="2"/>
        <v>3.1057492247449603E-4</v>
      </c>
      <c r="CI34" s="73">
        <f t="shared" si="3"/>
        <v>5.4733040969575007E-6</v>
      </c>
      <c r="CJ34" s="73">
        <f t="shared" si="4"/>
        <v>9.645678247003922E-8</v>
      </c>
      <c r="CK34" s="73"/>
      <c r="CL34" s="73">
        <f t="shared" si="5"/>
        <v>4.0965988712319222E-4</v>
      </c>
      <c r="CM34" s="73">
        <f t="shared" si="6"/>
        <v>8.2915392611570324E-6</v>
      </c>
      <c r="CN34" s="73">
        <f t="shared" si="7"/>
        <v>1.6782122311778659E-7</v>
      </c>
      <c r="CO34" s="73">
        <f t="shared" si="8"/>
        <v>3.5669326834718399E-4</v>
      </c>
      <c r="CP34" s="73">
        <f t="shared" si="9"/>
        <v>7.2194919045166659E-6</v>
      </c>
      <c r="CQ34" s="73">
        <f t="shared" si="10"/>
        <v>6.286053978366919E-6</v>
      </c>
      <c r="CR34" s="73">
        <f t="shared" si="22"/>
        <v>1.2723008768419622E-7</v>
      </c>
      <c r="CS34" s="94"/>
      <c r="CT34" s="94"/>
      <c r="CU34" s="94"/>
      <c r="CV34" s="94"/>
      <c r="CW34" s="94"/>
    </row>
    <row r="35" spans="1:101" s="22" customFormat="1" x14ac:dyDescent="0.2">
      <c r="A35" s="91">
        <f t="shared" si="23"/>
        <v>24</v>
      </c>
      <c r="B35" s="67">
        <v>3.36473755E-2</v>
      </c>
      <c r="C35" s="67">
        <v>0.04</v>
      </c>
      <c r="D35" s="69">
        <v>1.8600000000000001E-3</v>
      </c>
      <c r="E35" s="4"/>
      <c r="F35" s="28" t="s">
        <v>23</v>
      </c>
      <c r="G35" s="29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AS35" s="109"/>
      <c r="AT35" s="94"/>
      <c r="AU35" s="94"/>
      <c r="AV35" s="94"/>
      <c r="AW35" s="94"/>
      <c r="AX35" s="94"/>
      <c r="AY35" s="94">
        <f t="shared" si="11"/>
        <v>24</v>
      </c>
      <c r="AZ35" s="94">
        <f>AVERAGE(B$12:B35)</f>
        <v>-3.4641138125000004E-3</v>
      </c>
      <c r="BA35" s="94">
        <f>AVERAGE(C$12:C35)</f>
        <v>2.7945036833333333E-3</v>
      </c>
      <c r="BB35" s="94">
        <f t="shared" si="12"/>
        <v>3.36473755E-2</v>
      </c>
      <c r="BC35" s="94">
        <f t="shared" si="13"/>
        <v>0.04</v>
      </c>
      <c r="BD35" s="94">
        <f t="shared" si="24"/>
        <v>-8.3138731500000007E-2</v>
      </c>
      <c r="BE35" s="94">
        <f t="shared" si="25"/>
        <v>6.7068088400000003E-2</v>
      </c>
      <c r="BF35" s="94">
        <f t="shared" si="26"/>
        <v>0.15020681990000001</v>
      </c>
      <c r="BG35" s="95">
        <f t="shared" si="14"/>
        <v>6.3526245000000009E-3</v>
      </c>
      <c r="BH35" s="95">
        <f t="shared" si="15"/>
        <v>0</v>
      </c>
      <c r="BI35" s="95">
        <f>(AVERAGE(B$12:B35)-AVERAGE($D$12:$D35))/STDEV(B$12:B35)</f>
        <v>-0.1201519240719796</v>
      </c>
      <c r="BJ35" s="95">
        <f>(AVERAGE(C$12:C35)-AVERAGE($D$12:$D35))/STDEV(C$12:C35)</f>
        <v>3.1459723391133412E-2</v>
      </c>
      <c r="BK35" s="94"/>
      <c r="BL35" s="94"/>
      <c r="BM35" s="94"/>
      <c r="BN35" s="72">
        <f t="shared" si="16"/>
        <v>1</v>
      </c>
      <c r="BO35" s="72">
        <f t="shared" si="17"/>
        <v>1</v>
      </c>
      <c r="BP35" s="72">
        <f t="shared" si="18"/>
        <v>1</v>
      </c>
      <c r="BQ35" s="72">
        <f t="shared" si="19"/>
        <v>0</v>
      </c>
      <c r="BR35" s="72">
        <f t="shared" si="20"/>
        <v>0</v>
      </c>
      <c r="BS35" s="72">
        <f t="shared" si="21"/>
        <v>0</v>
      </c>
      <c r="BT35" s="72"/>
      <c r="BU35" s="72">
        <f t="shared" si="30"/>
        <v>-0.18639166601049523</v>
      </c>
      <c r="BV35" s="72">
        <f t="shared" si="27"/>
        <v>1.0881430496919706</v>
      </c>
      <c r="BW35" s="74">
        <f t="shared" si="28"/>
        <v>1.1246127918521853</v>
      </c>
      <c r="BX35" s="74">
        <f t="shared" si="29"/>
        <v>0.69014895615252181</v>
      </c>
      <c r="BY35" s="72"/>
      <c r="BZ35" s="72"/>
      <c r="CA35" s="72"/>
      <c r="CB35" s="72"/>
      <c r="CC35" s="73"/>
      <c r="CD35" s="73"/>
      <c r="CE35" s="73"/>
      <c r="CF35" s="73"/>
      <c r="CG35" s="73"/>
      <c r="CH35" s="73">
        <f t="shared" si="2"/>
        <v>1.1321458780380001E-3</v>
      </c>
      <c r="CI35" s="73">
        <f t="shared" si="3"/>
        <v>3.8093737479121793E-5</v>
      </c>
      <c r="CJ35" s="73">
        <f t="shared" si="4"/>
        <v>1.2817542891584344E-6</v>
      </c>
      <c r="CK35" s="73"/>
      <c r="CL35" s="73">
        <f t="shared" si="5"/>
        <v>1.6000000000000001E-3</v>
      </c>
      <c r="CM35" s="73">
        <f t="shared" si="6"/>
        <v>6.4000000000000011E-5</v>
      </c>
      <c r="CN35" s="73">
        <f t="shared" si="7"/>
        <v>2.5600000000000001E-6</v>
      </c>
      <c r="CO35" s="73">
        <f t="shared" si="8"/>
        <v>1.3458950200000001E-3</v>
      </c>
      <c r="CP35" s="73">
        <f t="shared" si="9"/>
        <v>5.3835800800000003E-5</v>
      </c>
      <c r="CQ35" s="73">
        <f t="shared" si="10"/>
        <v>4.5285835121520004E-5</v>
      </c>
      <c r="CR35" s="73">
        <f t="shared" si="22"/>
        <v>1.8114334048608004E-6</v>
      </c>
      <c r="CS35" s="94"/>
      <c r="CT35" s="94"/>
      <c r="CU35" s="94"/>
      <c r="CV35" s="94"/>
      <c r="CW35" s="94"/>
    </row>
    <row r="36" spans="1:101" s="22" customFormat="1" x14ac:dyDescent="0.2">
      <c r="A36" s="91">
        <f t="shared" si="23"/>
        <v>25</v>
      </c>
      <c r="B36" s="67">
        <v>-3.0432918999999999E-2</v>
      </c>
      <c r="C36" s="67">
        <v>-1.6407982000000002E-2</v>
      </c>
      <c r="D36" s="69">
        <v>1.8600000000000001E-3</v>
      </c>
      <c r="E36" s="4"/>
      <c r="F36" s="8" t="s">
        <v>17</v>
      </c>
      <c r="G36" s="14">
        <f>IF(BK2=0,IF(G39&gt;=0.5,(1-G39)*2,G39*2),"")</f>
        <v>0.5021358795137334</v>
      </c>
      <c r="H36" s="16"/>
      <c r="I36" s="26"/>
      <c r="J36" s="1"/>
      <c r="K36" s="1"/>
      <c r="L36" s="1"/>
      <c r="M36" s="1"/>
      <c r="N36" s="1"/>
      <c r="O36" s="1"/>
      <c r="R36" s="1"/>
      <c r="S36" s="1"/>
      <c r="T36" s="1"/>
      <c r="U36" s="1"/>
      <c r="V36" s="1"/>
      <c r="W36" s="1"/>
      <c r="AS36" s="109"/>
      <c r="AT36" s="94"/>
      <c r="AU36" s="94"/>
      <c r="AV36" s="109">
        <v>2</v>
      </c>
      <c r="AW36" s="74">
        <f>IF($BK$2=0,QUARTILE(B$12:B$1011,$AV36),0)</f>
        <v>-6.0679600000000005E-4</v>
      </c>
      <c r="AX36" s="74">
        <f>IF(AND($BK$2=0,COUNTA($C$12:$C$1011)&lt;&gt;0),QUARTILE(C$12:C$1011,$AV36),0)</f>
        <v>7.6047427500000007E-3</v>
      </c>
      <c r="AY36" s="94">
        <f t="shared" si="11"/>
        <v>25</v>
      </c>
      <c r="AZ36" s="94">
        <f>AVERAGE(B$12:B36)</f>
        <v>-4.5428660200000004E-3</v>
      </c>
      <c r="BA36" s="94">
        <f>AVERAGE(C$12:C36)</f>
        <v>2.0264042560000002E-3</v>
      </c>
      <c r="BB36" s="94">
        <f t="shared" si="12"/>
        <v>-3.0432918999999999E-2</v>
      </c>
      <c r="BC36" s="94">
        <f t="shared" si="13"/>
        <v>-1.6407982000000002E-2</v>
      </c>
      <c r="BD36" s="94">
        <f t="shared" si="24"/>
        <v>-0.11357165050000001</v>
      </c>
      <c r="BE36" s="94">
        <f t="shared" si="25"/>
        <v>5.0660106400000002E-2</v>
      </c>
      <c r="BF36" s="94">
        <f t="shared" si="26"/>
        <v>0.1642317569</v>
      </c>
      <c r="BG36" s="95">
        <f t="shared" si="14"/>
        <v>1.4024936999999998E-2</v>
      </c>
      <c r="BH36" s="95">
        <f t="shared" si="15"/>
        <v>0</v>
      </c>
      <c r="BI36" s="95">
        <f>(AVERAGE(B$12:B36)-AVERAGE($D$12:$D36))/STDEV(B$12:B36)</f>
        <v>-0.14647648926164317</v>
      </c>
      <c r="BJ36" s="95">
        <f>(AVERAGE(C$12:C36)-AVERAGE($D$12:$D36))/STDEV(C$12:C36)</f>
        <v>5.6731608914532454E-3</v>
      </c>
      <c r="BK36" s="94"/>
      <c r="BL36" s="94"/>
      <c r="BM36" s="94"/>
      <c r="BN36" s="72">
        <f t="shared" si="16"/>
        <v>1</v>
      </c>
      <c r="BO36" s="72">
        <f t="shared" si="17"/>
        <v>1</v>
      </c>
      <c r="BP36" s="72">
        <f t="shared" si="18"/>
        <v>1</v>
      </c>
      <c r="BQ36" s="72">
        <f t="shared" si="19"/>
        <v>0</v>
      </c>
      <c r="BR36" s="72">
        <f t="shared" si="20"/>
        <v>0</v>
      </c>
      <c r="BS36" s="72">
        <f t="shared" si="21"/>
        <v>0</v>
      </c>
      <c r="BT36" s="72"/>
      <c r="BU36" s="72">
        <f t="shared" si="30"/>
        <v>-0.1730779755811741</v>
      </c>
      <c r="BV36" s="72">
        <f t="shared" si="27"/>
        <v>1.2566466265721945</v>
      </c>
      <c r="BW36" s="74">
        <f t="shared" si="28"/>
        <v>1.2871607084268544</v>
      </c>
      <c r="BX36" s="74">
        <f t="shared" si="29"/>
        <v>0.87967933949528654</v>
      </c>
      <c r="BY36" s="72"/>
      <c r="BZ36" s="72"/>
      <c r="CA36" s="72"/>
      <c r="CB36" s="72"/>
      <c r="CC36" s="73"/>
      <c r="CD36" s="73"/>
      <c r="CE36" s="73"/>
      <c r="CF36" s="73"/>
      <c r="CG36" s="73"/>
      <c r="CH36" s="73">
        <f t="shared" si="2"/>
        <v>9.2616255886056092E-4</v>
      </c>
      <c r="CI36" s="73">
        <f t="shared" si="3"/>
        <v>-2.8185830134636181E-5</v>
      </c>
      <c r="CJ36" s="73">
        <f t="shared" si="4"/>
        <v>8.5777708543514196E-7</v>
      </c>
      <c r="CK36" s="73"/>
      <c r="CL36" s="73">
        <f t="shared" si="5"/>
        <v>2.6922187331232403E-4</v>
      </c>
      <c r="CM36" s="73">
        <f t="shared" si="6"/>
        <v>-4.4173876513148934E-6</v>
      </c>
      <c r="CN36" s="73">
        <f t="shared" si="7"/>
        <v>7.2480417069797052E-8</v>
      </c>
      <c r="CO36" s="73">
        <f t="shared" si="8"/>
        <v>4.9934278715945801E-4</v>
      </c>
      <c r="CP36" s="73">
        <f t="shared" si="9"/>
        <v>-8.1932074635422182E-6</v>
      </c>
      <c r="CQ36" s="73">
        <f t="shared" si="10"/>
        <v>-1.5196458594858026E-5</v>
      </c>
      <c r="CR36" s="73">
        <f t="shared" si="22"/>
        <v>2.4934321908817577E-7</v>
      </c>
      <c r="CS36" s="94"/>
      <c r="CT36" s="94"/>
      <c r="CU36" s="94"/>
      <c r="CV36" s="94"/>
      <c r="CW36" s="94"/>
    </row>
    <row r="37" spans="1:101" s="22" customFormat="1" x14ac:dyDescent="0.2">
      <c r="A37" s="91">
        <f t="shared" si="23"/>
        <v>26</v>
      </c>
      <c r="B37" s="67">
        <v>3.8029386300000002E-2</v>
      </c>
      <c r="C37" s="67">
        <v>4.53640186E-2</v>
      </c>
      <c r="D37" s="69">
        <v>1.8600000000000001E-3</v>
      </c>
      <c r="E37" s="4"/>
      <c r="F37" s="8" t="s">
        <v>69</v>
      </c>
      <c r="G37" s="102">
        <f>IF(BK2=0,NORMINV(1-C9/2,0,CE18),"")</f>
        <v>0.25268017770869189</v>
      </c>
      <c r="H37" s="16"/>
      <c r="I37" s="26"/>
      <c r="J37" s="1"/>
      <c r="K37" s="1"/>
      <c r="L37" s="1"/>
      <c r="M37" s="1"/>
      <c r="N37" s="1"/>
      <c r="O37" s="1"/>
      <c r="R37" s="1"/>
      <c r="S37" s="1"/>
      <c r="T37" s="1"/>
      <c r="U37" s="1"/>
      <c r="V37" s="1"/>
      <c r="W37" s="1"/>
      <c r="AS37" s="109"/>
      <c r="AT37" s="94"/>
      <c r="AU37" s="94"/>
      <c r="AV37" s="94">
        <v>4</v>
      </c>
      <c r="AW37" s="94">
        <f>AW27</f>
        <v>6.1396468699999998E-2</v>
      </c>
      <c r="AX37" s="94">
        <f>AX27</f>
        <v>5.41261673E-2</v>
      </c>
      <c r="AY37" s="94">
        <f t="shared" si="11"/>
        <v>26</v>
      </c>
      <c r="AZ37" s="94">
        <f>AVERAGE(B$12:B37)</f>
        <v>-2.9054717000000004E-3</v>
      </c>
      <c r="BA37" s="94">
        <f>AVERAGE(C$12:C37)</f>
        <v>3.693235576923077E-3</v>
      </c>
      <c r="BB37" s="94">
        <f t="shared" si="12"/>
        <v>3.8029386300000002E-2</v>
      </c>
      <c r="BC37" s="94">
        <f t="shared" si="13"/>
        <v>4.53640186E-2</v>
      </c>
      <c r="BD37" s="94">
        <f t="shared" si="24"/>
        <v>-7.5542264200000014E-2</v>
      </c>
      <c r="BE37" s="94">
        <f t="shared" si="25"/>
        <v>9.6024125000000002E-2</v>
      </c>
      <c r="BF37" s="94">
        <f t="shared" si="26"/>
        <v>0.1715663892</v>
      </c>
      <c r="BG37" s="95">
        <f t="shared" si="14"/>
        <v>7.3346322999999977E-3</v>
      </c>
      <c r="BH37" s="95">
        <f t="shared" si="15"/>
        <v>0</v>
      </c>
      <c r="BI37" s="95">
        <f>(AVERAGE(B$12:B37)-AVERAGE($D$12:$D37))/STDEV(B$12:B37)</f>
        <v>-0.10921062389691905</v>
      </c>
      <c r="BJ37" s="95">
        <f>(AVERAGE(C$12:C37)-AVERAGE($D$12:$D37))/STDEV(C$12:C37)</f>
        <v>6.1169762511867419E-2</v>
      </c>
      <c r="BK37" s="94"/>
      <c r="BL37" s="94"/>
      <c r="BM37" s="94"/>
      <c r="BN37" s="72">
        <f t="shared" si="16"/>
        <v>1</v>
      </c>
      <c r="BO37" s="72">
        <f t="shared" si="17"/>
        <v>1</v>
      </c>
      <c r="BP37" s="72">
        <f t="shared" si="18"/>
        <v>1</v>
      </c>
      <c r="BQ37" s="72">
        <f t="shared" si="19"/>
        <v>0</v>
      </c>
      <c r="BR37" s="72">
        <f t="shared" si="20"/>
        <v>0</v>
      </c>
      <c r="BS37" s="72">
        <f t="shared" si="21"/>
        <v>0</v>
      </c>
      <c r="BT37" s="72"/>
      <c r="BU37" s="72">
        <f t="shared" si="30"/>
        <v>-0.15976428515185298</v>
      </c>
      <c r="BV37" s="72">
        <f t="shared" si="27"/>
        <v>1.4358487824933088</v>
      </c>
      <c r="BW37" s="74">
        <f t="shared" si="28"/>
        <v>1.4585441656022902</v>
      </c>
      <c r="BX37" s="74">
        <f t="shared" si="29"/>
        <v>1.1012854652925621</v>
      </c>
      <c r="BY37" s="72"/>
      <c r="BZ37" s="72"/>
      <c r="CA37" s="72"/>
      <c r="CB37" s="72"/>
      <c r="CC37" s="73"/>
      <c r="CD37" s="73"/>
      <c r="CE37" s="73"/>
      <c r="CF37" s="73"/>
      <c r="CG37" s="73"/>
      <c r="CH37" s="73">
        <f t="shared" si="2"/>
        <v>1.4462342223546278E-3</v>
      </c>
      <c r="CI37" s="73">
        <f t="shared" si="3"/>
        <v>5.4999399922204239E-5</v>
      </c>
      <c r="CJ37" s="73">
        <f t="shared" si="4"/>
        <v>2.0915934259096949E-6</v>
      </c>
      <c r="CK37" s="73"/>
      <c r="CL37" s="73">
        <f t="shared" si="5"/>
        <v>2.057894183541146E-3</v>
      </c>
      <c r="CM37" s="73">
        <f t="shared" si="6"/>
        <v>9.3354350018992361E-5</v>
      </c>
      <c r="CN37" s="73">
        <f t="shared" si="7"/>
        <v>4.2349284706524797E-6</v>
      </c>
      <c r="CO37" s="73">
        <f t="shared" si="8"/>
        <v>1.7251657874597854E-3</v>
      </c>
      <c r="CP37" s="73">
        <f t="shared" si="9"/>
        <v>7.8260452870409345E-5</v>
      </c>
      <c r="CQ37" s="73">
        <f t="shared" si="10"/>
        <v>6.5606996162851869E-5</v>
      </c>
      <c r="CR37" s="73">
        <f t="shared" si="22"/>
        <v>2.9761969942217408E-6</v>
      </c>
      <c r="CS37" s="94"/>
      <c r="CT37" s="94"/>
      <c r="CU37" s="94"/>
      <c r="CV37" s="94"/>
      <c r="CW37" s="94"/>
    </row>
    <row r="38" spans="1:101" s="22" customFormat="1" x14ac:dyDescent="0.2">
      <c r="A38" s="91">
        <f t="shared" si="23"/>
        <v>27</v>
      </c>
      <c r="B38" s="67">
        <v>0</v>
      </c>
      <c r="C38" s="67">
        <v>1.1351692199999999E-2</v>
      </c>
      <c r="D38" s="69">
        <v>1.8600000000000001E-3</v>
      </c>
      <c r="E38" s="4"/>
      <c r="F38" s="8" t="s">
        <v>70</v>
      </c>
      <c r="G38" s="102">
        <f>IF(BK2=0,NORMINV(C9/2,0,CE18),"")</f>
        <v>-0.25268017770869194</v>
      </c>
      <c r="H38" s="16"/>
      <c r="I38" s="1"/>
      <c r="J38" s="1"/>
      <c r="K38" s="1"/>
      <c r="L38" s="1"/>
      <c r="M38" s="1"/>
      <c r="N38" s="1"/>
      <c r="O38" s="1"/>
      <c r="R38" s="1"/>
      <c r="S38" s="1"/>
      <c r="T38" s="1"/>
      <c r="U38" s="1"/>
      <c r="V38" s="1"/>
      <c r="W38" s="1"/>
      <c r="AS38" s="109"/>
      <c r="AT38" s="94"/>
      <c r="AU38" s="94"/>
      <c r="AV38" s="94">
        <v>0</v>
      </c>
      <c r="AW38" s="94">
        <f>AW28</f>
        <v>-7.3664121999999999E-2</v>
      </c>
      <c r="AX38" s="94">
        <f>AX28</f>
        <v>-6.0223756000000003E-2</v>
      </c>
      <c r="AY38" s="94">
        <f t="shared" si="11"/>
        <v>27</v>
      </c>
      <c r="AZ38" s="94">
        <f>AVERAGE(B$12:B38)</f>
        <v>-2.7978616370370377E-3</v>
      </c>
      <c r="BA38" s="94">
        <f>AVERAGE(C$12:C38)</f>
        <v>3.9768821185185189E-3</v>
      </c>
      <c r="BB38" s="94">
        <f t="shared" si="12"/>
        <v>0</v>
      </c>
      <c r="BC38" s="94">
        <f t="shared" si="13"/>
        <v>1.1351692199999999E-2</v>
      </c>
      <c r="BD38" s="94">
        <f t="shared" si="24"/>
        <v>-7.5542264200000014E-2</v>
      </c>
      <c r="BE38" s="94">
        <f t="shared" si="25"/>
        <v>0.1073758172</v>
      </c>
      <c r="BF38" s="94">
        <f t="shared" si="26"/>
        <v>0.18291808139999999</v>
      </c>
      <c r="BG38" s="95">
        <f t="shared" si="14"/>
        <v>1.1351692199999999E-2</v>
      </c>
      <c r="BH38" s="95">
        <f t="shared" si="15"/>
        <v>0</v>
      </c>
      <c r="BI38" s="95">
        <f>(AVERAGE(B$12:B38)-AVERAGE($D$12:$D38))/STDEV(B$12:B38)</f>
        <v>-0.10884918125089185</v>
      </c>
      <c r="BJ38" s="95">
        <f>(AVERAGE(C$12:C38)-AVERAGE($D$12:$D38))/STDEV(C$12:C38)</f>
        <v>7.1942637868951886E-2</v>
      </c>
      <c r="BK38" s="94"/>
      <c r="BL38" s="94"/>
      <c r="BM38" s="94"/>
      <c r="BN38" s="72">
        <f t="shared" si="16"/>
        <v>1</v>
      </c>
      <c r="BO38" s="72">
        <f t="shared" si="17"/>
        <v>1</v>
      </c>
      <c r="BP38" s="72">
        <f t="shared" si="18"/>
        <v>1</v>
      </c>
      <c r="BQ38" s="72">
        <f t="shared" si="19"/>
        <v>0</v>
      </c>
      <c r="BR38" s="72">
        <f t="shared" si="20"/>
        <v>0</v>
      </c>
      <c r="BS38" s="72">
        <f t="shared" si="21"/>
        <v>0</v>
      </c>
      <c r="BT38" s="72"/>
      <c r="BU38" s="72">
        <f t="shared" si="30"/>
        <v>-0.14645059472253186</v>
      </c>
      <c r="BV38" s="72">
        <f t="shared" si="27"/>
        <v>1.6232021005364439</v>
      </c>
      <c r="BW38" s="74">
        <f t="shared" si="28"/>
        <v>1.6363019569147352</v>
      </c>
      <c r="BX38" s="74">
        <f t="shared" si="29"/>
        <v>1.3541581304970509</v>
      </c>
      <c r="BY38" s="72"/>
      <c r="BZ38" s="72"/>
      <c r="CA38" s="72"/>
      <c r="CB38" s="72"/>
      <c r="CC38" s="73"/>
      <c r="CD38" s="73"/>
      <c r="CE38" s="73"/>
      <c r="CF38" s="73"/>
      <c r="CG38" s="73"/>
      <c r="CH38" s="73">
        <f t="shared" si="2"/>
        <v>0</v>
      </c>
      <c r="CI38" s="73">
        <f t="shared" si="3"/>
        <v>0</v>
      </c>
      <c r="CJ38" s="73">
        <f t="shared" si="4"/>
        <v>0</v>
      </c>
      <c r="CK38" s="73"/>
      <c r="CL38" s="73">
        <f t="shared" si="5"/>
        <v>1.2886091580354081E-4</v>
      </c>
      <c r="CM38" s="73">
        <f t="shared" si="6"/>
        <v>1.4627894528119108E-6</v>
      </c>
      <c r="CN38" s="73">
        <f t="shared" si="7"/>
        <v>1.6605135621727235E-8</v>
      </c>
      <c r="CO38" s="73">
        <f t="shared" si="8"/>
        <v>0</v>
      </c>
      <c r="CP38" s="73">
        <f t="shared" si="9"/>
        <v>0</v>
      </c>
      <c r="CQ38" s="73">
        <f t="shared" si="10"/>
        <v>0</v>
      </c>
      <c r="CR38" s="73">
        <f t="shared" si="22"/>
        <v>0</v>
      </c>
      <c r="CS38" s="94"/>
      <c r="CT38" s="94"/>
      <c r="CU38" s="94"/>
      <c r="CV38" s="94"/>
      <c r="CW38" s="94"/>
    </row>
    <row r="39" spans="1:101" s="22" customFormat="1" x14ac:dyDescent="0.2">
      <c r="A39" s="91">
        <f t="shared" si="23"/>
        <v>28</v>
      </c>
      <c r="B39" s="67">
        <v>1.6313213699999999E-2</v>
      </c>
      <c r="C39" s="67">
        <v>1.25153878E-2</v>
      </c>
      <c r="D39" s="69">
        <v>1.8600000000000001E-3</v>
      </c>
      <c r="E39" s="4"/>
      <c r="F39" s="8" t="s">
        <v>18</v>
      </c>
      <c r="G39" s="103">
        <f>IF(BK2=0,1-NORMSDIST(G30/CE18),"")</f>
        <v>0.7489320602431333</v>
      </c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AS39" s="109"/>
      <c r="AT39" s="94"/>
      <c r="AU39" s="94"/>
      <c r="AV39" s="94">
        <v>2</v>
      </c>
      <c r="AW39" s="72">
        <f>IF($BK$2=0,QUARTILE(B$12:B$1011,$AV39),0)</f>
        <v>-6.0679600000000005E-4</v>
      </c>
      <c r="AX39" s="72">
        <f>IF(AND($BK$2=0,COUNTA($C$12:$C$1011)&lt;&gt;0),QUARTILE(C$12:C$1011,$AV39),0)</f>
        <v>7.6047427500000007E-3</v>
      </c>
      <c r="AY39" s="94">
        <f t="shared" si="11"/>
        <v>28</v>
      </c>
      <c r="AZ39" s="94">
        <f>AVERAGE(B$12:B39)</f>
        <v>-2.115323232142858E-3</v>
      </c>
      <c r="BA39" s="94">
        <f>AVERAGE(C$12:C39)</f>
        <v>4.2818287500000001E-3</v>
      </c>
      <c r="BB39" s="94">
        <f t="shared" si="12"/>
        <v>1.6313213699999999E-2</v>
      </c>
      <c r="BC39" s="94">
        <f t="shared" si="13"/>
        <v>1.25153878E-2</v>
      </c>
      <c r="BD39" s="94">
        <f t="shared" si="24"/>
        <v>-5.9229050500000019E-2</v>
      </c>
      <c r="BE39" s="94">
        <f t="shared" si="25"/>
        <v>0.119891205</v>
      </c>
      <c r="BF39" s="94">
        <f t="shared" si="26"/>
        <v>0.17912025549999999</v>
      </c>
      <c r="BG39" s="95">
        <f t="shared" si="14"/>
        <v>0</v>
      </c>
      <c r="BH39" s="95">
        <f t="shared" si="15"/>
        <v>-3.7978258999999993E-3</v>
      </c>
      <c r="BI39" s="95">
        <f>(AVERAGE(B$12:B39)-AVERAGE($D$12:$D39))/STDEV(B$12:B39)</f>
        <v>-9.4320440985793383E-2</v>
      </c>
      <c r="BJ39" s="95">
        <f>(AVERAGE(C$12:C39)-AVERAGE($D$12:$D39))/STDEV(C$12:C39)</f>
        <v>8.374352205494745E-2</v>
      </c>
      <c r="BK39" s="94"/>
      <c r="BL39" s="94"/>
      <c r="BM39" s="94"/>
      <c r="BN39" s="72">
        <f t="shared" si="16"/>
        <v>1</v>
      </c>
      <c r="BO39" s="72">
        <f t="shared" si="17"/>
        <v>1</v>
      </c>
      <c r="BP39" s="72">
        <f t="shared" si="18"/>
        <v>1</v>
      </c>
      <c r="BQ39" s="72">
        <f t="shared" si="19"/>
        <v>0</v>
      </c>
      <c r="BR39" s="72">
        <f t="shared" si="20"/>
        <v>0</v>
      </c>
      <c r="BS39" s="72">
        <f t="shared" si="21"/>
        <v>0</v>
      </c>
      <c r="BT39" s="72"/>
      <c r="BU39" s="72">
        <f t="shared" si="30"/>
        <v>-0.13313690429321073</v>
      </c>
      <c r="BV39" s="74">
        <f t="shared" si="27"/>
        <v>1.8155359170001903</v>
      </c>
      <c r="BW39" s="74">
        <f t="shared" si="28"/>
        <v>1.8174579452910005</v>
      </c>
      <c r="BX39" s="74">
        <f t="shared" si="29"/>
        <v>1.6354332176352875</v>
      </c>
      <c r="BY39" s="72"/>
      <c r="BZ39" s="72"/>
      <c r="CA39" s="72"/>
      <c r="CB39" s="72"/>
      <c r="CC39" s="73"/>
      <c r="CD39" s="73"/>
      <c r="CE39" s="73"/>
      <c r="CF39" s="73"/>
      <c r="CG39" s="73"/>
      <c r="CH39" s="73">
        <f t="shared" si="2"/>
        <v>2.6612094122186765E-4</v>
      </c>
      <c r="CI39" s="73">
        <f t="shared" si="3"/>
        <v>4.3412877841974654E-6</v>
      </c>
      <c r="CJ39" s="73">
        <f t="shared" si="4"/>
        <v>7.0820355356812734E-8</v>
      </c>
      <c r="CK39" s="73"/>
      <c r="CL39" s="73">
        <f t="shared" si="5"/>
        <v>1.5663493178438883E-4</v>
      </c>
      <c r="CM39" s="73">
        <f t="shared" si="6"/>
        <v>1.960346914308172E-6</v>
      </c>
      <c r="CN39" s="73">
        <f t="shared" si="7"/>
        <v>2.4534501855100143E-8</v>
      </c>
      <c r="CO39" s="73">
        <f t="shared" si="8"/>
        <v>2.0416619571977284E-4</v>
      </c>
      <c r="CP39" s="73">
        <f t="shared" si="9"/>
        <v>2.5552191150836573E-6</v>
      </c>
      <c r="CQ39" s="73">
        <f t="shared" si="10"/>
        <v>3.3306067810926792E-6</v>
      </c>
      <c r="CR39" s="73">
        <f t="shared" si="22"/>
        <v>4.1683835474684591E-8</v>
      </c>
      <c r="CS39" s="94"/>
      <c r="CT39" s="94"/>
      <c r="CU39" s="94"/>
      <c r="CV39" s="94"/>
      <c r="CW39" s="94"/>
    </row>
    <row r="40" spans="1:101" s="22" customFormat="1" x14ac:dyDescent="0.2">
      <c r="A40" s="91">
        <f t="shared" si="23"/>
        <v>29</v>
      </c>
      <c r="B40" s="67">
        <v>2.6591458500000002E-2</v>
      </c>
      <c r="C40" s="67">
        <v>1.4210313E-3</v>
      </c>
      <c r="D40" s="69">
        <v>1.8600000000000001E-3</v>
      </c>
      <c r="E40" s="4"/>
      <c r="F40" s="8" t="s">
        <v>71</v>
      </c>
      <c r="G40" s="104">
        <f>IF(BK2=0,NORMINV(1-C9,0,CE18),"")</f>
        <v>0.21205588982310741</v>
      </c>
      <c r="H40" s="16"/>
      <c r="I40" s="1"/>
      <c r="J40" s="1"/>
      <c r="K40" s="1"/>
      <c r="L40" s="1"/>
      <c r="M40" s="1"/>
      <c r="N40" s="1"/>
      <c r="O40" s="1"/>
      <c r="P40" s="1"/>
      <c r="Q40" s="80"/>
      <c r="R40" s="1"/>
      <c r="S40" s="1"/>
      <c r="T40" s="1"/>
      <c r="U40" s="1"/>
      <c r="V40" s="1"/>
      <c r="W40" s="1"/>
      <c r="AS40" s="109"/>
      <c r="AT40" s="94"/>
      <c r="AU40" s="94"/>
      <c r="AV40" s="94"/>
      <c r="AW40" s="94"/>
      <c r="AX40" s="94"/>
      <c r="AY40" s="94">
        <f t="shared" si="11"/>
        <v>29</v>
      </c>
      <c r="AZ40" s="94">
        <f>AVERAGE(B$12:B40)</f>
        <v>-1.1254342068965524E-3</v>
      </c>
      <c r="BA40" s="94">
        <f>AVERAGE(C$12:C40)</f>
        <v>4.1831805620689659E-3</v>
      </c>
      <c r="BB40" s="94">
        <f t="shared" si="12"/>
        <v>2.6591458500000002E-2</v>
      </c>
      <c r="BC40" s="94">
        <f t="shared" si="13"/>
        <v>1.4210313E-3</v>
      </c>
      <c r="BD40" s="94">
        <f t="shared" si="24"/>
        <v>-3.2637592000000021E-2</v>
      </c>
      <c r="BE40" s="94">
        <f t="shared" si="25"/>
        <v>0.1213122363</v>
      </c>
      <c r="BF40" s="94">
        <f t="shared" si="26"/>
        <v>0.15394982829999998</v>
      </c>
      <c r="BG40" s="95">
        <f t="shared" si="14"/>
        <v>0</v>
      </c>
      <c r="BH40" s="95">
        <f t="shared" si="15"/>
        <v>-2.5170427200000001E-2</v>
      </c>
      <c r="BI40" s="95">
        <f>(AVERAGE(B$12:B40)-AVERAGE($D$12:$D40))/STDEV(B$12:B40)</f>
        <v>-7.1542681586071258E-2</v>
      </c>
      <c r="BJ40" s="95">
        <f>(AVERAGE(C$12:C40)-AVERAGE($D$12:$D40))/STDEV(C$12:C40)</f>
        <v>8.1792205106162849E-2</v>
      </c>
      <c r="BK40" s="94"/>
      <c r="BL40" s="94"/>
      <c r="BM40" s="94"/>
      <c r="BN40" s="72">
        <f t="shared" si="16"/>
        <v>1</v>
      </c>
      <c r="BO40" s="72">
        <f t="shared" si="17"/>
        <v>1</v>
      </c>
      <c r="BP40" s="72">
        <f t="shared" si="18"/>
        <v>1</v>
      </c>
      <c r="BQ40" s="72">
        <f t="shared" si="19"/>
        <v>0</v>
      </c>
      <c r="BR40" s="72">
        <f t="shared" si="20"/>
        <v>0</v>
      </c>
      <c r="BS40" s="72">
        <f t="shared" si="21"/>
        <v>0</v>
      </c>
      <c r="BT40" s="72"/>
      <c r="BU40" s="72">
        <f t="shared" si="30"/>
        <v>-0.11982321386388962</v>
      </c>
      <c r="BV40" s="72">
        <f t="shared" si="27"/>
        <v>2.0091180310125156</v>
      </c>
      <c r="BW40" s="74">
        <f t="shared" si="28"/>
        <v>1.9985837233585404</v>
      </c>
      <c r="BX40" s="74">
        <f t="shared" si="29"/>
        <v>1.9399485242357966</v>
      </c>
      <c r="BY40" s="72"/>
      <c r="BZ40" s="72"/>
      <c r="CA40" s="72"/>
      <c r="CB40" s="72"/>
      <c r="CC40" s="73"/>
      <c r="CD40" s="73"/>
      <c r="CE40" s="73"/>
      <c r="CF40" s="73"/>
      <c r="CG40" s="73"/>
      <c r="CH40" s="73">
        <f t="shared" si="2"/>
        <v>7.0710566515722235E-4</v>
      </c>
      <c r="CI40" s="73">
        <f t="shared" si="3"/>
        <v>1.8802970950143177E-5</v>
      </c>
      <c r="CJ40" s="73">
        <f t="shared" si="4"/>
        <v>4.999984216974379E-7</v>
      </c>
      <c r="CK40" s="73"/>
      <c r="CL40" s="73">
        <f t="shared" si="5"/>
        <v>2.0193299555796901E-6</v>
      </c>
      <c r="CM40" s="73">
        <f t="shared" si="6"/>
        <v>2.8695310719063491E-9</v>
      </c>
      <c r="CN40" s="73">
        <f t="shared" si="7"/>
        <v>4.0776934695014729E-12</v>
      </c>
      <c r="CO40" s="73">
        <f t="shared" si="8"/>
        <v>3.7787294841151049E-5</v>
      </c>
      <c r="CP40" s="73">
        <f t="shared" si="9"/>
        <v>5.3696928711604176E-8</v>
      </c>
      <c r="CQ40" s="73">
        <f t="shared" si="10"/>
        <v>1.0048192825957324E-6</v>
      </c>
      <c r="CR40" s="73">
        <f t="shared" si="22"/>
        <v>1.427879651412081E-9</v>
      </c>
      <c r="CS40" s="94"/>
      <c r="CT40" s="94"/>
      <c r="CU40" s="94"/>
      <c r="CV40" s="94"/>
      <c r="CW40" s="94"/>
    </row>
    <row r="41" spans="1:101" s="22" customFormat="1" x14ac:dyDescent="0.2">
      <c r="A41" s="91">
        <f t="shared" si="23"/>
        <v>30</v>
      </c>
      <c r="B41" s="67">
        <v>5.0840829000000001E-3</v>
      </c>
      <c r="C41" s="67">
        <v>3.2873376599999997E-2</v>
      </c>
      <c r="D41" s="69">
        <v>1.8600000000000001E-3</v>
      </c>
      <c r="E41" s="4"/>
      <c r="F41" s="9" t="s">
        <v>19</v>
      </c>
      <c r="G41" s="14">
        <f>IF(AND(BK2=0,COUNTA(C12:C1011)&lt;&gt;0),IF(G44&gt;=0.5,(1-G44)*2,G44*2),"")</f>
        <v>0.43632135679014405</v>
      </c>
      <c r="H41" s="16"/>
      <c r="I41" s="26"/>
      <c r="J41" s="1"/>
      <c r="K41" s="1"/>
      <c r="L41" s="1"/>
      <c r="M41" s="1"/>
      <c r="N41" s="1"/>
      <c r="O41" s="1"/>
      <c r="P41" s="1"/>
      <c r="Q41" s="80"/>
      <c r="R41" s="1"/>
      <c r="S41" s="1"/>
      <c r="T41" s="1"/>
      <c r="U41" s="1"/>
      <c r="V41" s="1"/>
      <c r="W41" s="1"/>
      <c r="AS41" s="109"/>
      <c r="AT41" s="94"/>
      <c r="AU41" s="94"/>
      <c r="AV41" s="109"/>
      <c r="AW41" s="74">
        <f>IF($BK$2=0,AVERAGE(B$12:B$1011),0)</f>
        <v>-1.0500267633333337E-3</v>
      </c>
      <c r="AX41" s="74">
        <f>IF(AND($BK$2=0,COUNTA($C$12:$C$1011)&lt;&gt;0),AVERAGE(C$12:C$1011),0)</f>
        <v>4.6842394133333326E-3</v>
      </c>
      <c r="AY41" s="94">
        <f t="shared" si="11"/>
        <v>30</v>
      </c>
      <c r="AZ41" s="94">
        <f>AVERAGE(B$12:B41)</f>
        <v>-9.1845030333333395E-4</v>
      </c>
      <c r="BA41" s="94">
        <f>AVERAGE(C$12:C41)</f>
        <v>5.1395204299999999E-3</v>
      </c>
      <c r="BB41" s="94">
        <f t="shared" si="12"/>
        <v>5.0840829000000001E-3</v>
      </c>
      <c r="BC41" s="94">
        <f t="shared" si="13"/>
        <v>3.2873376599999997E-2</v>
      </c>
      <c r="BD41" s="94">
        <f t="shared" si="24"/>
        <v>-2.7553509100000019E-2</v>
      </c>
      <c r="BE41" s="94">
        <f t="shared" si="25"/>
        <v>0.15418561289999999</v>
      </c>
      <c r="BF41" s="94">
        <f t="shared" si="26"/>
        <v>0.18173912199999998</v>
      </c>
      <c r="BG41" s="95">
        <f t="shared" si="14"/>
        <v>2.7789293699999995E-2</v>
      </c>
      <c r="BH41" s="95">
        <f t="shared" si="15"/>
        <v>0</v>
      </c>
      <c r="BI41" s="95">
        <f>(AVERAGE(B$12:B41)-AVERAGE($D$12:$D41))/STDEV(B$12:B41)</f>
        <v>-6.7735195913684113E-2</v>
      </c>
      <c r="BJ41" s="95">
        <f>(AVERAGE(C$12:C41)-AVERAGE($D$12:$D41))/STDEV(C$12:C41)</f>
        <v>0.11548937338660885</v>
      </c>
      <c r="BK41" s="94"/>
      <c r="BL41" s="94"/>
      <c r="BM41" s="94"/>
      <c r="BN41" s="72">
        <f t="shared" si="16"/>
        <v>1</v>
      </c>
      <c r="BO41" s="72">
        <f t="shared" si="17"/>
        <v>1</v>
      </c>
      <c r="BP41" s="72">
        <f t="shared" si="18"/>
        <v>1</v>
      </c>
      <c r="BQ41" s="72">
        <f t="shared" si="19"/>
        <v>0</v>
      </c>
      <c r="BR41" s="72">
        <f t="shared" si="20"/>
        <v>0</v>
      </c>
      <c r="BS41" s="72">
        <f t="shared" si="21"/>
        <v>0</v>
      </c>
      <c r="BT41" s="72"/>
      <c r="BU41" s="72">
        <f t="shared" si="30"/>
        <v>-0.10650952343456851</v>
      </c>
      <c r="BV41" s="72">
        <f t="shared" si="27"/>
        <v>2.1997555128748245</v>
      </c>
      <c r="BW41" s="74">
        <f t="shared" si="28"/>
        <v>2.1758922088460735</v>
      </c>
      <c r="BX41" s="74">
        <f t="shared" si="29"/>
        <v>2.2601723451827338</v>
      </c>
      <c r="BY41" s="72"/>
      <c r="BZ41" s="72"/>
      <c r="CA41" s="72"/>
      <c r="CB41" s="72"/>
      <c r="CC41" s="73"/>
      <c r="CD41" s="73"/>
      <c r="CE41" s="73"/>
      <c r="CF41" s="73"/>
      <c r="CG41" s="73"/>
      <c r="CH41" s="73">
        <f t="shared" si="2"/>
        <v>2.5847898934072411E-5</v>
      </c>
      <c r="CI41" s="73">
        <f t="shared" si="3"/>
        <v>1.3141286097164577E-7</v>
      </c>
      <c r="CJ41" s="73">
        <f t="shared" si="4"/>
        <v>6.6811387930602173E-10</v>
      </c>
      <c r="CK41" s="73"/>
      <c r="CL41" s="73">
        <f t="shared" si="5"/>
        <v>1.0806588890854274E-3</v>
      </c>
      <c r="CM41" s="73">
        <f t="shared" si="6"/>
        <v>3.5524906637042881E-5</v>
      </c>
      <c r="CN41" s="73">
        <f t="shared" si="7"/>
        <v>1.1678236345593501E-6</v>
      </c>
      <c r="CO41" s="73">
        <f t="shared" si="8"/>
        <v>1.6713097183732013E-4</v>
      </c>
      <c r="CP41" s="73">
        <f t="shared" si="9"/>
        <v>5.4941593787322181E-6</v>
      </c>
      <c r="CQ41" s="73">
        <f t="shared" si="10"/>
        <v>8.4970771597850085E-7</v>
      </c>
      <c r="CR41" s="73">
        <f t="shared" si="22"/>
        <v>2.7932761747287094E-8</v>
      </c>
      <c r="CS41" s="94"/>
      <c r="CT41" s="94"/>
      <c r="CU41" s="94"/>
      <c r="CV41" s="94"/>
      <c r="CW41" s="94"/>
    </row>
    <row r="42" spans="1:101" s="22" customFormat="1" x14ac:dyDescent="0.2">
      <c r="A42" s="91">
        <f t="shared" si="23"/>
        <v>31</v>
      </c>
      <c r="B42" s="67">
        <v>-2.6974952E-2</v>
      </c>
      <c r="C42" s="67">
        <v>-7.3686250000000002E-3</v>
      </c>
      <c r="D42" s="69">
        <v>1.8600000000000001E-3</v>
      </c>
      <c r="E42" s="4"/>
      <c r="F42" s="6" t="s">
        <v>69</v>
      </c>
      <c r="G42" s="102">
        <f>IF(AND(BK2=0,COUNTA(C12:C1011)&lt;&gt;0),NORMINV(1-C9/2,0,CE19),"")</f>
        <v>0.26094353742784976</v>
      </c>
      <c r="H42" s="16"/>
      <c r="I42" s="26"/>
      <c r="J42" s="1"/>
      <c r="K42" s="1"/>
      <c r="L42" s="1"/>
      <c r="M42" s="1"/>
      <c r="N42" s="1"/>
      <c r="O42" s="1"/>
      <c r="P42" s="1"/>
      <c r="Q42" s="80"/>
      <c r="R42" s="1"/>
      <c r="S42" s="1"/>
      <c r="T42" s="1"/>
      <c r="U42" s="1"/>
      <c r="V42" s="1"/>
      <c r="W42" s="1"/>
      <c r="AS42" s="109"/>
      <c r="AT42" s="94"/>
      <c r="AU42" s="94"/>
      <c r="AV42" s="94">
        <f t="shared" ref="AV42:AX43" si="31">AV37</f>
        <v>4</v>
      </c>
      <c r="AW42" s="94">
        <f t="shared" si="31"/>
        <v>6.1396468699999998E-2</v>
      </c>
      <c r="AX42" s="94">
        <f t="shared" si="31"/>
        <v>5.41261673E-2</v>
      </c>
      <c r="AY42" s="94">
        <f t="shared" si="11"/>
        <v>31</v>
      </c>
      <c r="AZ42" s="94">
        <f>AVERAGE(B$12:B42)</f>
        <v>-1.7589826161290331E-3</v>
      </c>
      <c r="BA42" s="94">
        <f>AVERAGE(C$12:C42)</f>
        <v>4.7360318677419355E-3</v>
      </c>
      <c r="BB42" s="94">
        <f t="shared" si="12"/>
        <v>-2.6974952E-2</v>
      </c>
      <c r="BC42" s="94">
        <f t="shared" si="13"/>
        <v>-7.3686250000000002E-3</v>
      </c>
      <c r="BD42" s="94">
        <f t="shared" si="24"/>
        <v>-5.4528461100000022E-2</v>
      </c>
      <c r="BE42" s="94">
        <f t="shared" si="25"/>
        <v>0.1468169879</v>
      </c>
      <c r="BF42" s="94">
        <f t="shared" si="26"/>
        <v>0.20134544899999998</v>
      </c>
      <c r="BG42" s="95">
        <f t="shared" si="14"/>
        <v>1.9606327E-2</v>
      </c>
      <c r="BH42" s="95">
        <f t="shared" si="15"/>
        <v>0</v>
      </c>
      <c r="BI42" s="95">
        <f>(AVERAGE(B$12:B42)-AVERAGE($D$12:$D42))/STDEV(B$12:B42)</f>
        <v>-8.9136470463974382E-2</v>
      </c>
      <c r="BJ42" s="95">
        <f>(AVERAGE(C$12:C42)-AVERAGE($D$12:$D42))/STDEV(C$12:C42)</f>
        <v>0.10267993946324155</v>
      </c>
      <c r="BK42" s="94"/>
      <c r="BL42" s="94"/>
      <c r="BM42" s="94"/>
      <c r="BN42" s="72">
        <f t="shared" si="16"/>
        <v>1</v>
      </c>
      <c r="BO42" s="72">
        <f t="shared" si="17"/>
        <v>1</v>
      </c>
      <c r="BP42" s="72">
        <f t="shared" si="18"/>
        <v>1</v>
      </c>
      <c r="BQ42" s="72">
        <f t="shared" si="19"/>
        <v>0</v>
      </c>
      <c r="BR42" s="72">
        <f t="shared" si="20"/>
        <v>0</v>
      </c>
      <c r="BS42" s="72">
        <f t="shared" si="21"/>
        <v>0</v>
      </c>
      <c r="BT42" s="72"/>
      <c r="BU42" s="72">
        <f t="shared" si="30"/>
        <v>-9.3195833005247405E-2</v>
      </c>
      <c r="BV42" s="72">
        <f t="shared" si="27"/>
        <v>2.3829324725114356</v>
      </c>
      <c r="BW42" s="74">
        <f t="shared" si="28"/>
        <v>2.3453597259485348</v>
      </c>
      <c r="BX42" s="74">
        <f t="shared" si="29"/>
        <v>2.586347440195381</v>
      </c>
      <c r="BY42" s="72"/>
      <c r="BZ42" s="72"/>
      <c r="CA42" s="72"/>
      <c r="CB42" s="72"/>
      <c r="CC42" s="73"/>
      <c r="CD42" s="73"/>
      <c r="CE42" s="73"/>
      <c r="CF42" s="73"/>
      <c r="CG42" s="73"/>
      <c r="CH42" s="73">
        <f t="shared" si="2"/>
        <v>7.2764803540230404E-4</v>
      </c>
      <c r="CI42" s="73">
        <f t="shared" si="3"/>
        <v>-1.9628270827871454E-5</v>
      </c>
      <c r="CJ42" s="73">
        <f t="shared" si="4"/>
        <v>5.2947166342483275E-7</v>
      </c>
      <c r="CK42" s="73"/>
      <c r="CL42" s="73">
        <f t="shared" si="5"/>
        <v>5.4296634390625003E-5</v>
      </c>
      <c r="CM42" s="73">
        <f t="shared" si="6"/>
        <v>-4.0009153758661917E-7</v>
      </c>
      <c r="CN42" s="73">
        <f t="shared" si="7"/>
        <v>2.9481245061492017E-9</v>
      </c>
      <c r="CO42" s="73">
        <f t="shared" si="8"/>
        <v>1.9876830568100001E-4</v>
      </c>
      <c r="CP42" s="73">
        <f t="shared" si="9"/>
        <v>-1.4646491064486587E-6</v>
      </c>
      <c r="CQ42" s="73">
        <f t="shared" si="10"/>
        <v>-5.3617655048663024E-6</v>
      </c>
      <c r="CR42" s="73">
        <f t="shared" si="22"/>
        <v>3.9508839343295464E-8</v>
      </c>
      <c r="CS42" s="94"/>
      <c r="CT42" s="94"/>
      <c r="CU42" s="94"/>
      <c r="CV42" s="94"/>
      <c r="CW42" s="94"/>
    </row>
    <row r="43" spans="1:101" s="22" customFormat="1" x14ac:dyDescent="0.2">
      <c r="A43" s="91">
        <f t="shared" si="23"/>
        <v>32</v>
      </c>
      <c r="B43" s="67">
        <v>-2.0866142000000001E-2</v>
      </c>
      <c r="C43" s="67">
        <v>-2.2097306000000001E-2</v>
      </c>
      <c r="D43" s="69">
        <v>1.8600000000000001E-3</v>
      </c>
      <c r="E43" s="4"/>
      <c r="F43" s="6" t="s">
        <v>70</v>
      </c>
      <c r="G43" s="102">
        <f>IF(AND(BK2=0,COUNTA(C12:C1011)&lt;&gt;0),NORMINV(C9/2,0,CE19),"")</f>
        <v>-0.26094353742784981</v>
      </c>
      <c r="H43" s="16"/>
      <c r="I43" s="1"/>
      <c r="J43" s="1"/>
      <c r="K43" s="1"/>
      <c r="L43" s="1"/>
      <c r="M43" s="1"/>
      <c r="N43" s="1"/>
      <c r="O43" s="1"/>
      <c r="R43" s="1"/>
      <c r="S43" s="1"/>
      <c r="T43" s="1"/>
      <c r="U43" s="1"/>
      <c r="V43" s="1"/>
      <c r="W43" s="1"/>
      <c r="AS43" s="109"/>
      <c r="AT43" s="94"/>
      <c r="AU43" s="94"/>
      <c r="AV43" s="94">
        <f t="shared" si="31"/>
        <v>0</v>
      </c>
      <c r="AW43" s="94">
        <f t="shared" si="31"/>
        <v>-7.3664121999999999E-2</v>
      </c>
      <c r="AX43" s="94">
        <f t="shared" si="31"/>
        <v>-6.0223756000000003E-2</v>
      </c>
      <c r="AY43" s="94">
        <f t="shared" si="11"/>
        <v>32</v>
      </c>
      <c r="AZ43" s="94">
        <f>AVERAGE(B$12:B43)</f>
        <v>-2.3560813468750008E-3</v>
      </c>
      <c r="BA43" s="94">
        <f>AVERAGE(C$12:C43)</f>
        <v>3.8974900593750001E-3</v>
      </c>
      <c r="BB43" s="94">
        <f t="shared" si="12"/>
        <v>-2.0866142000000001E-2</v>
      </c>
      <c r="BC43" s="94">
        <f t="shared" si="13"/>
        <v>-2.2097306000000001E-2</v>
      </c>
      <c r="BD43" s="94">
        <f t="shared" si="24"/>
        <v>-7.5394603100000027E-2</v>
      </c>
      <c r="BE43" s="94">
        <f t="shared" si="25"/>
        <v>0.1247196819</v>
      </c>
      <c r="BF43" s="94">
        <f t="shared" si="26"/>
        <v>0.20011428499999998</v>
      </c>
      <c r="BG43" s="95">
        <f t="shared" si="14"/>
        <v>0</v>
      </c>
      <c r="BH43" s="95">
        <f t="shared" si="15"/>
        <v>-1.2311639999999999E-3</v>
      </c>
      <c r="BI43" s="95">
        <f>(AVERAGE(B$12:B43)-AVERAGE($D$12:$D43))/STDEV(B$12:B43)</f>
        <v>-0.10518423495239995</v>
      </c>
      <c r="BJ43" s="95">
        <f>(AVERAGE(C$12:C43)-AVERAGE($D$12:$D43))/STDEV(C$12:C43)</f>
        <v>7.2872842465443705E-2</v>
      </c>
      <c r="BK43" s="94"/>
      <c r="BL43" s="94"/>
      <c r="BM43" s="94"/>
      <c r="BN43" s="72">
        <f t="shared" si="16"/>
        <v>1</v>
      </c>
      <c r="BO43" s="72">
        <f t="shared" si="17"/>
        <v>1</v>
      </c>
      <c r="BP43" s="72">
        <f t="shared" si="18"/>
        <v>1</v>
      </c>
      <c r="BQ43" s="72">
        <f t="shared" si="19"/>
        <v>0</v>
      </c>
      <c r="BR43" s="72">
        <f t="shared" si="20"/>
        <v>0</v>
      </c>
      <c r="BS43" s="72">
        <f t="shared" si="21"/>
        <v>0</v>
      </c>
      <c r="BT43" s="72"/>
      <c r="BU43" s="72">
        <f t="shared" si="30"/>
        <v>-7.9882142575926296E-2</v>
      </c>
      <c r="BV43" s="72">
        <f t="shared" si="27"/>
        <v>2.5539795379712253</v>
      </c>
      <c r="BW43" s="74">
        <f t="shared" si="28"/>
        <v>2.5028717969732148</v>
      </c>
      <c r="BX43" s="74">
        <f t="shared" si="29"/>
        <v>2.9068735080562647</v>
      </c>
      <c r="BY43" s="72"/>
      <c r="BZ43" s="72"/>
      <c r="CA43" s="72"/>
      <c r="CB43" s="72"/>
      <c r="CC43" s="73"/>
      <c r="CD43" s="73"/>
      <c r="CE43" s="73"/>
      <c r="CF43" s="73"/>
      <c r="CG43" s="73"/>
      <c r="CH43" s="73">
        <f t="shared" si="2"/>
        <v>4.3539588196416402E-4</v>
      </c>
      <c r="CI43" s="73">
        <f t="shared" si="3"/>
        <v>-9.0850322992794859E-6</v>
      </c>
      <c r="CJ43" s="73">
        <f t="shared" si="4"/>
        <v>1.8956957403135225E-7</v>
      </c>
      <c r="CK43" s="73"/>
      <c r="CL43" s="73">
        <f t="shared" si="5"/>
        <v>4.8829093245763601E-4</v>
      </c>
      <c r="CM43" s="73">
        <f t="shared" si="6"/>
        <v>-1.0789914151541716E-5</v>
      </c>
      <c r="CN43" s="73">
        <f t="shared" si="7"/>
        <v>2.3842803472034764E-7</v>
      </c>
      <c r="CO43" s="73">
        <f t="shared" si="8"/>
        <v>4.6108552481345205E-4</v>
      </c>
      <c r="CP43" s="73">
        <f t="shared" si="9"/>
        <v>-1.0188747933973442E-5</v>
      </c>
      <c r="CQ43" s="73">
        <f t="shared" si="10"/>
        <v>-9.621076034902014E-6</v>
      </c>
      <c r="CR43" s="73">
        <f t="shared" si="22"/>
        <v>2.1259986119249648E-7</v>
      </c>
      <c r="CS43" s="94"/>
      <c r="CT43" s="94"/>
      <c r="CU43" s="94"/>
      <c r="CV43" s="94"/>
      <c r="CW43" s="94"/>
    </row>
    <row r="44" spans="1:101" s="22" customFormat="1" x14ac:dyDescent="0.2">
      <c r="A44" s="91">
        <f t="shared" si="23"/>
        <v>33</v>
      </c>
      <c r="B44" s="67">
        <v>1.07655502E-2</v>
      </c>
      <c r="C44" s="67">
        <v>9.0533360000000004E-3</v>
      </c>
      <c r="D44" s="69">
        <v>1.8600000000000001E-3</v>
      </c>
      <c r="E44" s="4"/>
      <c r="F44" s="6" t="s">
        <v>20</v>
      </c>
      <c r="G44" s="103">
        <f>IF(AND(BK2=0,COUNTA(C12:C1011)&lt;&gt;0),1-NORMSDIST(G31/CE19),"")</f>
        <v>0.21816067839507203</v>
      </c>
      <c r="H44" s="16"/>
      <c r="I44" s="1"/>
      <c r="J44" s="1"/>
      <c r="K44" s="1"/>
      <c r="L44" s="1"/>
      <c r="M44" s="1"/>
      <c r="N44" s="1"/>
      <c r="O44" s="1"/>
      <c r="R44" s="1"/>
      <c r="S44" s="1"/>
      <c r="T44" s="1"/>
      <c r="U44" s="1"/>
      <c r="V44" s="1"/>
      <c r="W44" s="1"/>
      <c r="AS44" s="109"/>
      <c r="AT44" s="94"/>
      <c r="AU44" s="94"/>
      <c r="AV44" s="94"/>
      <c r="AW44" s="74">
        <f>AW41</f>
        <v>-1.0500267633333337E-3</v>
      </c>
      <c r="AX44" s="74">
        <f>AX41</f>
        <v>4.6842394133333326E-3</v>
      </c>
      <c r="AY44" s="94">
        <f t="shared" si="11"/>
        <v>33</v>
      </c>
      <c r="AZ44" s="94">
        <f>AVERAGE(B$12:B44)</f>
        <v>-1.9584561484848493E-3</v>
      </c>
      <c r="BA44" s="94">
        <f>AVERAGE(C$12:C44)</f>
        <v>4.0537278151515158E-3</v>
      </c>
      <c r="BB44" s="94">
        <f t="shared" si="12"/>
        <v>1.07655502E-2</v>
      </c>
      <c r="BC44" s="94">
        <f t="shared" si="13"/>
        <v>9.0533360000000004E-3</v>
      </c>
      <c r="BD44" s="94">
        <f t="shared" si="24"/>
        <v>-6.4629052900000025E-2</v>
      </c>
      <c r="BE44" s="94">
        <f t="shared" si="25"/>
        <v>0.13377301790000001</v>
      </c>
      <c r="BF44" s="94">
        <f t="shared" si="26"/>
        <v>0.19840207079999997</v>
      </c>
      <c r="BG44" s="95">
        <f t="shared" si="14"/>
        <v>0</v>
      </c>
      <c r="BH44" s="95">
        <f t="shared" si="15"/>
        <v>-1.7122141999999993E-3</v>
      </c>
      <c r="BI44" s="95">
        <f>(AVERAGE(B$12:B44)-AVERAGE($D$12:$D44))/STDEV(B$12:B44)</f>
        <v>-9.6626647347675981E-2</v>
      </c>
      <c r="BJ44" s="95">
        <f>(AVERAGE(C$12:C44)-AVERAGE($D$12:$D44))/STDEV(C$12:C44)</f>
        <v>7.9673930248360517E-2</v>
      </c>
      <c r="BK44" s="94"/>
      <c r="BL44" s="94"/>
      <c r="BM44" s="94"/>
      <c r="BN44" s="72">
        <f t="shared" si="16"/>
        <v>1</v>
      </c>
      <c r="BO44" s="72">
        <f t="shared" si="17"/>
        <v>1</v>
      </c>
      <c r="BP44" s="72">
        <f t="shared" si="18"/>
        <v>1</v>
      </c>
      <c r="BQ44" s="72">
        <f t="shared" si="19"/>
        <v>0</v>
      </c>
      <c r="BR44" s="72">
        <f t="shared" si="20"/>
        <v>0</v>
      </c>
      <c r="BS44" s="72">
        <f t="shared" si="21"/>
        <v>0</v>
      </c>
      <c r="BT44" s="72"/>
      <c r="BU44" s="72">
        <f t="shared" si="30"/>
        <v>-6.6568452146605187E-2</v>
      </c>
      <c r="BV44" s="72">
        <f t="shared" si="27"/>
        <v>2.7082668174081435</v>
      </c>
      <c r="BW44" s="74">
        <f t="shared" si="28"/>
        <v>2.6443857068280385</v>
      </c>
      <c r="BX44" s="74">
        <f t="shared" si="29"/>
        <v>3.2089234777547682</v>
      </c>
      <c r="BY44" s="72"/>
      <c r="BZ44" s="72"/>
      <c r="CA44" s="72"/>
      <c r="CB44" s="72"/>
      <c r="CC44" s="73"/>
      <c r="CD44" s="73"/>
      <c r="CE44" s="73"/>
      <c r="CF44" s="73"/>
      <c r="CG44" s="73"/>
      <c r="CH44" s="73">
        <f t="shared" si="2"/>
        <v>1.1589707110872003E-4</v>
      </c>
      <c r="CI44" s="73">
        <f t="shared" si="3"/>
        <v>1.247695737053895E-6</v>
      </c>
      <c r="CJ44" s="73">
        <f t="shared" si="4"/>
        <v>1.3432131091579708E-8</v>
      </c>
      <c r="CK44" s="73"/>
      <c r="CL44" s="73">
        <f t="shared" si="5"/>
        <v>8.1962892728896001E-5</v>
      </c>
      <c r="CM44" s="73">
        <f t="shared" si="6"/>
        <v>7.4203760740665247E-7</v>
      </c>
      <c r="CN44" s="73">
        <f t="shared" si="7"/>
        <v>6.7179157844885129E-9</v>
      </c>
      <c r="CO44" s="73">
        <f t="shared" si="8"/>
        <v>9.74641431854672E-5</v>
      </c>
      <c r="CP44" s="73">
        <f t="shared" si="9"/>
        <v>8.8237563621014489E-7</v>
      </c>
      <c r="CQ44" s="73">
        <f t="shared" si="10"/>
        <v>1.0492551261631351E-6</v>
      </c>
      <c r="CR44" s="73">
        <f t="shared" si="22"/>
        <v>9.4992592068772519E-9</v>
      </c>
      <c r="CS44" s="94"/>
      <c r="CT44" s="94"/>
      <c r="CU44" s="94"/>
      <c r="CV44" s="94"/>
      <c r="CW44" s="94"/>
    </row>
    <row r="45" spans="1:101" s="22" customFormat="1" x14ac:dyDescent="0.2">
      <c r="A45" s="91">
        <f t="shared" si="23"/>
        <v>34</v>
      </c>
      <c r="B45" s="67">
        <v>9.4637223999999992E-3</v>
      </c>
      <c r="C45" s="67">
        <v>1.7475728199999999E-2</v>
      </c>
      <c r="D45" s="69">
        <v>1.8600000000000001E-3</v>
      </c>
      <c r="E45" s="4"/>
      <c r="F45" s="7" t="s">
        <v>71</v>
      </c>
      <c r="G45" s="104">
        <f>IF(AND(BK2=0,COUNTA(C12:C1011)&lt;&gt;0),NORMINV(1-C9,0,CE19),"")</f>
        <v>0.21899071990777921</v>
      </c>
      <c r="H45" s="16"/>
      <c r="I45" s="1"/>
      <c r="J45" s="1"/>
      <c r="K45" s="1"/>
      <c r="L45" s="1"/>
      <c r="M45" s="1"/>
      <c r="N45" s="1"/>
      <c r="O45" s="1"/>
      <c r="R45" s="1"/>
      <c r="S45" s="1"/>
      <c r="T45" s="1"/>
      <c r="U45" s="1"/>
      <c r="V45" s="1"/>
      <c r="W45" s="1"/>
      <c r="AS45" s="109"/>
      <c r="AT45" s="94"/>
      <c r="AU45" s="94"/>
      <c r="AV45" s="109"/>
      <c r="AW45" s="109"/>
      <c r="AX45" s="109"/>
      <c r="AY45" s="94">
        <f t="shared" si="11"/>
        <v>34</v>
      </c>
      <c r="AZ45" s="94">
        <f>AVERAGE(B$12:B45)</f>
        <v>-1.6225097205882361E-3</v>
      </c>
      <c r="BA45" s="94">
        <f>AVERAGE(C$12:C45)</f>
        <v>4.4484925323529413E-3</v>
      </c>
      <c r="BB45" s="94">
        <f t="shared" si="12"/>
        <v>9.4637223999999992E-3</v>
      </c>
      <c r="BC45" s="94">
        <f t="shared" si="13"/>
        <v>1.7475728199999999E-2</v>
      </c>
      <c r="BD45" s="94">
        <f t="shared" si="24"/>
        <v>-5.5165330500000026E-2</v>
      </c>
      <c r="BE45" s="94">
        <f t="shared" si="25"/>
        <v>0.1512487461</v>
      </c>
      <c r="BF45" s="94">
        <f t="shared" si="26"/>
        <v>0.20641407659999997</v>
      </c>
      <c r="BG45" s="95">
        <f t="shared" si="14"/>
        <v>8.0120057999999994E-3</v>
      </c>
      <c r="BH45" s="95">
        <f t="shared" si="15"/>
        <v>0</v>
      </c>
      <c r="BI45" s="95">
        <f>(AVERAGE(B$12:B45)-AVERAGE($D$12:$D45))/STDEV(B$12:B45)</f>
        <v>-8.9378667048777213E-2</v>
      </c>
      <c r="BJ45" s="95">
        <f>(AVERAGE(C$12:C45)-AVERAGE($D$12:$D45))/STDEV(C$12:C45)</f>
        <v>9.5126805806360126E-2</v>
      </c>
      <c r="BK45" s="94"/>
      <c r="BL45" s="94"/>
      <c r="BM45" s="94"/>
      <c r="BN45" s="72">
        <f t="shared" si="16"/>
        <v>1</v>
      </c>
      <c r="BO45" s="72">
        <f t="shared" si="17"/>
        <v>1</v>
      </c>
      <c r="BP45" s="72">
        <f t="shared" si="18"/>
        <v>1</v>
      </c>
      <c r="BQ45" s="72">
        <f t="shared" si="19"/>
        <v>0</v>
      </c>
      <c r="BR45" s="72">
        <f t="shared" si="20"/>
        <v>0</v>
      </c>
      <c r="BS45" s="72">
        <f t="shared" si="21"/>
        <v>0</v>
      </c>
      <c r="BT45" s="72"/>
      <c r="BU45" s="72">
        <f t="shared" si="30"/>
        <v>-5.3254761717284077E-2</v>
      </c>
      <c r="BV45" s="72">
        <f t="shared" si="27"/>
        <v>2.8414095845741718</v>
      </c>
      <c r="BW45" s="74">
        <f t="shared" si="28"/>
        <v>2.7661011216865323</v>
      </c>
      <c r="BX45" s="74">
        <f t="shared" si="29"/>
        <v>3.4792572931288914</v>
      </c>
      <c r="BY45" s="72"/>
      <c r="BZ45" s="72"/>
      <c r="CA45" s="72"/>
      <c r="CB45" s="72"/>
      <c r="CC45" s="73"/>
      <c r="CD45" s="73"/>
      <c r="CE45" s="73"/>
      <c r="CF45" s="73"/>
      <c r="CG45" s="73"/>
      <c r="CH45" s="73">
        <f t="shared" si="2"/>
        <v>8.9562041664261743E-5</v>
      </c>
      <c r="CI45" s="73">
        <f t="shared" si="3"/>
        <v>8.4759029988780711E-7</v>
      </c>
      <c r="CJ45" s="73">
        <f t="shared" si="4"/>
        <v>8.0213593070709565E-9</v>
      </c>
      <c r="CK45" s="73"/>
      <c r="CL45" s="73">
        <f t="shared" si="5"/>
        <v>3.0540107612027519E-4</v>
      </c>
      <c r="CM45" s="73">
        <f t="shared" si="6"/>
        <v>5.3371061982654389E-6</v>
      </c>
      <c r="CN45" s="73">
        <f t="shared" si="7"/>
        <v>9.3269817295422115E-8</v>
      </c>
      <c r="CO45" s="73">
        <f t="shared" si="8"/>
        <v>1.6538544042265165E-4</v>
      </c>
      <c r="CP45" s="73">
        <f t="shared" si="9"/>
        <v>2.8902310050635533E-6</v>
      </c>
      <c r="CQ45" s="73">
        <f t="shared" si="10"/>
        <v>1.5651618971617136E-6</v>
      </c>
      <c r="CR45" s="73">
        <f t="shared" si="22"/>
        <v>2.7352343903794457E-8</v>
      </c>
      <c r="CS45" s="94"/>
      <c r="CT45" s="94"/>
      <c r="CU45" s="94"/>
      <c r="CV45" s="94"/>
      <c r="CW45" s="94"/>
    </row>
    <row r="46" spans="1:101" s="22" customFormat="1" x14ac:dyDescent="0.2">
      <c r="A46" s="91">
        <f t="shared" si="23"/>
        <v>35</v>
      </c>
      <c r="B46" s="67">
        <v>-4.3873518E-2</v>
      </c>
      <c r="C46" s="67">
        <v>-3.6944391E-2</v>
      </c>
      <c r="D46" s="69">
        <v>1.8600000000000001E-3</v>
      </c>
      <c r="E46" s="4"/>
      <c r="F46" s="8" t="s">
        <v>21</v>
      </c>
      <c r="G46" s="14">
        <f>IF(AND(BK2=0,COUNTA(C12:C1011)&lt;&gt;0),IF(G49&gt;=0.5,(1-G49)*2,G49*2),"")</f>
        <v>5.5507147656002731E-2</v>
      </c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AS46" s="109"/>
      <c r="AT46" s="94"/>
      <c r="AU46" s="94"/>
      <c r="AV46" s="109"/>
      <c r="AW46" s="109"/>
      <c r="AX46" s="109"/>
      <c r="AY46" s="94">
        <f t="shared" si="11"/>
        <v>35</v>
      </c>
      <c r="AZ46" s="94">
        <f>AVERAGE(B$12:B46)</f>
        <v>-2.8296813857142866E-3</v>
      </c>
      <c r="BA46" s="94">
        <f>AVERAGE(C$12:C46)</f>
        <v>3.2658387171428573E-3</v>
      </c>
      <c r="BB46" s="94">
        <f t="shared" si="12"/>
        <v>-4.3873518E-2</v>
      </c>
      <c r="BC46" s="94">
        <f t="shared" si="13"/>
        <v>-3.6944391E-2</v>
      </c>
      <c r="BD46" s="94">
        <f t="shared" si="24"/>
        <v>-9.9038848500000026E-2</v>
      </c>
      <c r="BE46" s="94">
        <f t="shared" si="25"/>
        <v>0.1143043551</v>
      </c>
      <c r="BF46" s="94">
        <f t="shared" si="26"/>
        <v>0.21334320359999998</v>
      </c>
      <c r="BG46" s="95">
        <f t="shared" si="14"/>
        <v>6.9291270000000002E-3</v>
      </c>
      <c r="BH46" s="95">
        <f t="shared" si="15"/>
        <v>0</v>
      </c>
      <c r="BI46" s="95">
        <f>(AVERAGE(B$12:B46)-AVERAGE($D$12:$D46))/STDEV(B$12:B46)</f>
        <v>-0.12010971810643077</v>
      </c>
      <c r="BJ46" s="95">
        <f>(AVERAGE(C$12:C46)-AVERAGE($D$12:$D46))/STDEV(C$12:C46)</f>
        <v>5.0741630681201029E-2</v>
      </c>
      <c r="BK46" s="94"/>
      <c r="BL46" s="94"/>
      <c r="BM46" s="94"/>
      <c r="BN46" s="72">
        <f t="shared" si="16"/>
        <v>1</v>
      </c>
      <c r="BO46" s="72">
        <f t="shared" si="17"/>
        <v>1</v>
      </c>
      <c r="BP46" s="72">
        <f t="shared" si="18"/>
        <v>1</v>
      </c>
      <c r="BQ46" s="72">
        <f t="shared" si="19"/>
        <v>0</v>
      </c>
      <c r="BR46" s="72">
        <f t="shared" si="20"/>
        <v>0</v>
      </c>
      <c r="BS46" s="72">
        <f t="shared" si="21"/>
        <v>0</v>
      </c>
      <c r="BT46" s="72"/>
      <c r="BU46" s="72">
        <f t="shared" si="30"/>
        <v>-3.9941071287962968E-2</v>
      </c>
      <c r="BV46" s="72">
        <f t="shared" ref="BV46:BV77" si="32">NORMDIST($BU46,0,$CE$18,FALSE)</f>
        <v>2.9494741262506561</v>
      </c>
      <c r="BW46" s="74">
        <f t="shared" ref="BW46:BW77" si="33">NORMDIST($BU46,0,$CE$19,FALSE)</f>
        <v>2.8646288381513174</v>
      </c>
      <c r="BX46" s="74">
        <f t="shared" ref="BX46:BX77" si="34">NORMDIST($BU46,0,$CE$20,FALSE)</f>
        <v>3.7051661742978261</v>
      </c>
      <c r="BY46" s="72"/>
      <c r="BZ46" s="72"/>
      <c r="CA46" s="72"/>
      <c r="CB46" s="72"/>
      <c r="CC46" s="73"/>
      <c r="CD46" s="73"/>
      <c r="CE46" s="73"/>
      <c r="CF46" s="73"/>
      <c r="CG46" s="73"/>
      <c r="CH46" s="73">
        <f t="shared" si="2"/>
        <v>1.924885581696324E-3</v>
      </c>
      <c r="CI46" s="73">
        <f t="shared" si="3"/>
        <v>-8.4451502216494149E-5</v>
      </c>
      <c r="CJ46" s="73">
        <f t="shared" si="4"/>
        <v>3.7051845026223956E-6</v>
      </c>
      <c r="CK46" s="73"/>
      <c r="CL46" s="73">
        <f t="shared" si="5"/>
        <v>1.364888026360881E-3</v>
      </c>
      <c r="CM46" s="73">
        <f t="shared" si="6"/>
        <v>-5.0424956917094694E-5</v>
      </c>
      <c r="CN46" s="73">
        <f t="shared" si="7"/>
        <v>1.862919324503301E-6</v>
      </c>
      <c r="CO46" s="73">
        <f t="shared" si="8"/>
        <v>1.6208804035375379E-3</v>
      </c>
      <c r="CP46" s="73">
        <f t="shared" si="9"/>
        <v>-5.9882439392528588E-5</v>
      </c>
      <c r="CQ46" s="73">
        <f t="shared" si="10"/>
        <v>-7.1113725560451437E-5</v>
      </c>
      <c r="CR46" s="73">
        <f t="shared" si="22"/>
        <v>2.6272532825720119E-6</v>
      </c>
      <c r="CS46" s="94"/>
      <c r="CT46" s="94"/>
      <c r="CU46" s="94"/>
      <c r="CV46" s="94"/>
      <c r="CW46" s="94"/>
    </row>
    <row r="47" spans="1:101" s="22" customFormat="1" x14ac:dyDescent="0.2">
      <c r="A47" s="91">
        <f t="shared" si="23"/>
        <v>36</v>
      </c>
      <c r="B47" s="67">
        <v>-1.0703993E-2</v>
      </c>
      <c r="C47" s="67">
        <v>-2.7944110000000001E-3</v>
      </c>
      <c r="D47" s="69">
        <v>1.8600000000000001E-3</v>
      </c>
      <c r="E47" s="4"/>
      <c r="F47" s="8" t="s">
        <v>72</v>
      </c>
      <c r="G47" s="102">
        <f>IF(AND(BK2=0,COUNTA(C12:C1011)&lt;&gt;0),NORMINV(1-C9/2,0,CE20),"")</f>
        <v>0.19463604928630143</v>
      </c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AS47" s="109"/>
      <c r="AT47" s="94"/>
      <c r="AU47" s="94"/>
      <c r="AV47" s="109"/>
      <c r="AW47" s="109"/>
      <c r="AX47" s="109"/>
      <c r="AY47" s="94">
        <f t="shared" si="11"/>
        <v>36</v>
      </c>
      <c r="AZ47" s="94">
        <f>AVERAGE(B$12:B47)</f>
        <v>-3.0484122638888894E-3</v>
      </c>
      <c r="BA47" s="94">
        <f>AVERAGE(C$12:C47)</f>
        <v>3.0974984472222225E-3</v>
      </c>
      <c r="BB47" s="94">
        <f t="shared" si="12"/>
        <v>-1.0703993E-2</v>
      </c>
      <c r="BC47" s="94">
        <f t="shared" si="13"/>
        <v>-2.7944110000000001E-3</v>
      </c>
      <c r="BD47" s="94">
        <f t="shared" si="24"/>
        <v>-0.10974284150000002</v>
      </c>
      <c r="BE47" s="94">
        <f t="shared" si="25"/>
        <v>0.11150994410000001</v>
      </c>
      <c r="BF47" s="94">
        <f t="shared" si="26"/>
        <v>0.22125278559999997</v>
      </c>
      <c r="BG47" s="95">
        <f t="shared" si="14"/>
        <v>7.9095820000000001E-3</v>
      </c>
      <c r="BH47" s="95">
        <f t="shared" si="15"/>
        <v>0</v>
      </c>
      <c r="BI47" s="95">
        <f>(AVERAGE(B$12:B47)-AVERAGE($D$12:$D47))/STDEV(B$12:B47)</f>
        <v>-0.1274729420605914</v>
      </c>
      <c r="BJ47" s="95">
        <f>(AVERAGE(C$12:C47)-AVERAGE($D$12:$D47))/STDEV(C$12:C47)</f>
        <v>4.5286761529966871E-2</v>
      </c>
      <c r="BK47" s="94"/>
      <c r="BL47" s="94"/>
      <c r="BM47" s="94"/>
      <c r="BN47" s="72">
        <f t="shared" si="16"/>
        <v>1</v>
      </c>
      <c r="BO47" s="72">
        <f t="shared" si="17"/>
        <v>1</v>
      </c>
      <c r="BP47" s="72">
        <f t="shared" si="18"/>
        <v>1</v>
      </c>
      <c r="BQ47" s="72">
        <f t="shared" si="19"/>
        <v>0</v>
      </c>
      <c r="BR47" s="72">
        <f t="shared" si="20"/>
        <v>0</v>
      </c>
      <c r="BS47" s="72">
        <f t="shared" si="21"/>
        <v>0</v>
      </c>
      <c r="BT47" s="72"/>
      <c r="BU47" s="72">
        <f t="shared" ref="BU47:BU78" si="35">BU46+$CE$26/10</f>
        <v>-2.6627380858641858E-2</v>
      </c>
      <c r="BV47" s="72">
        <f t="shared" si="32"/>
        <v>3.0291703529704019</v>
      </c>
      <c r="BW47" s="74">
        <f t="shared" si="33"/>
        <v>2.9371472624468717</v>
      </c>
      <c r="BX47" s="74">
        <f t="shared" si="34"/>
        <v>3.875455849785868</v>
      </c>
      <c r="BY47" s="72"/>
      <c r="BZ47" s="72"/>
      <c r="CA47" s="72"/>
      <c r="CB47" s="72"/>
      <c r="CC47" s="73"/>
      <c r="CD47" s="73"/>
      <c r="CE47" s="73"/>
      <c r="CF47" s="73"/>
      <c r="CG47" s="73"/>
      <c r="CH47" s="73">
        <f t="shared" si="2"/>
        <v>1.14575466144049E-4</v>
      </c>
      <c r="CI47" s="73">
        <f t="shared" si="3"/>
        <v>-1.2264149875776376E-6</v>
      </c>
      <c r="CJ47" s="73">
        <f t="shared" si="4"/>
        <v>1.3127537442126118E-8</v>
      </c>
      <c r="CK47" s="73"/>
      <c r="CL47" s="73">
        <f t="shared" si="5"/>
        <v>7.8087328369210014E-6</v>
      </c>
      <c r="CM47" s="73">
        <f t="shared" si="6"/>
        <v>-2.1820808935553253E-8</v>
      </c>
      <c r="CN47" s="73">
        <f t="shared" si="7"/>
        <v>6.0976308518408314E-11</v>
      </c>
      <c r="CO47" s="73">
        <f t="shared" si="8"/>
        <v>2.9911355783123003E-5</v>
      </c>
      <c r="CP47" s="73">
        <f t="shared" si="9"/>
        <v>-8.358462162527254E-8</v>
      </c>
      <c r="CQ47" s="73">
        <f t="shared" si="10"/>
        <v>-3.2017094292305814E-7</v>
      </c>
      <c r="CR47" s="73">
        <f t="shared" si="22"/>
        <v>8.9468920478456589E-10</v>
      </c>
      <c r="CS47" s="94"/>
      <c r="CT47" s="94"/>
      <c r="CU47" s="94"/>
      <c r="CV47" s="94"/>
      <c r="CW47" s="94"/>
    </row>
    <row r="48" spans="1:101" s="22" customFormat="1" x14ac:dyDescent="0.2">
      <c r="A48" s="91">
        <f t="shared" si="23"/>
        <v>37</v>
      </c>
      <c r="B48" s="67">
        <v>8.2953130999999999E-3</v>
      </c>
      <c r="C48" s="67">
        <v>3.6425159200000001E-2</v>
      </c>
      <c r="D48" s="69">
        <v>1.8600000000000001E-3</v>
      </c>
      <c r="E48" s="4"/>
      <c r="F48" s="8" t="s">
        <v>73</v>
      </c>
      <c r="G48" s="105">
        <f>IF(AND(BK2=0,COUNTA(C12:C1011)&lt;&gt;0),NORMINV(C9/2,0,CE20),"")</f>
        <v>-0.19463604928630146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AS48" s="109"/>
      <c r="AT48" s="94"/>
      <c r="AU48" s="94"/>
      <c r="AV48" s="109"/>
      <c r="AW48" s="109"/>
      <c r="AX48" s="109"/>
      <c r="AY48" s="94">
        <f t="shared" si="11"/>
        <v>37</v>
      </c>
      <c r="AZ48" s="94">
        <f>AVERAGE(B$12:B48)</f>
        <v>-2.7418250918918924E-3</v>
      </c>
      <c r="BA48" s="94">
        <f>AVERAGE(C$12:C48)</f>
        <v>3.9982460351351357E-3</v>
      </c>
      <c r="BB48" s="94">
        <f t="shared" si="12"/>
        <v>8.2953130999999999E-3</v>
      </c>
      <c r="BC48" s="94">
        <f t="shared" si="13"/>
        <v>3.6425159200000001E-2</v>
      </c>
      <c r="BD48" s="94">
        <f t="shared" si="24"/>
        <v>-0.10144752840000001</v>
      </c>
      <c r="BE48" s="94">
        <f t="shared" si="25"/>
        <v>0.14793510330000001</v>
      </c>
      <c r="BF48" s="94">
        <f t="shared" si="26"/>
        <v>0.24938263169999997</v>
      </c>
      <c r="BG48" s="95">
        <f t="shared" si="14"/>
        <v>2.8129846100000001E-2</v>
      </c>
      <c r="BH48" s="95">
        <f t="shared" si="15"/>
        <v>0</v>
      </c>
      <c r="BI48" s="95">
        <f>(AVERAGE(B$12:B48)-AVERAGE($D$12:$D48))/STDEV(B$12:B48)</f>
        <v>-0.1210601029795932</v>
      </c>
      <c r="BJ48" s="95">
        <f>(AVERAGE(C$12:C48)-AVERAGE($D$12:$D48))/STDEV(C$12:C48)</f>
        <v>7.7768325291515394E-2</v>
      </c>
      <c r="BK48" s="94"/>
      <c r="BL48" s="94"/>
      <c r="BM48" s="94"/>
      <c r="BN48" s="72">
        <f t="shared" si="16"/>
        <v>1</v>
      </c>
      <c r="BO48" s="72">
        <f t="shared" si="17"/>
        <v>1</v>
      </c>
      <c r="BP48" s="72">
        <f t="shared" si="18"/>
        <v>1</v>
      </c>
      <c r="BQ48" s="72">
        <f t="shared" si="19"/>
        <v>0</v>
      </c>
      <c r="BR48" s="72">
        <f t="shared" si="20"/>
        <v>0</v>
      </c>
      <c r="BS48" s="72">
        <f t="shared" si="21"/>
        <v>0</v>
      </c>
      <c r="BT48" s="72"/>
      <c r="BU48" s="72">
        <f t="shared" si="35"/>
        <v>-1.3313690429320749E-2</v>
      </c>
      <c r="BV48" s="72">
        <f t="shared" si="32"/>
        <v>3.0780180466229439</v>
      </c>
      <c r="BW48" s="74">
        <f t="shared" si="33"/>
        <v>2.9815365588101126</v>
      </c>
      <c r="BX48" s="74">
        <f t="shared" si="34"/>
        <v>3.9813637278786729</v>
      </c>
      <c r="BY48" s="72"/>
      <c r="BZ48" s="72"/>
      <c r="CA48" s="72"/>
      <c r="CB48" s="72"/>
      <c r="CC48" s="73"/>
      <c r="CD48" s="73"/>
      <c r="CE48" s="73"/>
      <c r="CF48" s="73"/>
      <c r="CG48" s="73"/>
      <c r="CH48" s="73">
        <f t="shared" si="2"/>
        <v>6.8812219427031603E-5</v>
      </c>
      <c r="CI48" s="73">
        <f t="shared" si="3"/>
        <v>5.7081890525312973E-7</v>
      </c>
      <c r="CJ48" s="73">
        <f t="shared" si="4"/>
        <v>4.7351215424739458E-9</v>
      </c>
      <c r="CK48" s="73"/>
      <c r="CL48" s="73">
        <f t="shared" si="5"/>
        <v>1.3267922227453448E-3</v>
      </c>
      <c r="CM48" s="73">
        <f t="shared" si="6"/>
        <v>4.8328617938821046E-5</v>
      </c>
      <c r="CN48" s="73">
        <f t="shared" si="7"/>
        <v>1.7603776023375327E-6</v>
      </c>
      <c r="CO48" s="73">
        <f t="shared" si="8"/>
        <v>3.0215810028134553E-4</v>
      </c>
      <c r="CP48" s="73">
        <f t="shared" si="9"/>
        <v>1.1006156906317577E-5</v>
      </c>
      <c r="CQ48" s="73">
        <f t="shared" si="10"/>
        <v>2.5064960475349591E-6</v>
      </c>
      <c r="CR48" s="73">
        <f t="shared" si="22"/>
        <v>9.129951756563166E-8</v>
      </c>
      <c r="CS48" s="94"/>
      <c r="CT48" s="94"/>
      <c r="CU48" s="94"/>
      <c r="CV48" s="94"/>
      <c r="CW48" s="94"/>
    </row>
    <row r="49" spans="1:101" s="22" customFormat="1" x14ac:dyDescent="0.2">
      <c r="A49" s="91">
        <f t="shared" si="23"/>
        <v>38</v>
      </c>
      <c r="B49" s="67">
        <v>-1.2135920000000001E-3</v>
      </c>
      <c r="C49" s="67">
        <v>-1.3310520000000001E-3</v>
      </c>
      <c r="D49" s="69">
        <v>1.8600000000000001E-3</v>
      </c>
      <c r="E49" s="4"/>
      <c r="F49" s="8" t="s">
        <v>22</v>
      </c>
      <c r="G49" s="106">
        <f>IF(AND(BK2=0,COUNTA(C12:C1011)&lt;&gt;0),1-NORMSDIST(G32/CE20),"")</f>
        <v>2.7753573828001366E-2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AS49" s="109"/>
      <c r="AT49" s="94"/>
      <c r="AU49" s="94"/>
      <c r="AV49" s="109"/>
      <c r="AW49" s="109"/>
      <c r="AX49" s="109"/>
      <c r="AY49" s="94">
        <f t="shared" si="11"/>
        <v>38</v>
      </c>
      <c r="AZ49" s="94">
        <f>AVERAGE(B$12:B49)</f>
        <v>-2.7016084315789478E-3</v>
      </c>
      <c r="BA49" s="94">
        <f>AVERAGE(C$12:C49)</f>
        <v>3.8580013500000001E-3</v>
      </c>
      <c r="BB49" s="94">
        <f t="shared" si="12"/>
        <v>-1.2135920000000001E-3</v>
      </c>
      <c r="BC49" s="94">
        <f t="shared" si="13"/>
        <v>-1.3310520000000001E-3</v>
      </c>
      <c r="BD49" s="94">
        <f t="shared" si="24"/>
        <v>-0.10266112040000001</v>
      </c>
      <c r="BE49" s="94">
        <f t="shared" si="25"/>
        <v>0.14660405130000001</v>
      </c>
      <c r="BF49" s="94">
        <f t="shared" si="26"/>
        <v>0.24926517169999995</v>
      </c>
      <c r="BG49" s="95">
        <f t="shared" si="14"/>
        <v>0</v>
      </c>
      <c r="BH49" s="95">
        <f t="shared" si="15"/>
        <v>-1.1746E-4</v>
      </c>
      <c r="BI49" s="95">
        <f>(AVERAGE(B$12:B49)-AVERAGE($D$12:$D49))/STDEV(B$12:B49)</f>
        <v>-0.12165474508545247</v>
      </c>
      <c r="BJ49" s="95">
        <f>(AVERAGE(C$12:C49)-AVERAGE($D$12:$D49))/STDEV(C$12:C49)</f>
        <v>7.363256411968562E-2</v>
      </c>
      <c r="BK49" s="94"/>
      <c r="BL49" s="94"/>
      <c r="BM49" s="94"/>
      <c r="BN49" s="72">
        <f t="shared" si="16"/>
        <v>1</v>
      </c>
      <c r="BO49" s="72">
        <f t="shared" si="17"/>
        <v>1</v>
      </c>
      <c r="BP49" s="72">
        <f t="shared" si="18"/>
        <v>1</v>
      </c>
      <c r="BQ49" s="72">
        <f t="shared" si="19"/>
        <v>0</v>
      </c>
      <c r="BR49" s="72">
        <f t="shared" si="20"/>
        <v>0</v>
      </c>
      <c r="BS49" s="72">
        <f t="shared" si="21"/>
        <v>0</v>
      </c>
      <c r="BT49" s="72"/>
      <c r="BU49" s="72">
        <f t="shared" si="35"/>
        <v>3.6082248300317588E-16</v>
      </c>
      <c r="BV49" s="72">
        <f t="shared" si="32"/>
        <v>3.0944750339638158</v>
      </c>
      <c r="BW49" s="74">
        <f t="shared" si="33"/>
        <v>2.9964815730042145</v>
      </c>
      <c r="BX49" s="74">
        <f t="shared" si="34"/>
        <v>4.01730565516631</v>
      </c>
      <c r="BY49" s="73"/>
      <c r="BZ49" s="73"/>
      <c r="CA49" s="73"/>
      <c r="CB49" s="73"/>
      <c r="CC49" s="73"/>
      <c r="CD49" s="73"/>
      <c r="CE49" s="73"/>
      <c r="CF49" s="73"/>
      <c r="CG49" s="73"/>
      <c r="CH49" s="73">
        <f t="shared" si="2"/>
        <v>1.4728055424640003E-6</v>
      </c>
      <c r="CI49" s="73">
        <f t="shared" si="3"/>
        <v>-1.7873850238899712E-9</v>
      </c>
      <c r="CJ49" s="73">
        <f t="shared" si="4"/>
        <v>2.169156165912678E-12</v>
      </c>
      <c r="CK49" s="73"/>
      <c r="CL49" s="73">
        <f t="shared" si="5"/>
        <v>1.7716994267040004E-6</v>
      </c>
      <c r="CM49" s="73">
        <f t="shared" si="6"/>
        <v>-2.3582240653132131E-9</v>
      </c>
      <c r="CN49" s="73">
        <f t="shared" si="7"/>
        <v>3.1389188585832835E-12</v>
      </c>
      <c r="CO49" s="73">
        <f t="shared" si="8"/>
        <v>1.6153540587840002E-6</v>
      </c>
      <c r="CP49" s="73">
        <f t="shared" si="9"/>
        <v>-2.1501202506525612E-9</v>
      </c>
      <c r="CQ49" s="73">
        <f t="shared" si="10"/>
        <v>-1.9603807629077928E-9</v>
      </c>
      <c r="CR49" s="73">
        <f t="shared" si="22"/>
        <v>2.6093687352299437E-12</v>
      </c>
      <c r="CS49" s="94"/>
      <c r="CT49" s="94"/>
      <c r="CU49" s="94"/>
      <c r="CV49" s="94"/>
      <c r="CW49" s="94"/>
    </row>
    <row r="50" spans="1:101" s="22" customFormat="1" ht="12" thickBot="1" x14ac:dyDescent="0.25">
      <c r="A50" s="91">
        <f t="shared" si="23"/>
        <v>39</v>
      </c>
      <c r="B50" s="67">
        <v>3.8897893000000003E-2</v>
      </c>
      <c r="C50" s="67">
        <v>5.41261673E-2</v>
      </c>
      <c r="D50" s="69">
        <v>1.8600000000000001E-3</v>
      </c>
      <c r="E50" s="4"/>
      <c r="F50" s="20" t="s">
        <v>74</v>
      </c>
      <c r="G50" s="107">
        <f>IF(AND(BK2=0,COUNTA(C12:C1011)&lt;&gt;0),NORMINV(1-C9,0,CE20),"")</f>
        <v>0.16334372168537967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AS50" s="109"/>
      <c r="AT50" s="94"/>
      <c r="AU50" s="94"/>
      <c r="AV50" s="109"/>
      <c r="AW50" s="109"/>
      <c r="AX50" s="109"/>
      <c r="AY50" s="94">
        <f t="shared" si="11"/>
        <v>39</v>
      </c>
      <c r="AZ50" s="94">
        <f>AVERAGE(B$12:B50)</f>
        <v>-1.634954548717949E-3</v>
      </c>
      <c r="BA50" s="94">
        <f>AVERAGE(C$12:C50)</f>
        <v>5.146928682051282E-3</v>
      </c>
      <c r="BB50" s="94">
        <f t="shared" si="12"/>
        <v>3.8897893000000003E-2</v>
      </c>
      <c r="BC50" s="94">
        <f t="shared" si="13"/>
        <v>5.41261673E-2</v>
      </c>
      <c r="BD50" s="94">
        <f t="shared" si="24"/>
        <v>-6.3763227400000011E-2</v>
      </c>
      <c r="BE50" s="94">
        <f t="shared" si="25"/>
        <v>0.20073021860000001</v>
      </c>
      <c r="BF50" s="94">
        <f t="shared" si="26"/>
        <v>0.26449344599999997</v>
      </c>
      <c r="BG50" s="95">
        <f t="shared" si="14"/>
        <v>1.5228274299999997E-2</v>
      </c>
      <c r="BH50" s="95">
        <f t="shared" si="15"/>
        <v>0</v>
      </c>
      <c r="BI50" s="95">
        <f>(AVERAGE(B$12:B50)-AVERAGE($D$12:$D50))/STDEV(B$12:B50)</f>
        <v>-9.2964436945626228E-2</v>
      </c>
      <c r="BJ50" s="95">
        <f>(AVERAGE(C$12:C50)-AVERAGE($D$12:$D50))/STDEV(C$12:C50)</f>
        <v>0.11756208601933811</v>
      </c>
      <c r="BK50" s="94"/>
      <c r="BL50" s="94"/>
      <c r="BM50" s="94"/>
      <c r="BN50" s="72">
        <f t="shared" si="16"/>
        <v>1</v>
      </c>
      <c r="BO50" s="72">
        <f t="shared" si="17"/>
        <v>1</v>
      </c>
      <c r="BP50" s="72">
        <f t="shared" si="18"/>
        <v>1</v>
      </c>
      <c r="BQ50" s="72">
        <f t="shared" si="19"/>
        <v>0</v>
      </c>
      <c r="BR50" s="72">
        <f t="shared" si="20"/>
        <v>0</v>
      </c>
      <c r="BS50" s="72">
        <f t="shared" si="21"/>
        <v>0</v>
      </c>
      <c r="BT50" s="72"/>
      <c r="BU50" s="72">
        <f t="shared" si="35"/>
        <v>1.331369042932147E-2</v>
      </c>
      <c r="BV50" s="72">
        <f t="shared" si="32"/>
        <v>3.0780180466229421</v>
      </c>
      <c r="BW50" s="74">
        <f t="shared" si="33"/>
        <v>2.9815365588101108</v>
      </c>
      <c r="BX50" s="74">
        <f t="shared" si="34"/>
        <v>3.9813637278786684</v>
      </c>
      <c r="BY50" s="72"/>
      <c r="BZ50" s="72"/>
      <c r="CA50" s="72"/>
      <c r="CB50" s="72"/>
      <c r="CC50" s="73"/>
      <c r="CD50" s="73"/>
      <c r="CE50" s="73"/>
      <c r="CF50" s="73"/>
      <c r="CG50" s="73"/>
      <c r="CH50" s="73">
        <f t="shared" si="2"/>
        <v>1.5130460798394492E-3</v>
      </c>
      <c r="CI50" s="73">
        <f t="shared" si="3"/>
        <v>5.8854304517664356E-5</v>
      </c>
      <c r="CJ50" s="73">
        <f t="shared" si="4"/>
        <v>2.2893084397175246E-6</v>
      </c>
      <c r="CK50" s="73"/>
      <c r="CL50" s="73">
        <f t="shared" si="5"/>
        <v>2.9296419865875892E-3</v>
      </c>
      <c r="CM50" s="73">
        <f t="shared" si="6"/>
        <v>1.5857029229514422E-4</v>
      </c>
      <c r="CN50" s="73">
        <f t="shared" si="7"/>
        <v>8.582802169576876E-6</v>
      </c>
      <c r="CO50" s="73">
        <f t="shared" si="8"/>
        <v>2.1053938641354989E-3</v>
      </c>
      <c r="CP50" s="73">
        <f t="shared" si="9"/>
        <v>1.1395690052259149E-4</v>
      </c>
      <c r="CQ50" s="73">
        <f t="shared" si="10"/>
        <v>8.189538524999918E-5</v>
      </c>
      <c r="CR50" s="73">
        <f t="shared" si="22"/>
        <v>4.4326833231394077E-6</v>
      </c>
      <c r="CS50" s="94"/>
      <c r="CT50" s="94"/>
      <c r="CU50" s="94"/>
      <c r="CV50" s="94"/>
      <c r="CW50" s="94"/>
    </row>
    <row r="51" spans="1:101" s="22" customFormat="1" ht="12" thickTop="1" x14ac:dyDescent="0.2">
      <c r="A51" s="91">
        <f t="shared" si="23"/>
        <v>40</v>
      </c>
      <c r="B51" s="67">
        <v>1.2653374199999999E-2</v>
      </c>
      <c r="C51" s="67">
        <v>1.6481547799999999E-2</v>
      </c>
      <c r="D51" s="69">
        <v>1.8600000000000001E-3</v>
      </c>
      <c r="E51" s="4"/>
      <c r="F51" s="89" t="s">
        <v>167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AS51" s="109"/>
      <c r="AT51" s="94"/>
      <c r="AU51" s="94"/>
      <c r="AV51" s="94"/>
      <c r="AW51" s="94"/>
      <c r="AX51" s="94"/>
      <c r="AY51" s="94">
        <f t="shared" si="11"/>
        <v>40</v>
      </c>
      <c r="AZ51" s="94">
        <f>AVERAGE(B$12:B51)</f>
        <v>-1.2777463300000004E-3</v>
      </c>
      <c r="BA51" s="94">
        <f>AVERAGE(C$12:C51)</f>
        <v>5.4302941599999998E-3</v>
      </c>
      <c r="BB51" s="94">
        <f t="shared" si="12"/>
        <v>1.2653374199999999E-2</v>
      </c>
      <c r="BC51" s="94">
        <f t="shared" si="13"/>
        <v>1.6481547799999999E-2</v>
      </c>
      <c r="BD51" s="94">
        <f t="shared" si="24"/>
        <v>-5.1109853200000013E-2</v>
      </c>
      <c r="BE51" s="94">
        <f t="shared" si="25"/>
        <v>0.21721176640000001</v>
      </c>
      <c r="BF51" s="94">
        <f t="shared" si="26"/>
        <v>0.26832161959999995</v>
      </c>
      <c r="BG51" s="95">
        <f t="shared" si="14"/>
        <v>3.8281736E-3</v>
      </c>
      <c r="BH51" s="95">
        <f t="shared" si="15"/>
        <v>0</v>
      </c>
      <c r="BI51" s="95">
        <f>(AVERAGE(B$12:B51)-AVERAGE($D$12:$D51))/STDEV(B$12:B51)</f>
        <v>-8.4397645833298132E-2</v>
      </c>
      <c r="BJ51" s="95">
        <f>(AVERAGE(C$12:C51)-AVERAGE($D$12:$D51))/STDEV(C$12:C51)</f>
        <v>0.12909450409415957</v>
      </c>
      <c r="BK51" s="94"/>
      <c r="BL51" s="94"/>
      <c r="BM51" s="94"/>
      <c r="BN51" s="72">
        <f t="shared" si="16"/>
        <v>1</v>
      </c>
      <c r="BO51" s="72">
        <f t="shared" si="17"/>
        <v>1</v>
      </c>
      <c r="BP51" s="72">
        <f t="shared" si="18"/>
        <v>1</v>
      </c>
      <c r="BQ51" s="72">
        <f t="shared" si="19"/>
        <v>0</v>
      </c>
      <c r="BR51" s="72">
        <f t="shared" si="20"/>
        <v>0</v>
      </c>
      <c r="BS51" s="72">
        <f t="shared" si="21"/>
        <v>0</v>
      </c>
      <c r="BT51" s="72"/>
      <c r="BU51" s="72">
        <f t="shared" si="35"/>
        <v>2.662738085864258E-2</v>
      </c>
      <c r="BV51" s="72">
        <f t="shared" si="32"/>
        <v>3.0291703529703984</v>
      </c>
      <c r="BW51" s="74">
        <f t="shared" si="33"/>
        <v>2.9371472624468686</v>
      </c>
      <c r="BX51" s="74">
        <f t="shared" si="34"/>
        <v>3.8754558497858604</v>
      </c>
      <c r="BY51" s="72"/>
      <c r="BZ51" s="72"/>
      <c r="CA51" s="72"/>
      <c r="CB51" s="72"/>
      <c r="CC51" s="73"/>
      <c r="CD51" s="73"/>
      <c r="CE51" s="73"/>
      <c r="CF51" s="73"/>
      <c r="CG51" s="73"/>
      <c r="CH51" s="73">
        <f t="shared" si="2"/>
        <v>1.6010787864522563E-4</v>
      </c>
      <c r="CI51" s="73">
        <f t="shared" si="3"/>
        <v>2.0259049008662288E-6</v>
      </c>
      <c r="CJ51" s="73">
        <f t="shared" si="4"/>
        <v>2.5634532804274298E-8</v>
      </c>
      <c r="CK51" s="73"/>
      <c r="CL51" s="73">
        <f t="shared" si="5"/>
        <v>2.7164141788368483E-4</v>
      </c>
      <c r="CM51" s="73">
        <f t="shared" si="6"/>
        <v>4.4770710133097266E-6</v>
      </c>
      <c r="CN51" s="73">
        <f t="shared" si="7"/>
        <v>7.3789059909858693E-8</v>
      </c>
      <c r="CO51" s="73">
        <f t="shared" si="8"/>
        <v>2.0854719170858673E-4</v>
      </c>
      <c r="CP51" s="73">
        <f t="shared" si="9"/>
        <v>3.4371805087008362E-6</v>
      </c>
      <c r="CQ51" s="73">
        <f t="shared" si="10"/>
        <v>2.6388256550478854E-6</v>
      </c>
      <c r="CR51" s="73">
        <f t="shared" si="22"/>
        <v>4.3491931169538036E-8</v>
      </c>
      <c r="CS51" s="94"/>
      <c r="CT51" s="94"/>
      <c r="CU51" s="94"/>
      <c r="CV51" s="94"/>
      <c r="CW51" s="94"/>
    </row>
    <row r="52" spans="1:101" s="22" customFormat="1" x14ac:dyDescent="0.2">
      <c r="A52" s="91">
        <f t="shared" si="23"/>
        <v>41</v>
      </c>
      <c r="B52" s="67">
        <v>-2.1398548E-2</v>
      </c>
      <c r="C52" s="67">
        <v>-7.1403099999999995E-4</v>
      </c>
      <c r="D52" s="69">
        <v>1.8600000000000001E-3</v>
      </c>
      <c r="E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AS52" s="109"/>
      <c r="AT52" s="94"/>
      <c r="AU52" s="94"/>
      <c r="AV52" s="94"/>
      <c r="AW52" s="94"/>
      <c r="AX52" s="94"/>
      <c r="AY52" s="94">
        <f t="shared" si="11"/>
        <v>41</v>
      </c>
      <c r="AZ52" s="94">
        <f>AVERAGE(B$12:B52)</f>
        <v>-1.7684975902439027E-3</v>
      </c>
      <c r="BA52" s="94">
        <f>AVERAGE(C$12:C52)</f>
        <v>5.2804325707317074E-3</v>
      </c>
      <c r="BB52" s="94">
        <f t="shared" si="12"/>
        <v>-2.1398548E-2</v>
      </c>
      <c r="BC52" s="94">
        <f t="shared" si="13"/>
        <v>-7.1403099999999995E-4</v>
      </c>
      <c r="BD52" s="94">
        <f t="shared" si="24"/>
        <v>-7.2508401200000017E-2</v>
      </c>
      <c r="BE52" s="94">
        <f t="shared" si="25"/>
        <v>0.2164977354</v>
      </c>
      <c r="BF52" s="94">
        <f t="shared" si="26"/>
        <v>0.28900613659999996</v>
      </c>
      <c r="BG52" s="95">
        <f t="shared" si="14"/>
        <v>2.0684516999999999E-2</v>
      </c>
      <c r="BH52" s="95">
        <f t="shared" si="15"/>
        <v>0</v>
      </c>
      <c r="BI52" s="95">
        <f>(AVERAGE(B$12:B52)-AVERAGE($D$12:$D52))/STDEV(B$12:B52)</f>
        <v>-9.8480851021481269E-2</v>
      </c>
      <c r="BJ52" s="95">
        <f>(AVERAGE(C$12:C52)-AVERAGE($D$12:$D52))/STDEV(C$12:C52)</f>
        <v>0.12517411498152761</v>
      </c>
      <c r="BK52" s="94"/>
      <c r="BL52" s="94"/>
      <c r="BM52" s="94"/>
      <c r="BN52" s="72">
        <f t="shared" si="16"/>
        <v>1</v>
      </c>
      <c r="BO52" s="72">
        <f t="shared" si="17"/>
        <v>1</v>
      </c>
      <c r="BP52" s="72">
        <f t="shared" si="18"/>
        <v>1</v>
      </c>
      <c r="BQ52" s="72">
        <f t="shared" si="19"/>
        <v>0</v>
      </c>
      <c r="BR52" s="72">
        <f t="shared" si="20"/>
        <v>0</v>
      </c>
      <c r="BS52" s="72">
        <f t="shared" si="21"/>
        <v>0</v>
      </c>
      <c r="BT52" s="72"/>
      <c r="BU52" s="72">
        <f t="shared" si="35"/>
        <v>3.9941071287963689E-2</v>
      </c>
      <c r="BV52" s="72">
        <f t="shared" si="32"/>
        <v>2.9494741262506508</v>
      </c>
      <c r="BW52" s="74">
        <f t="shared" si="33"/>
        <v>2.864628838151313</v>
      </c>
      <c r="BX52" s="74">
        <f t="shared" si="34"/>
        <v>3.7051661742978155</v>
      </c>
      <c r="BY52" s="72"/>
      <c r="BZ52" s="72"/>
      <c r="CA52" s="72"/>
      <c r="CB52" s="72"/>
      <c r="CC52" s="73"/>
      <c r="CD52" s="73"/>
      <c r="CE52" s="73"/>
      <c r="CF52" s="73"/>
      <c r="CG52" s="73"/>
      <c r="CH52" s="73">
        <f t="shared" si="2"/>
        <v>4.5789785650830398E-4</v>
      </c>
      <c r="CI52" s="73">
        <f t="shared" si="3"/>
        <v>-9.7983492615900556E-6</v>
      </c>
      <c r="CJ52" s="73">
        <f t="shared" si="4"/>
        <v>2.0967044699489933E-7</v>
      </c>
      <c r="CK52" s="73"/>
      <c r="CL52" s="73">
        <f t="shared" si="5"/>
        <v>5.0984026896099989E-7</v>
      </c>
      <c r="CM52" s="73">
        <f t="shared" si="6"/>
        <v>-3.6404175708649168E-10</v>
      </c>
      <c r="CN52" s="73">
        <f t="shared" si="7"/>
        <v>2.5993709985422471E-13</v>
      </c>
      <c r="CO52" s="73">
        <f t="shared" si="8"/>
        <v>1.5279226626988E-5</v>
      </c>
      <c r="CP52" s="73">
        <f t="shared" si="9"/>
        <v>-1.0909841467694867E-8</v>
      </c>
      <c r="CQ52" s="73">
        <f t="shared" si="10"/>
        <v>-3.2695326438048078E-7</v>
      </c>
      <c r="CR52" s="73">
        <f t="shared" si="22"/>
        <v>2.3345476631885903E-10</v>
      </c>
      <c r="CS52" s="94"/>
      <c r="CT52" s="94"/>
      <c r="CU52" s="94"/>
      <c r="CV52" s="94"/>
      <c r="CW52" s="94"/>
    </row>
    <row r="53" spans="1:101" s="22" customFormat="1" x14ac:dyDescent="0.2">
      <c r="A53" s="91">
        <f t="shared" si="23"/>
        <v>42</v>
      </c>
      <c r="B53" s="67">
        <v>6.9984447999999998E-3</v>
      </c>
      <c r="C53" s="67">
        <v>2.27030862E-2</v>
      </c>
      <c r="D53" s="69">
        <v>1.8600000000000001E-3</v>
      </c>
      <c r="E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AS53" s="109"/>
      <c r="AT53" s="94"/>
      <c r="AU53" s="94"/>
      <c r="AV53" s="94"/>
      <c r="AW53" s="94"/>
      <c r="AX53" s="94"/>
      <c r="AY53" s="94">
        <f t="shared" si="11"/>
        <v>42</v>
      </c>
      <c r="AZ53" s="94">
        <f>AVERAGE(B$12:B53)</f>
        <v>-1.5597608666666669E-3</v>
      </c>
      <c r="BA53" s="94">
        <f>AVERAGE(C$12:C53)</f>
        <v>5.6952576571428571E-3</v>
      </c>
      <c r="BB53" s="94">
        <f t="shared" si="12"/>
        <v>6.9984447999999998E-3</v>
      </c>
      <c r="BC53" s="94">
        <f t="shared" si="13"/>
        <v>2.27030862E-2</v>
      </c>
      <c r="BD53" s="94">
        <f t="shared" si="24"/>
        <v>-6.5509956400000013E-2</v>
      </c>
      <c r="BE53" s="94">
        <f t="shared" si="25"/>
        <v>0.2392008216</v>
      </c>
      <c r="BF53" s="94">
        <f t="shared" si="26"/>
        <v>0.30471077799999996</v>
      </c>
      <c r="BG53" s="95">
        <f t="shared" si="14"/>
        <v>1.57046414E-2</v>
      </c>
      <c r="BH53" s="95">
        <f t="shared" si="15"/>
        <v>0</v>
      </c>
      <c r="BI53" s="95">
        <f>(AVERAGE(B$12:B53)-AVERAGE($D$12:$D53))/STDEV(B$12:B53)</f>
        <v>-9.3903719465647642E-2</v>
      </c>
      <c r="BJ53" s="95">
        <f>(AVERAGE(C$12:C53)-AVERAGE($D$12:$D53))/STDEV(C$12:C53)</f>
        <v>0.14139895530974439</v>
      </c>
      <c r="BK53" s="94"/>
      <c r="BL53" s="94"/>
      <c r="BM53" s="94"/>
      <c r="BN53" s="72">
        <f t="shared" si="16"/>
        <v>1</v>
      </c>
      <c r="BO53" s="72">
        <f t="shared" si="17"/>
        <v>1</v>
      </c>
      <c r="BP53" s="72">
        <f t="shared" si="18"/>
        <v>1</v>
      </c>
      <c r="BQ53" s="72">
        <f t="shared" si="19"/>
        <v>0</v>
      </c>
      <c r="BR53" s="72">
        <f t="shared" si="20"/>
        <v>0</v>
      </c>
      <c r="BS53" s="72">
        <f t="shared" si="21"/>
        <v>0</v>
      </c>
      <c r="BT53" s="72"/>
      <c r="BU53" s="72">
        <f t="shared" si="35"/>
        <v>5.3254761717284799E-2</v>
      </c>
      <c r="BV53" s="72">
        <f t="shared" si="32"/>
        <v>2.8414095845741651</v>
      </c>
      <c r="BW53" s="74">
        <f t="shared" si="33"/>
        <v>2.7661011216865266</v>
      </c>
      <c r="BX53" s="74">
        <f t="shared" si="34"/>
        <v>3.4792572931288781</v>
      </c>
      <c r="BY53" s="72"/>
      <c r="BZ53" s="72"/>
      <c r="CA53" s="72"/>
      <c r="CB53" s="72"/>
      <c r="CC53" s="73"/>
      <c r="CD53" s="73"/>
      <c r="CE53" s="73"/>
      <c r="CF53" s="73"/>
      <c r="CG53" s="73"/>
      <c r="CH53" s="73">
        <f t="shared" si="2"/>
        <v>4.8978229618647038E-5</v>
      </c>
      <c r="CI53" s="73">
        <f t="shared" si="3"/>
        <v>3.4277143638782633E-7</v>
      </c>
      <c r="CJ53" s="73">
        <f t="shared" si="4"/>
        <v>2.3988669765769138E-9</v>
      </c>
      <c r="CK53" s="73"/>
      <c r="CL53" s="73">
        <f t="shared" si="5"/>
        <v>5.1543012300463045E-4</v>
      </c>
      <c r="CM53" s="73">
        <f t="shared" si="6"/>
        <v>1.1701854512650728E-5</v>
      </c>
      <c r="CN53" s="73">
        <f t="shared" si="7"/>
        <v>2.656682117005685E-7</v>
      </c>
      <c r="CO53" s="73">
        <f t="shared" si="8"/>
        <v>1.5888629556034175E-4</v>
      </c>
      <c r="CP53" s="73">
        <f t="shared" si="9"/>
        <v>3.607209264105116E-6</v>
      </c>
      <c r="CQ53" s="73">
        <f t="shared" si="10"/>
        <v>1.1119569689555369E-6</v>
      </c>
      <c r="CR53" s="73">
        <f t="shared" si="22"/>
        <v>2.5244854916888276E-8</v>
      </c>
      <c r="CS53" s="94"/>
      <c r="CT53" s="94"/>
      <c r="CU53" s="94"/>
      <c r="CV53" s="94"/>
      <c r="CW53" s="94"/>
    </row>
    <row r="54" spans="1:101" s="22" customFormat="1" x14ac:dyDescent="0.2">
      <c r="A54" s="91">
        <f t="shared" si="23"/>
        <v>43</v>
      </c>
      <c r="B54" s="67">
        <v>-2.5680337000000001E-2</v>
      </c>
      <c r="C54" s="67">
        <v>-1.5054507999999999E-2</v>
      </c>
      <c r="D54" s="69">
        <v>1.8600000000000001E-3</v>
      </c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AS54" s="109"/>
      <c r="AT54" s="94"/>
      <c r="AU54" s="94"/>
      <c r="AV54" s="94"/>
      <c r="AW54" s="94"/>
      <c r="AX54" s="94"/>
      <c r="AY54" s="94">
        <f t="shared" si="11"/>
        <v>43</v>
      </c>
      <c r="AZ54" s="94">
        <f>AVERAGE(B$12:B54)</f>
        <v>-2.1207044976744188E-3</v>
      </c>
      <c r="BA54" s="94">
        <f>AVERAGE(C$12:C54)</f>
        <v>5.2127049674418604E-3</v>
      </c>
      <c r="BB54" s="94">
        <f t="shared" si="12"/>
        <v>-2.5680337000000001E-2</v>
      </c>
      <c r="BC54" s="94">
        <f t="shared" si="13"/>
        <v>-1.5054507999999999E-2</v>
      </c>
      <c r="BD54" s="94">
        <f t="shared" si="24"/>
        <v>-9.1190293400000011E-2</v>
      </c>
      <c r="BE54" s="94">
        <f t="shared" si="25"/>
        <v>0.22414631360000001</v>
      </c>
      <c r="BF54" s="94">
        <f t="shared" si="26"/>
        <v>0.31533660699999994</v>
      </c>
      <c r="BG54" s="95">
        <f t="shared" si="14"/>
        <v>1.0625829000000002E-2</v>
      </c>
      <c r="BH54" s="95">
        <f t="shared" si="15"/>
        <v>0</v>
      </c>
      <c r="BI54" s="95">
        <f>(AVERAGE(B$12:B54)-AVERAGE($D$12:$D54))/STDEV(B$12:B54)</f>
        <v>-0.11005813338335799</v>
      </c>
      <c r="BJ54" s="95">
        <f>(AVERAGE(C$12:C54)-AVERAGE($D$12:$D54))/STDEV(C$12:C54)</f>
        <v>0.12424334699564853</v>
      </c>
      <c r="BK54" s="94"/>
      <c r="BL54" s="94"/>
      <c r="BM54" s="94"/>
      <c r="BN54" s="72">
        <f t="shared" si="16"/>
        <v>1</v>
      </c>
      <c r="BO54" s="72">
        <f t="shared" si="17"/>
        <v>1</v>
      </c>
      <c r="BP54" s="72">
        <f t="shared" si="18"/>
        <v>1</v>
      </c>
      <c r="BQ54" s="72">
        <f t="shared" si="19"/>
        <v>0</v>
      </c>
      <c r="BR54" s="72">
        <f t="shared" si="20"/>
        <v>0</v>
      </c>
      <c r="BS54" s="72">
        <f t="shared" si="21"/>
        <v>0</v>
      </c>
      <c r="BT54" s="72"/>
      <c r="BU54" s="72">
        <f t="shared" si="35"/>
        <v>6.6568452146605908E-2</v>
      </c>
      <c r="BV54" s="72">
        <f t="shared" si="32"/>
        <v>2.7082668174081359</v>
      </c>
      <c r="BW54" s="74">
        <f t="shared" si="33"/>
        <v>2.6443857068280319</v>
      </c>
      <c r="BX54" s="74">
        <f t="shared" si="34"/>
        <v>3.2089234777547526</v>
      </c>
      <c r="BY54" s="72"/>
      <c r="BZ54" s="72"/>
      <c r="CA54" s="72"/>
      <c r="CB54" s="72"/>
      <c r="CC54" s="73"/>
      <c r="CD54" s="73"/>
      <c r="CE54" s="73"/>
      <c r="CF54" s="73"/>
      <c r="CG54" s="73"/>
      <c r="CH54" s="73">
        <f t="shared" si="2"/>
        <v>6.59479708433569E-4</v>
      </c>
      <c r="CI54" s="73">
        <f t="shared" si="3"/>
        <v>-1.6935661157235794E-5</v>
      </c>
      <c r="CJ54" s="73">
        <f t="shared" si="4"/>
        <v>4.3491348583562517E-7</v>
      </c>
      <c r="CK54" s="73"/>
      <c r="CL54" s="73">
        <f t="shared" si="5"/>
        <v>2.2663821112206398E-4</v>
      </c>
      <c r="CM54" s="73">
        <f t="shared" si="6"/>
        <v>-3.4119267624428011E-6</v>
      </c>
      <c r="CN54" s="73">
        <f t="shared" si="7"/>
        <v>5.1364878740609244E-8</v>
      </c>
      <c r="CO54" s="73">
        <f t="shared" si="8"/>
        <v>3.8660483880919601E-4</v>
      </c>
      <c r="CP54" s="73">
        <f t="shared" si="9"/>
        <v>-5.8201456386917516E-6</v>
      </c>
      <c r="CQ54" s="73">
        <f t="shared" si="10"/>
        <v>-9.9281425464508314E-6</v>
      </c>
      <c r="CR54" s="73">
        <f t="shared" si="22"/>
        <v>1.4946330139068442E-7</v>
      </c>
      <c r="CS54" s="94"/>
      <c r="CT54" s="94"/>
      <c r="CU54" s="94"/>
      <c r="CV54" s="94"/>
      <c r="CW54" s="94"/>
    </row>
    <row r="55" spans="1:101" s="22" customFormat="1" x14ac:dyDescent="0.2">
      <c r="A55" s="91">
        <f t="shared" si="23"/>
        <v>44</v>
      </c>
      <c r="B55" s="67">
        <v>-1.6256939000000001E-2</v>
      </c>
      <c r="C55" s="67">
        <v>-3.130496E-2</v>
      </c>
      <c r="D55" s="69">
        <v>1.8600000000000001E-3</v>
      </c>
      <c r="E55" s="4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AS55" s="109"/>
      <c r="AT55" s="94"/>
      <c r="AU55" s="94"/>
      <c r="AV55" s="94"/>
      <c r="AW55" s="94"/>
      <c r="AX55" s="94"/>
      <c r="AY55" s="94">
        <f t="shared" si="11"/>
        <v>44</v>
      </c>
      <c r="AZ55" s="94">
        <f>AVERAGE(B$12:B55)</f>
        <v>-2.4419825545454548E-3</v>
      </c>
      <c r="BA55" s="94">
        <f>AVERAGE(C$12:C55)</f>
        <v>4.3827580363636365E-3</v>
      </c>
      <c r="BB55" s="94">
        <f t="shared" si="12"/>
        <v>-1.6256939000000001E-2</v>
      </c>
      <c r="BC55" s="94">
        <f t="shared" si="13"/>
        <v>-3.130496E-2</v>
      </c>
      <c r="BD55" s="94">
        <f t="shared" si="24"/>
        <v>-0.10744723240000001</v>
      </c>
      <c r="BE55" s="94">
        <f t="shared" si="25"/>
        <v>0.19284135360000002</v>
      </c>
      <c r="BF55" s="94">
        <f t="shared" si="26"/>
        <v>0.30028858599999991</v>
      </c>
      <c r="BG55" s="95">
        <f t="shared" si="14"/>
        <v>0</v>
      </c>
      <c r="BH55" s="95">
        <f t="shared" si="15"/>
        <v>-1.5048020999999998E-2</v>
      </c>
      <c r="BI55" s="95">
        <f>(AVERAGE(B$12:B55)-AVERAGE($D$12:$D55))/STDEV(B$12:B55)</f>
        <v>-0.12013511960450431</v>
      </c>
      <c r="BJ55" s="95">
        <f>(AVERAGE(C$12:C55)-AVERAGE($D$12:$D55))/STDEV(C$12:C55)</f>
        <v>9.264067352759997E-2</v>
      </c>
      <c r="BK55" s="94"/>
      <c r="BL55" s="94"/>
      <c r="BM55" s="94"/>
      <c r="BN55" s="72">
        <f t="shared" si="16"/>
        <v>1</v>
      </c>
      <c r="BO55" s="72">
        <f t="shared" si="17"/>
        <v>1</v>
      </c>
      <c r="BP55" s="72">
        <f t="shared" si="18"/>
        <v>1</v>
      </c>
      <c r="BQ55" s="72">
        <f t="shared" si="19"/>
        <v>0</v>
      </c>
      <c r="BR55" s="72">
        <f t="shared" si="20"/>
        <v>0</v>
      </c>
      <c r="BS55" s="72">
        <f t="shared" si="21"/>
        <v>0</v>
      </c>
      <c r="BT55" s="72"/>
      <c r="BU55" s="72">
        <f t="shared" si="35"/>
        <v>7.9882142575927018E-2</v>
      </c>
      <c r="BV55" s="72">
        <f t="shared" si="32"/>
        <v>2.5539795379712165</v>
      </c>
      <c r="BW55" s="74">
        <f t="shared" si="33"/>
        <v>2.5028717969732068</v>
      </c>
      <c r="BX55" s="74">
        <f t="shared" si="34"/>
        <v>2.9068735080562473</v>
      </c>
      <c r="BY55" s="72"/>
      <c r="BZ55" s="72"/>
      <c r="CA55" s="72"/>
      <c r="CB55" s="72"/>
      <c r="CC55" s="73"/>
      <c r="CD55" s="73"/>
      <c r="CE55" s="73"/>
      <c r="CF55" s="73"/>
      <c r="CG55" s="73"/>
      <c r="CH55" s="73">
        <f t="shared" si="2"/>
        <v>2.6428806564972107E-4</v>
      </c>
      <c r="CI55" s="73">
        <f t="shared" si="3"/>
        <v>-4.2965149616955113E-6</v>
      </c>
      <c r="CJ55" s="73">
        <f t="shared" si="4"/>
        <v>6.9848181644871275E-8</v>
      </c>
      <c r="CK55" s="73"/>
      <c r="CL55" s="73">
        <f t="shared" si="5"/>
        <v>9.8000052060159999E-4</v>
      </c>
      <c r="CM55" s="73">
        <f t="shared" si="6"/>
        <v>-3.0678877097412264E-5</v>
      </c>
      <c r="CN55" s="73">
        <f t="shared" si="7"/>
        <v>9.6040102037940707E-7</v>
      </c>
      <c r="CO55" s="73">
        <f t="shared" si="8"/>
        <v>5.0892282511744006E-4</v>
      </c>
      <c r="CP55" s="73">
        <f t="shared" si="9"/>
        <v>-1.5931808683388456E-5</v>
      </c>
      <c r="CQ55" s="73">
        <f t="shared" si="10"/>
        <v>-8.2735273236418923E-6</v>
      </c>
      <c r="CR55" s="73">
        <f t="shared" si="22"/>
        <v>2.5900244192551647E-7</v>
      </c>
      <c r="CS55" s="94"/>
      <c r="CT55" s="94"/>
      <c r="CU55" s="94"/>
      <c r="CV55" s="94"/>
      <c r="CW55" s="94"/>
    </row>
    <row r="56" spans="1:101" s="22" customFormat="1" x14ac:dyDescent="0.2">
      <c r="A56" s="91">
        <f t="shared" si="23"/>
        <v>45</v>
      </c>
      <c r="B56" s="67">
        <v>4.2902967100000002E-2</v>
      </c>
      <c r="C56" s="67">
        <v>4.1019154299999999E-2</v>
      </c>
      <c r="D56" s="69">
        <v>1.8600000000000001E-3</v>
      </c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AS56" s="109"/>
      <c r="AT56" s="94"/>
      <c r="AU56" s="94"/>
      <c r="AV56" s="94"/>
      <c r="AW56" s="94"/>
      <c r="AX56" s="94"/>
      <c r="AY56" s="94">
        <f t="shared" si="11"/>
        <v>45</v>
      </c>
      <c r="AZ56" s="94">
        <f>AVERAGE(B$12:B56)</f>
        <v>-1.4343170066666671E-3</v>
      </c>
      <c r="BA56" s="94">
        <f>AVERAGE(C$12:C56)</f>
        <v>5.1969001755555562E-3</v>
      </c>
      <c r="BB56" s="94">
        <f t="shared" si="12"/>
        <v>4.2902967100000002E-2</v>
      </c>
      <c r="BC56" s="94">
        <f t="shared" si="13"/>
        <v>4.1019154299999999E-2</v>
      </c>
      <c r="BD56" s="94">
        <f t="shared" si="24"/>
        <v>-6.4544265300000014E-2</v>
      </c>
      <c r="BE56" s="94">
        <f t="shared" si="25"/>
        <v>0.23386050790000001</v>
      </c>
      <c r="BF56" s="94">
        <f t="shared" si="26"/>
        <v>0.29840477319999992</v>
      </c>
      <c r="BG56" s="95">
        <f t="shared" si="14"/>
        <v>0</v>
      </c>
      <c r="BH56" s="95">
        <f t="shared" si="15"/>
        <v>-1.8838128000000023E-3</v>
      </c>
      <c r="BI56" s="95">
        <f>(AVERAGE(B$12:B56)-AVERAGE($D$12:$D56))/STDEV(B$12:B56)</f>
        <v>-9.1407597004638519E-2</v>
      </c>
      <c r="BJ56" s="95">
        <f>(AVERAGE(C$12:C56)-AVERAGE($D$12:$D56))/STDEV(C$12:C56)</f>
        <v>0.1214795589254298</v>
      </c>
      <c r="BK56" s="94"/>
      <c r="BL56" s="94"/>
      <c r="BM56" s="94"/>
      <c r="BN56" s="72">
        <f t="shared" si="16"/>
        <v>1</v>
      </c>
      <c r="BO56" s="72">
        <f t="shared" si="17"/>
        <v>1</v>
      </c>
      <c r="BP56" s="72">
        <f t="shared" si="18"/>
        <v>1</v>
      </c>
      <c r="BQ56" s="72">
        <f t="shared" si="19"/>
        <v>0</v>
      </c>
      <c r="BR56" s="72">
        <f t="shared" si="20"/>
        <v>0</v>
      </c>
      <c r="BS56" s="72">
        <f t="shared" si="21"/>
        <v>0</v>
      </c>
      <c r="BT56" s="72"/>
      <c r="BU56" s="72">
        <f t="shared" si="35"/>
        <v>9.3195833005248127E-2</v>
      </c>
      <c r="BV56" s="72">
        <f t="shared" si="32"/>
        <v>2.3829324725114258</v>
      </c>
      <c r="BW56" s="74">
        <f t="shared" si="33"/>
        <v>2.3453597259485259</v>
      </c>
      <c r="BX56" s="74">
        <f t="shared" si="34"/>
        <v>2.5863474401953637</v>
      </c>
      <c r="BY56" s="72"/>
      <c r="BZ56" s="72"/>
      <c r="CA56" s="72"/>
      <c r="CB56" s="72"/>
      <c r="CC56" s="73"/>
      <c r="CD56" s="73"/>
      <c r="CE56" s="73"/>
      <c r="CF56" s="73"/>
      <c r="CG56" s="73"/>
      <c r="CH56" s="73">
        <f t="shared" si="2"/>
        <v>1.8406645859836825E-3</v>
      </c>
      <c r="CI56" s="73">
        <f t="shared" si="3"/>
        <v>7.8969972174593048E-5</v>
      </c>
      <c r="CJ56" s="73">
        <f t="shared" si="4"/>
        <v>3.3880461180944812E-6</v>
      </c>
      <c r="CK56" s="73"/>
      <c r="CL56" s="73">
        <f t="shared" si="5"/>
        <v>1.6825710194872084E-3</v>
      </c>
      <c r="CM56" s="73">
        <f t="shared" si="6"/>
        <v>6.9017640269054104E-5</v>
      </c>
      <c r="CN56" s="73">
        <f t="shared" si="7"/>
        <v>2.8310452356182239E-6</v>
      </c>
      <c r="CO56" s="73">
        <f t="shared" si="8"/>
        <v>1.7598434274027235E-3</v>
      </c>
      <c r="CP56" s="73">
        <f t="shared" si="9"/>
        <v>7.2187289092473164E-5</v>
      </c>
      <c r="CQ56" s="73">
        <f t="shared" si="10"/>
        <v>7.5502504667010286E-5</v>
      </c>
      <c r="CR56" s="73">
        <f t="shared" si="22"/>
        <v>3.097048888972565E-6</v>
      </c>
      <c r="CS56" s="94"/>
      <c r="CT56" s="94"/>
      <c r="CU56" s="94"/>
      <c r="CV56" s="94"/>
      <c r="CW56" s="94"/>
    </row>
    <row r="57" spans="1:101" s="22" customFormat="1" x14ac:dyDescent="0.2">
      <c r="A57" s="91">
        <f t="shared" si="23"/>
        <v>46</v>
      </c>
      <c r="B57" s="67">
        <v>-1.2195121999999999E-2</v>
      </c>
      <c r="C57" s="67">
        <v>7.2177350000000003E-3</v>
      </c>
      <c r="D57" s="69">
        <v>1.8600000000000001E-3</v>
      </c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AS57" s="109"/>
      <c r="AT57" s="94"/>
      <c r="AU57" s="94"/>
      <c r="AV57" s="94"/>
      <c r="AW57" s="94"/>
      <c r="AX57" s="94"/>
      <c r="AY57" s="94">
        <f t="shared" si="11"/>
        <v>46</v>
      </c>
      <c r="AZ57" s="94">
        <f>AVERAGE(B$12:B57)</f>
        <v>-1.6682475500000003E-3</v>
      </c>
      <c r="BA57" s="94">
        <f>AVERAGE(C$12:C57)</f>
        <v>5.2408313673913045E-3</v>
      </c>
      <c r="BB57" s="94">
        <f t="shared" si="12"/>
        <v>-1.2195121999999999E-2</v>
      </c>
      <c r="BC57" s="94">
        <f t="shared" si="13"/>
        <v>7.2177350000000003E-3</v>
      </c>
      <c r="BD57" s="94">
        <f t="shared" si="24"/>
        <v>-7.6739387300000017E-2</v>
      </c>
      <c r="BE57" s="94">
        <f t="shared" si="25"/>
        <v>0.24107824290000002</v>
      </c>
      <c r="BF57" s="94">
        <f t="shared" si="26"/>
        <v>0.31781763019999992</v>
      </c>
      <c r="BG57" s="95">
        <f t="shared" si="14"/>
        <v>1.9412856999999999E-2</v>
      </c>
      <c r="BH57" s="95">
        <f t="shared" si="15"/>
        <v>0</v>
      </c>
      <c r="BI57" s="95">
        <f>(AVERAGE(B$12:B57)-AVERAGE($D$12:$D57))/STDEV(B$12:B57)</f>
        <v>-9.8906740472658683E-2</v>
      </c>
      <c r="BJ57" s="95">
        <f>(AVERAGE(C$12:C57)-AVERAGE($D$12:$D57))/STDEV(C$12:C57)</f>
        <v>0.12446214775373347</v>
      </c>
      <c r="BK57" s="94"/>
      <c r="BL57" s="94"/>
      <c r="BM57" s="94"/>
      <c r="BN57" s="72">
        <f t="shared" si="16"/>
        <v>1</v>
      </c>
      <c r="BO57" s="72">
        <f t="shared" si="17"/>
        <v>1</v>
      </c>
      <c r="BP57" s="72">
        <f t="shared" si="18"/>
        <v>1</v>
      </c>
      <c r="BQ57" s="72">
        <f t="shared" si="19"/>
        <v>0</v>
      </c>
      <c r="BR57" s="72">
        <f t="shared" si="20"/>
        <v>0</v>
      </c>
      <c r="BS57" s="72">
        <f t="shared" si="21"/>
        <v>0</v>
      </c>
      <c r="BT57" s="72"/>
      <c r="BU57" s="72">
        <f t="shared" si="35"/>
        <v>0.10650952343456924</v>
      </c>
      <c r="BV57" s="72">
        <f t="shared" si="32"/>
        <v>2.1997555128748139</v>
      </c>
      <c r="BW57" s="74">
        <f t="shared" si="33"/>
        <v>2.1758922088460642</v>
      </c>
      <c r="BX57" s="74">
        <f t="shared" si="34"/>
        <v>2.260172345182716</v>
      </c>
      <c r="BY57" s="72"/>
      <c r="BZ57" s="72"/>
      <c r="CA57" s="72"/>
      <c r="CB57" s="72"/>
      <c r="CC57" s="73"/>
      <c r="CD57" s="73"/>
      <c r="CE57" s="73"/>
      <c r="CF57" s="73"/>
      <c r="CG57" s="73"/>
      <c r="CH57" s="73">
        <f t="shared" si="2"/>
        <v>1.4872100059488399E-4</v>
      </c>
      <c r="CI57" s="73">
        <f t="shared" si="3"/>
        <v>-1.8136707462166827E-6</v>
      </c>
      <c r="CJ57" s="73">
        <f t="shared" si="4"/>
        <v>2.2117936017943486E-8</v>
      </c>
      <c r="CK57" s="73"/>
      <c r="CL57" s="73">
        <f t="shared" si="5"/>
        <v>5.2095698530225004E-5</v>
      </c>
      <c r="CM57" s="73">
        <f t="shared" si="6"/>
        <v>3.7601294663105361E-7</v>
      </c>
      <c r="CN57" s="73">
        <f t="shared" si="7"/>
        <v>2.7139618053520879E-9</v>
      </c>
      <c r="CO57" s="73">
        <f t="shared" si="8"/>
        <v>-8.8021158888669992E-5</v>
      </c>
      <c r="CP57" s="73">
        <f t="shared" si="9"/>
        <v>-6.3531339925131455E-7</v>
      </c>
      <c r="CQ57" s="73">
        <f t="shared" si="10"/>
        <v>1.073428771228715E-6</v>
      </c>
      <c r="CR57" s="73">
        <f t="shared" si="22"/>
        <v>7.7477244121044904E-9</v>
      </c>
      <c r="CS57" s="94"/>
      <c r="CT57" s="94"/>
      <c r="CU57" s="94"/>
      <c r="CV57" s="94"/>
      <c r="CW57" s="94"/>
    </row>
    <row r="58" spans="1:101" s="22" customFormat="1" x14ac:dyDescent="0.2">
      <c r="A58" s="91">
        <f t="shared" si="23"/>
        <v>47</v>
      </c>
      <c r="B58" s="67">
        <v>4.4684129400000001E-2</v>
      </c>
      <c r="C58" s="67">
        <v>3.9755351699999997E-2</v>
      </c>
      <c r="D58" s="69">
        <v>1.8600000000000001E-3</v>
      </c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AS58" s="109"/>
      <c r="AT58" s="94"/>
      <c r="AU58" s="94"/>
      <c r="AV58" s="94"/>
      <c r="AW58" s="94"/>
      <c r="AX58" s="94"/>
      <c r="AY58" s="94">
        <f t="shared" si="11"/>
        <v>47</v>
      </c>
      <c r="AZ58" s="94">
        <f>AVERAGE(B$12:B58)</f>
        <v>-6.8202676382978758E-4</v>
      </c>
      <c r="BA58" s="94">
        <f>AVERAGE(C$12:C58)</f>
        <v>5.9751828638297871E-3</v>
      </c>
      <c r="BB58" s="94">
        <f t="shared" si="12"/>
        <v>4.4684129400000001E-2</v>
      </c>
      <c r="BC58" s="94">
        <f t="shared" si="13"/>
        <v>3.9755351699999997E-2</v>
      </c>
      <c r="BD58" s="94">
        <f t="shared" si="24"/>
        <v>-3.2055257900000016E-2</v>
      </c>
      <c r="BE58" s="94">
        <f t="shared" si="25"/>
        <v>0.28083359460000001</v>
      </c>
      <c r="BF58" s="94">
        <f t="shared" si="26"/>
        <v>0.31288885249999993</v>
      </c>
      <c r="BG58" s="95">
        <f t="shared" si="14"/>
        <v>0</v>
      </c>
      <c r="BH58" s="95">
        <f t="shared" si="15"/>
        <v>-4.9287777000000046E-3</v>
      </c>
      <c r="BI58" s="95">
        <f>(AVERAGE(B$12:B58)-AVERAGE($D$12:$D58))/STDEV(B$12:B58)</f>
        <v>-7.076010717290801E-2</v>
      </c>
      <c r="BJ58" s="95">
        <f>(AVERAGE(C$12:C58)-AVERAGE($D$12:$D58))/STDEV(C$12:C58)</f>
        <v>0.15055026182715869</v>
      </c>
      <c r="BK58" s="94"/>
      <c r="BL58" s="94"/>
      <c r="BM58" s="94"/>
      <c r="BN58" s="72">
        <f t="shared" si="16"/>
        <v>1</v>
      </c>
      <c r="BO58" s="72">
        <f t="shared" si="17"/>
        <v>1</v>
      </c>
      <c r="BP58" s="72">
        <f t="shared" si="18"/>
        <v>1</v>
      </c>
      <c r="BQ58" s="72">
        <f t="shared" si="19"/>
        <v>0</v>
      </c>
      <c r="BR58" s="72">
        <f t="shared" si="20"/>
        <v>0</v>
      </c>
      <c r="BS58" s="72">
        <f t="shared" si="21"/>
        <v>0</v>
      </c>
      <c r="BT58" s="72"/>
      <c r="BU58" s="72">
        <f t="shared" si="35"/>
        <v>0.11982321386389035</v>
      </c>
      <c r="BV58" s="72">
        <f t="shared" si="32"/>
        <v>2.0091180310125054</v>
      </c>
      <c r="BW58" s="74">
        <f t="shared" si="33"/>
        <v>1.9985837233585309</v>
      </c>
      <c r="BX58" s="74">
        <f t="shared" si="34"/>
        <v>1.9399485242357799</v>
      </c>
      <c r="BY58" s="72"/>
      <c r="BZ58" s="72"/>
      <c r="CA58" s="72"/>
      <c r="CB58" s="72"/>
      <c r="CC58" s="73"/>
      <c r="CD58" s="73"/>
      <c r="CE58" s="73"/>
      <c r="CF58" s="73"/>
      <c r="CG58" s="73"/>
      <c r="CH58" s="73">
        <f t="shared" si="2"/>
        <v>1.9966714202359443E-3</v>
      </c>
      <c r="CI58" s="73">
        <f t="shared" si="3"/>
        <v>8.9219524111104723E-5</v>
      </c>
      <c r="CJ58" s="73">
        <f t="shared" si="4"/>
        <v>3.9866967603870233E-6</v>
      </c>
      <c r="CK58" s="73"/>
      <c r="CL58" s="73">
        <f t="shared" si="5"/>
        <v>1.5804879887906925E-3</v>
      </c>
      <c r="CM58" s="73">
        <f t="shared" si="6"/>
        <v>6.2832855851999633E-5</v>
      </c>
      <c r="CN58" s="73">
        <f t="shared" si="7"/>
        <v>2.4979422827116484E-6</v>
      </c>
      <c r="CO58" s="73">
        <f t="shared" si="8"/>
        <v>1.7764332797053099E-3</v>
      </c>
      <c r="CP58" s="73">
        <f t="shared" si="9"/>
        <v>7.0622729806269063E-5</v>
      </c>
      <c r="CQ58" s="73">
        <f t="shared" si="10"/>
        <v>7.9378374540818456E-5</v>
      </c>
      <c r="CR58" s="73">
        <f t="shared" si="22"/>
        <v>3.1557151972445635E-6</v>
      </c>
      <c r="CS58" s="94"/>
      <c r="CT58" s="94"/>
      <c r="CU58" s="94"/>
      <c r="CV58" s="94"/>
      <c r="CW58" s="94"/>
    </row>
    <row r="59" spans="1:101" s="22" customFormat="1" x14ac:dyDescent="0.2">
      <c r="A59" s="91">
        <f t="shared" si="23"/>
        <v>48</v>
      </c>
      <c r="B59" s="67">
        <v>-1.472212E-2</v>
      </c>
      <c r="C59" s="67">
        <v>3.9037084999999998E-3</v>
      </c>
      <c r="D59" s="69">
        <v>1.8600000000000001E-3</v>
      </c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AS59" s="109"/>
      <c r="AT59" s="94"/>
      <c r="AU59" s="94"/>
      <c r="AV59" s="94"/>
      <c r="AW59" s="94"/>
      <c r="AX59" s="94"/>
      <c r="AY59" s="94">
        <f t="shared" si="11"/>
        <v>48</v>
      </c>
      <c r="AZ59" s="94">
        <f>AVERAGE(B$12:B59)</f>
        <v>-9.7452870625000033E-4</v>
      </c>
      <c r="BA59" s="94">
        <f>AVERAGE(C$12:C59)</f>
        <v>5.9320271479166671E-3</v>
      </c>
      <c r="BB59" s="94">
        <f t="shared" si="12"/>
        <v>-1.472212E-2</v>
      </c>
      <c r="BC59" s="94">
        <f t="shared" si="13"/>
        <v>3.9037084999999998E-3</v>
      </c>
      <c r="BD59" s="94">
        <f t="shared" si="24"/>
        <v>-4.6777377900000014E-2</v>
      </c>
      <c r="BE59" s="94">
        <f t="shared" si="25"/>
        <v>0.28473730310000001</v>
      </c>
      <c r="BF59" s="94">
        <f t="shared" si="26"/>
        <v>0.33151468099999992</v>
      </c>
      <c r="BG59" s="95">
        <f t="shared" si="14"/>
        <v>1.86258285E-2</v>
      </c>
      <c r="BH59" s="95">
        <f t="shared" si="15"/>
        <v>0</v>
      </c>
      <c r="BI59" s="95">
        <f>(AVERAGE(B$12:B59)-AVERAGE($D$12:$D59))/STDEV(B$12:B59)</f>
        <v>-7.9625903447082175E-2</v>
      </c>
      <c r="BJ59" s="95">
        <f>(AVERAGE(C$12:C59)-AVERAGE($D$12:$D59))/STDEV(C$12:C59)</f>
        <v>0.15057279440200394</v>
      </c>
      <c r="BK59" s="94"/>
      <c r="BL59" s="94"/>
      <c r="BM59" s="94"/>
      <c r="BN59" s="72">
        <f t="shared" si="16"/>
        <v>1</v>
      </c>
      <c r="BO59" s="72">
        <f t="shared" si="17"/>
        <v>1</v>
      </c>
      <c r="BP59" s="72">
        <f t="shared" si="18"/>
        <v>1</v>
      </c>
      <c r="BQ59" s="72">
        <f t="shared" si="19"/>
        <v>0</v>
      </c>
      <c r="BR59" s="72">
        <f t="shared" si="20"/>
        <v>0</v>
      </c>
      <c r="BS59" s="72">
        <f t="shared" si="21"/>
        <v>0</v>
      </c>
      <c r="BT59" s="72"/>
      <c r="BU59" s="72">
        <f t="shared" si="35"/>
        <v>0.13313690429321146</v>
      </c>
      <c r="BV59" s="72">
        <f t="shared" si="32"/>
        <v>1.8155359170001799</v>
      </c>
      <c r="BW59" s="74">
        <f t="shared" si="33"/>
        <v>1.8174579452909905</v>
      </c>
      <c r="BX59" s="74">
        <f t="shared" si="34"/>
        <v>1.6354332176352711</v>
      </c>
      <c r="BY59" s="72"/>
      <c r="BZ59" s="72"/>
      <c r="CA59" s="72"/>
      <c r="CB59" s="72"/>
      <c r="CC59" s="73"/>
      <c r="CD59" s="73"/>
      <c r="CE59" s="73"/>
      <c r="CF59" s="73"/>
      <c r="CG59" s="73"/>
      <c r="CH59" s="73">
        <f t="shared" si="2"/>
        <v>2.1674081729440001E-4</v>
      </c>
      <c r="CI59" s="73">
        <f t="shared" si="3"/>
        <v>-3.1908843211062323E-6</v>
      </c>
      <c r="CJ59" s="73">
        <f t="shared" si="4"/>
        <v>4.6976581881444488E-8</v>
      </c>
      <c r="CK59" s="73"/>
      <c r="CL59" s="73">
        <f t="shared" si="5"/>
        <v>1.5238940052972248E-5</v>
      </c>
      <c r="CM59" s="73">
        <f t="shared" si="6"/>
        <v>5.9488379815778214E-8</v>
      </c>
      <c r="CN59" s="73">
        <f t="shared" si="7"/>
        <v>2.3222529393808183E-10</v>
      </c>
      <c r="CO59" s="73">
        <f t="shared" si="8"/>
        <v>-5.7470864982019994E-5</v>
      </c>
      <c r="CP59" s="73">
        <f t="shared" si="9"/>
        <v>-2.243495041326638E-7</v>
      </c>
      <c r="CQ59" s="73">
        <f t="shared" si="10"/>
        <v>8.4609297076909623E-7</v>
      </c>
      <c r="CR59" s="73">
        <f t="shared" si="22"/>
        <v>3.3029003217815725E-9</v>
      </c>
      <c r="CS59" s="94"/>
      <c r="CT59" s="94"/>
      <c r="CU59" s="94"/>
      <c r="CV59" s="94"/>
      <c r="CW59" s="94"/>
    </row>
    <row r="60" spans="1:101" s="22" customFormat="1" x14ac:dyDescent="0.2">
      <c r="A60" s="91">
        <f t="shared" si="23"/>
        <v>49</v>
      </c>
      <c r="B60" s="67">
        <v>2.9940119999999999E-3</v>
      </c>
      <c r="C60" s="67">
        <v>2.2368844499999999E-2</v>
      </c>
      <c r="D60" s="69">
        <v>1.8600000000000001E-3</v>
      </c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AS60" s="109"/>
      <c r="AT60" s="94"/>
      <c r="AU60" s="94"/>
      <c r="AV60" s="94"/>
      <c r="AW60" s="94"/>
      <c r="AX60" s="94"/>
      <c r="AY60" s="94">
        <f t="shared" si="11"/>
        <v>49</v>
      </c>
      <c r="AZ60" s="94">
        <f>AVERAGE(B$12:B60)</f>
        <v>-8.9353807959183706E-4</v>
      </c>
      <c r="BA60" s="94">
        <f>AVERAGE(C$12:C60)</f>
        <v>6.2674723999999998E-3</v>
      </c>
      <c r="BB60" s="94">
        <f t="shared" si="12"/>
        <v>2.9940119999999999E-3</v>
      </c>
      <c r="BC60" s="94">
        <f t="shared" si="13"/>
        <v>2.2368844499999999E-2</v>
      </c>
      <c r="BD60" s="94">
        <f t="shared" si="24"/>
        <v>-4.3783365900000017E-2</v>
      </c>
      <c r="BE60" s="94">
        <f t="shared" si="25"/>
        <v>0.30710614759999999</v>
      </c>
      <c r="BF60" s="94">
        <f t="shared" si="26"/>
        <v>0.35088951349999992</v>
      </c>
      <c r="BG60" s="95">
        <f t="shared" si="14"/>
        <v>1.9374832499999998E-2</v>
      </c>
      <c r="BH60" s="95">
        <f t="shared" si="15"/>
        <v>0</v>
      </c>
      <c r="BI60" s="95">
        <f>(AVERAGE(B$12:B60)-AVERAGE($D$12:$D60))/STDEV(B$12:B60)</f>
        <v>-7.8159189792671765E-2</v>
      </c>
      <c r="BJ60" s="95">
        <f>(AVERAGE(C$12:C60)-AVERAGE($D$12:$D60))/STDEV(C$12:C60)</f>
        <v>0.16407093233679187</v>
      </c>
      <c r="BK60" s="94"/>
      <c r="BL60" s="94"/>
      <c r="BM60" s="94"/>
      <c r="BN60" s="72">
        <f t="shared" si="16"/>
        <v>1</v>
      </c>
      <c r="BO60" s="72">
        <f t="shared" si="17"/>
        <v>1</v>
      </c>
      <c r="BP60" s="72">
        <f t="shared" si="18"/>
        <v>1</v>
      </c>
      <c r="BQ60" s="72">
        <f t="shared" si="19"/>
        <v>0</v>
      </c>
      <c r="BR60" s="72">
        <f t="shared" si="20"/>
        <v>0</v>
      </c>
      <c r="BS60" s="72">
        <f t="shared" si="21"/>
        <v>0</v>
      </c>
      <c r="BT60" s="72"/>
      <c r="BU60" s="72">
        <f t="shared" si="35"/>
        <v>0.14645059472253258</v>
      </c>
      <c r="BV60" s="72">
        <f t="shared" si="32"/>
        <v>1.6232021005364337</v>
      </c>
      <c r="BW60" s="74">
        <f t="shared" si="33"/>
        <v>1.6363019569147257</v>
      </c>
      <c r="BX60" s="74">
        <f t="shared" si="34"/>
        <v>1.354158130497036</v>
      </c>
      <c r="BY60" s="72"/>
      <c r="BZ60" s="72"/>
      <c r="CA60" s="72"/>
      <c r="CB60" s="72"/>
      <c r="CC60" s="73"/>
      <c r="CD60" s="73"/>
      <c r="CE60" s="73"/>
      <c r="CF60" s="73"/>
      <c r="CG60" s="73"/>
      <c r="CH60" s="73">
        <f t="shared" si="2"/>
        <v>8.9641078561439998E-6</v>
      </c>
      <c r="CI60" s="73">
        <f t="shared" si="3"/>
        <v>2.6838646490589409E-8</v>
      </c>
      <c r="CJ60" s="73">
        <f t="shared" si="4"/>
        <v>8.0355229656582573E-11</v>
      </c>
      <c r="CK60" s="73"/>
      <c r="CL60" s="73">
        <f t="shared" si="5"/>
        <v>5.0036520426518019E-4</v>
      </c>
      <c r="CM60" s="73">
        <f t="shared" si="6"/>
        <v>1.1192591447418551E-5</v>
      </c>
      <c r="CN60" s="73">
        <f t="shared" si="7"/>
        <v>2.503653376393355E-7</v>
      </c>
      <c r="CO60" s="73">
        <f t="shared" si="8"/>
        <v>6.6972588859133989E-5</v>
      </c>
      <c r="CP60" s="73">
        <f t="shared" si="9"/>
        <v>1.4980994259524007E-6</v>
      </c>
      <c r="CQ60" s="73">
        <f t="shared" si="10"/>
        <v>2.0051673471531348E-7</v>
      </c>
      <c r="CR60" s="73">
        <f t="shared" si="22"/>
        <v>4.4853276584945993E-9</v>
      </c>
      <c r="CS60" s="94"/>
      <c r="CT60" s="94"/>
      <c r="CU60" s="94"/>
      <c r="CV60" s="94"/>
      <c r="CW60" s="94"/>
    </row>
    <row r="61" spans="1:101" s="22" customFormat="1" x14ac:dyDescent="0.2">
      <c r="A61" s="91">
        <f t="shared" si="23"/>
        <v>50</v>
      </c>
      <c r="B61" s="67">
        <v>-7.4710499999999999E-3</v>
      </c>
      <c r="C61" s="67">
        <v>-1.8527241E-2</v>
      </c>
      <c r="D61" s="69">
        <v>1.8600000000000001E-3</v>
      </c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AS61" s="109"/>
      <c r="AT61" s="94"/>
      <c r="AU61" s="94"/>
      <c r="AV61" s="94"/>
      <c r="AW61" s="94"/>
      <c r="AX61" s="94"/>
      <c r="AY61" s="94">
        <f t="shared" si="11"/>
        <v>50</v>
      </c>
      <c r="AZ61" s="94">
        <f>AVERAGE(B$12:B61)</f>
        <v>-1.0250883180000004E-3</v>
      </c>
      <c r="BA61" s="94">
        <f>AVERAGE(C$12:C61)</f>
        <v>5.7715781319999989E-3</v>
      </c>
      <c r="BB61" s="94">
        <f t="shared" si="12"/>
        <v>-7.4710499999999999E-3</v>
      </c>
      <c r="BC61" s="94">
        <f t="shared" si="13"/>
        <v>-1.8527241E-2</v>
      </c>
      <c r="BD61" s="94">
        <f t="shared" si="24"/>
        <v>-5.1254415900000017E-2</v>
      </c>
      <c r="BE61" s="94">
        <f t="shared" si="25"/>
        <v>0.28857890659999996</v>
      </c>
      <c r="BF61" s="94">
        <f t="shared" si="26"/>
        <v>0.33983332249999992</v>
      </c>
      <c r="BG61" s="95">
        <f t="shared" si="14"/>
        <v>0</v>
      </c>
      <c r="BH61" s="95">
        <f t="shared" si="15"/>
        <v>-1.1056191E-2</v>
      </c>
      <c r="BI61" s="95">
        <f>(AVERAGE(B$12:B61)-AVERAGE($D$12:$D61))/STDEV(B$12:B61)</f>
        <v>-8.2712473913288023E-2</v>
      </c>
      <c r="BJ61" s="95">
        <f>(AVERAGE(C$12:C61)-AVERAGE($D$12:$D61))/STDEV(C$12:C61)</f>
        <v>0.14585690538271656</v>
      </c>
      <c r="BK61" s="94"/>
      <c r="BL61" s="94"/>
      <c r="BM61" s="94"/>
      <c r="BN61" s="72">
        <f t="shared" si="16"/>
        <v>1</v>
      </c>
      <c r="BO61" s="72">
        <f t="shared" si="17"/>
        <v>1</v>
      </c>
      <c r="BP61" s="72">
        <f t="shared" si="18"/>
        <v>1</v>
      </c>
      <c r="BQ61" s="72">
        <f t="shared" si="19"/>
        <v>0</v>
      </c>
      <c r="BR61" s="72">
        <f t="shared" si="20"/>
        <v>0</v>
      </c>
      <c r="BS61" s="72">
        <f t="shared" si="21"/>
        <v>0</v>
      </c>
      <c r="BT61" s="72"/>
      <c r="BU61" s="72">
        <f t="shared" si="35"/>
        <v>0.1597642851518537</v>
      </c>
      <c r="BV61" s="72">
        <f t="shared" si="32"/>
        <v>1.4358487824932991</v>
      </c>
      <c r="BW61" s="74">
        <f t="shared" si="33"/>
        <v>1.4585441656022808</v>
      </c>
      <c r="BX61" s="74">
        <f t="shared" si="34"/>
        <v>1.101285465292549</v>
      </c>
      <c r="BY61" s="72"/>
      <c r="BZ61" s="72"/>
      <c r="CA61" s="72"/>
      <c r="CB61" s="72"/>
      <c r="CC61" s="73"/>
      <c r="CD61" s="73"/>
      <c r="CE61" s="73"/>
      <c r="CF61" s="73"/>
      <c r="CG61" s="73"/>
      <c r="CH61" s="73">
        <f t="shared" si="2"/>
        <v>5.5816588102499996E-5</v>
      </c>
      <c r="CI61" s="73">
        <f t="shared" si="3"/>
        <v>-4.1700852054318262E-7</v>
      </c>
      <c r="CJ61" s="73">
        <f t="shared" si="4"/>
        <v>3.1154915074041441E-9</v>
      </c>
      <c r="CK61" s="73"/>
      <c r="CL61" s="73">
        <f t="shared" si="5"/>
        <v>3.4325865907208097E-4</v>
      </c>
      <c r="CM61" s="73">
        <f t="shared" si="6"/>
        <v>-6.3596359019652802E-6</v>
      </c>
      <c r="CN61" s="73">
        <f t="shared" si="7"/>
        <v>1.1782650702796311E-7</v>
      </c>
      <c r="CO61" s="73">
        <f t="shared" si="8"/>
        <v>1.3841794387305E-4</v>
      </c>
      <c r="CP61" s="73">
        <f t="shared" si="9"/>
        <v>-2.5645026048604706E-6</v>
      </c>
      <c r="CQ61" s="73">
        <f t="shared" si="10"/>
        <v>-1.0341273795727502E-6</v>
      </c>
      <c r="CR61" s="73">
        <f t="shared" si="22"/>
        <v>1.9159527186042818E-8</v>
      </c>
      <c r="CS61" s="94"/>
      <c r="CT61" s="94"/>
      <c r="CU61" s="94"/>
      <c r="CV61" s="94"/>
      <c r="CW61" s="94"/>
    </row>
    <row r="62" spans="1:101" s="22" customFormat="1" x14ac:dyDescent="0.2">
      <c r="A62" s="91">
        <f t="shared" si="23"/>
        <v>51</v>
      </c>
      <c r="B62" s="67">
        <v>4.68277946E-2</v>
      </c>
      <c r="C62" s="67">
        <v>3.7143312599999999E-2</v>
      </c>
      <c r="D62" s="69">
        <v>1.8600000000000001E-3</v>
      </c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AS62" s="109"/>
      <c r="AT62" s="94"/>
      <c r="AU62" s="94"/>
      <c r="AV62" s="94"/>
      <c r="AW62" s="94"/>
      <c r="AX62" s="94"/>
      <c r="AY62" s="94">
        <f t="shared" si="11"/>
        <v>51</v>
      </c>
      <c r="AZ62" s="94">
        <f>AVERAGE(B$12:B62)</f>
        <v>-8.6796496078431697E-5</v>
      </c>
      <c r="BA62" s="94">
        <f>AVERAGE(C$12:C62)</f>
        <v>6.3867101803921555E-3</v>
      </c>
      <c r="BB62" s="94">
        <f t="shared" si="12"/>
        <v>4.68277946E-2</v>
      </c>
      <c r="BC62" s="94">
        <f t="shared" si="13"/>
        <v>3.7143312599999999E-2</v>
      </c>
      <c r="BD62" s="94">
        <f t="shared" si="24"/>
        <v>-4.4266213000000165E-3</v>
      </c>
      <c r="BE62" s="94">
        <f t="shared" si="25"/>
        <v>0.32572221919999994</v>
      </c>
      <c r="BF62" s="94">
        <f t="shared" si="26"/>
        <v>0.33014884049999993</v>
      </c>
      <c r="BG62" s="95">
        <f t="shared" si="14"/>
        <v>0</v>
      </c>
      <c r="BH62" s="95">
        <f t="shared" si="15"/>
        <v>-9.6844820000000012E-3</v>
      </c>
      <c r="BI62" s="95">
        <f>(AVERAGE(B$12:B62)-AVERAGE($D$12:$D62))/STDEV(B$12:B62)</f>
        <v>-5.5346803277537431E-2</v>
      </c>
      <c r="BJ62" s="95">
        <f>(AVERAGE(C$12:C62)-AVERAGE($D$12:$D62))/STDEV(C$12:C62)</f>
        <v>0.16822057749799005</v>
      </c>
      <c r="BK62" s="94"/>
      <c r="BL62" s="94"/>
      <c r="BM62" s="94"/>
      <c r="BN62" s="72">
        <f t="shared" si="16"/>
        <v>1</v>
      </c>
      <c r="BO62" s="72">
        <f t="shared" si="17"/>
        <v>1</v>
      </c>
      <c r="BP62" s="72">
        <f t="shared" si="18"/>
        <v>1</v>
      </c>
      <c r="BQ62" s="72">
        <f t="shared" si="19"/>
        <v>0</v>
      </c>
      <c r="BR62" s="72">
        <f t="shared" si="20"/>
        <v>0</v>
      </c>
      <c r="BS62" s="72">
        <f t="shared" si="21"/>
        <v>0</v>
      </c>
      <c r="BT62" s="72"/>
      <c r="BU62" s="72">
        <f t="shared" si="35"/>
        <v>0.17307797558117483</v>
      </c>
      <c r="BV62" s="72">
        <f t="shared" si="32"/>
        <v>1.2566466265721852</v>
      </c>
      <c r="BW62" s="74">
        <f t="shared" si="33"/>
        <v>1.2871607084268455</v>
      </c>
      <c r="BX62" s="74">
        <f t="shared" si="34"/>
        <v>0.87967933949527521</v>
      </c>
      <c r="BY62" s="72"/>
      <c r="BZ62" s="72"/>
      <c r="CA62" s="72"/>
      <c r="CB62" s="72"/>
      <c r="CC62" s="73"/>
      <c r="CD62" s="73"/>
      <c r="CE62" s="73"/>
      <c r="CF62" s="73"/>
      <c r="CG62" s="73"/>
      <c r="CH62" s="73">
        <f t="shared" si="2"/>
        <v>2.192842347099789E-3</v>
      </c>
      <c r="CI62" s="73">
        <f t="shared" si="3"/>
        <v>1.0268597102017083E-4</v>
      </c>
      <c r="CJ62" s="73">
        <f t="shared" si="4"/>
        <v>4.8085575592341113E-6</v>
      </c>
      <c r="CK62" s="73"/>
      <c r="CL62" s="73">
        <f t="shared" si="5"/>
        <v>1.3796256709013187E-3</v>
      </c>
      <c r="CM62" s="73">
        <f t="shared" si="6"/>
        <v>5.12438675652724E-5</v>
      </c>
      <c r="CN62" s="73">
        <f t="shared" si="7"/>
        <v>1.9033669918099135E-6</v>
      </c>
      <c r="CO62" s="73">
        <f t="shared" si="8"/>
        <v>1.7393394131963919E-3</v>
      </c>
      <c r="CP62" s="73">
        <f t="shared" si="9"/>
        <v>6.4604827541854141E-5</v>
      </c>
      <c r="CQ62" s="73">
        <f t="shared" si="10"/>
        <v>8.1449428780845166E-5</v>
      </c>
      <c r="CR62" s="73">
        <f t="shared" si="22"/>
        <v>3.0253015942983688E-6</v>
      </c>
      <c r="CS62" s="94"/>
      <c r="CT62" s="94"/>
      <c r="CU62" s="94"/>
      <c r="CV62" s="94"/>
      <c r="CW62" s="94"/>
    </row>
    <row r="63" spans="1:101" s="22" customFormat="1" x14ac:dyDescent="0.2">
      <c r="A63" s="91">
        <f t="shared" si="23"/>
        <v>52</v>
      </c>
      <c r="B63" s="67">
        <v>-1.9230769000000002E-2</v>
      </c>
      <c r="C63" s="67">
        <v>-2.0716769999999999E-2</v>
      </c>
      <c r="D63" s="69">
        <v>1.8600000000000001E-3</v>
      </c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AS63" s="109"/>
      <c r="AT63" s="94"/>
      <c r="AU63" s="94"/>
      <c r="AV63" s="94"/>
      <c r="AW63" s="94"/>
      <c r="AX63" s="94"/>
      <c r="AY63" s="94">
        <f t="shared" si="11"/>
        <v>52</v>
      </c>
      <c r="AZ63" s="94">
        <f>AVERAGE(B$12:B63)</f>
        <v>-4.5494981346153881E-4</v>
      </c>
      <c r="BA63" s="94">
        <f>AVERAGE(C$12:C63)</f>
        <v>5.8654894076923068E-3</v>
      </c>
      <c r="BB63" s="94">
        <f t="shared" si="12"/>
        <v>-1.9230769000000002E-2</v>
      </c>
      <c r="BC63" s="94">
        <f t="shared" si="13"/>
        <v>-2.0716769999999999E-2</v>
      </c>
      <c r="BD63" s="94">
        <f t="shared" si="24"/>
        <v>-2.3657390300000018E-2</v>
      </c>
      <c r="BE63" s="94">
        <f t="shared" si="25"/>
        <v>0.30500544919999995</v>
      </c>
      <c r="BF63" s="94">
        <f t="shared" si="26"/>
        <v>0.32866283949999991</v>
      </c>
      <c r="BG63" s="95">
        <f t="shared" si="14"/>
        <v>0</v>
      </c>
      <c r="BH63" s="95">
        <f t="shared" si="15"/>
        <v>-1.4860009999999972E-3</v>
      </c>
      <c r="BI63" s="95">
        <f>(AVERAGE(B$12:B63)-AVERAGE($D$12:$D63))/STDEV(B$12:B63)</f>
        <v>-6.627589396141445E-2</v>
      </c>
      <c r="BJ63" s="95">
        <f>(AVERAGE(C$12:C63)-AVERAGE($D$12:$D63))/STDEV(C$12:C63)</f>
        <v>0.14885843083883646</v>
      </c>
      <c r="BK63" s="94"/>
      <c r="BL63" s="94"/>
      <c r="BM63" s="94"/>
      <c r="BN63" s="72">
        <f t="shared" si="16"/>
        <v>1</v>
      </c>
      <c r="BO63" s="72">
        <f t="shared" si="17"/>
        <v>1</v>
      </c>
      <c r="BP63" s="72">
        <f t="shared" si="18"/>
        <v>1</v>
      </c>
      <c r="BQ63" s="72">
        <f t="shared" si="19"/>
        <v>0</v>
      </c>
      <c r="BR63" s="72">
        <f t="shared" si="20"/>
        <v>0</v>
      </c>
      <c r="BS63" s="72">
        <f t="shared" si="21"/>
        <v>0</v>
      </c>
      <c r="BT63" s="72"/>
      <c r="BU63" s="72">
        <f t="shared" si="35"/>
        <v>0.18639166601049595</v>
      </c>
      <c r="BV63" s="72">
        <f t="shared" si="32"/>
        <v>1.088143049691962</v>
      </c>
      <c r="BW63" s="74">
        <f t="shared" si="33"/>
        <v>1.1246127918521771</v>
      </c>
      <c r="BX63" s="74">
        <f t="shared" si="34"/>
        <v>0.69014895615251226</v>
      </c>
      <c r="BY63" s="72"/>
      <c r="BZ63" s="72"/>
      <c r="CA63" s="72"/>
      <c r="CB63" s="72"/>
      <c r="CC63" s="73"/>
      <c r="CD63" s="73"/>
      <c r="CE63" s="73"/>
      <c r="CF63" s="73"/>
      <c r="CG63" s="73"/>
      <c r="CH63" s="73">
        <f t="shared" si="2"/>
        <v>3.6982247633136108E-4</v>
      </c>
      <c r="CI63" s="73">
        <f t="shared" si="3"/>
        <v>-7.1119706133363727E-6</v>
      </c>
      <c r="CJ63" s="73">
        <f t="shared" si="4"/>
        <v>1.3676866399986013E-7</v>
      </c>
      <c r="CK63" s="73"/>
      <c r="CL63" s="73">
        <f t="shared" si="5"/>
        <v>4.2918455923289994E-4</v>
      </c>
      <c r="CM63" s="73">
        <f t="shared" si="6"/>
        <v>-8.8913178011793647E-6</v>
      </c>
      <c r="CN63" s="73">
        <f t="shared" si="7"/>
        <v>1.8419938588393861E-7</v>
      </c>
      <c r="CO63" s="73">
        <f t="shared" si="8"/>
        <v>3.9839941829613001E-4</v>
      </c>
      <c r="CP63" s="73">
        <f t="shared" si="9"/>
        <v>-8.2535491169747169E-6</v>
      </c>
      <c r="CQ63" s="73">
        <f t="shared" si="10"/>
        <v>-7.6615271829872516E-6</v>
      </c>
      <c r="CR63" s="73">
        <f t="shared" si="22"/>
        <v>1.5872209649869476E-7</v>
      </c>
      <c r="CS63" s="94"/>
      <c r="CT63" s="94"/>
      <c r="CU63" s="94"/>
      <c r="CV63" s="94"/>
      <c r="CW63" s="94"/>
    </row>
    <row r="64" spans="1:101" s="22" customFormat="1" x14ac:dyDescent="0.2">
      <c r="A64" s="91">
        <f t="shared" si="23"/>
        <v>53</v>
      </c>
      <c r="B64" s="67">
        <v>8.9381479999999999E-3</v>
      </c>
      <c r="C64" s="67">
        <v>3.4649720100000003E-2</v>
      </c>
      <c r="D64" s="69">
        <v>1.8600000000000001E-3</v>
      </c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80"/>
      <c r="U64" s="1"/>
      <c r="V64" s="1"/>
      <c r="W64" s="1"/>
      <c r="AS64" s="109"/>
      <c r="AT64" s="94"/>
      <c r="AU64" s="94"/>
      <c r="AV64" s="94"/>
      <c r="AW64" s="94"/>
      <c r="AX64" s="94"/>
      <c r="AY64" s="94">
        <f t="shared" si="11"/>
        <v>53</v>
      </c>
      <c r="AZ64" s="94">
        <f>AVERAGE(B$12:B64)</f>
        <v>-2.7772155283018905E-4</v>
      </c>
      <c r="BA64" s="94">
        <f>AVERAGE(C$12:C64)</f>
        <v>6.4085880999999994E-3</v>
      </c>
      <c r="BB64" s="94">
        <f t="shared" si="12"/>
        <v>8.9381479999999999E-3</v>
      </c>
      <c r="BC64" s="94">
        <f t="shared" si="13"/>
        <v>3.4649720100000003E-2</v>
      </c>
      <c r="BD64" s="94">
        <f t="shared" si="24"/>
        <v>-1.4719242300000018E-2</v>
      </c>
      <c r="BE64" s="94">
        <f t="shared" si="25"/>
        <v>0.33965516929999995</v>
      </c>
      <c r="BF64" s="94">
        <f t="shared" si="26"/>
        <v>0.35437441159999994</v>
      </c>
      <c r="BG64" s="95">
        <f t="shared" si="14"/>
        <v>2.5711572100000003E-2</v>
      </c>
      <c r="BH64" s="95">
        <f t="shared" si="15"/>
        <v>0</v>
      </c>
      <c r="BI64" s="95">
        <f>(AVERAGE(B$12:B64)-AVERAGE($D$12:$D64))/STDEV(B$12:B64)</f>
        <v>-6.1756096787448665E-2</v>
      </c>
      <c r="BJ64" s="95">
        <f>(AVERAGE(C$12:C64)-AVERAGE($D$12:$D64))/STDEV(C$12:C64)</f>
        <v>0.16884281558422887</v>
      </c>
      <c r="BK64" s="94"/>
      <c r="BL64" s="94"/>
      <c r="BM64" s="94"/>
      <c r="BN64" s="72">
        <f t="shared" si="16"/>
        <v>1</v>
      </c>
      <c r="BO64" s="72">
        <f t="shared" si="17"/>
        <v>1</v>
      </c>
      <c r="BP64" s="72">
        <f t="shared" si="18"/>
        <v>1</v>
      </c>
      <c r="BQ64" s="72">
        <f t="shared" si="19"/>
        <v>0</v>
      </c>
      <c r="BR64" s="72">
        <f t="shared" si="20"/>
        <v>0</v>
      </c>
      <c r="BS64" s="72">
        <f t="shared" si="21"/>
        <v>0</v>
      </c>
      <c r="BT64" s="72"/>
      <c r="BU64" s="72">
        <f t="shared" si="35"/>
        <v>0.19970535643981707</v>
      </c>
      <c r="BV64" s="72">
        <f t="shared" si="32"/>
        <v>0.93223879561226275</v>
      </c>
      <c r="BW64" s="74">
        <f t="shared" si="33"/>
        <v>0.97281513606964243</v>
      </c>
      <c r="BX64" s="74">
        <f t="shared" si="34"/>
        <v>0.53180845485558503</v>
      </c>
      <c r="BY64" s="72"/>
      <c r="BZ64" s="72"/>
      <c r="CA64" s="72"/>
      <c r="CB64" s="72"/>
      <c r="CC64" s="73"/>
      <c r="CD64" s="73"/>
      <c r="CE64" s="73"/>
      <c r="CF64" s="73"/>
      <c r="CG64" s="73"/>
      <c r="CH64" s="73">
        <f t="shared" si="2"/>
        <v>7.9890489669903999E-5</v>
      </c>
      <c r="CI64" s="73">
        <f t="shared" si="3"/>
        <v>7.1407302046207313E-7</v>
      </c>
      <c r="CJ64" s="73">
        <f t="shared" si="4"/>
        <v>6.3824903396970375E-9</v>
      </c>
      <c r="CK64" s="73"/>
      <c r="CL64" s="73">
        <f t="shared" si="5"/>
        <v>1.2006031030083442E-3</v>
      </c>
      <c r="CM64" s="73">
        <f t="shared" si="6"/>
        <v>4.1600561470430596E-5</v>
      </c>
      <c r="CN64" s="73">
        <f t="shared" si="7"/>
        <v>1.4414478109532647E-6</v>
      </c>
      <c r="CO64" s="73">
        <f t="shared" si="8"/>
        <v>3.0970432641237483E-4</v>
      </c>
      <c r="CP64" s="73">
        <f t="shared" si="9"/>
        <v>1.0731168223947826E-5</v>
      </c>
      <c r="CQ64" s="73">
        <f t="shared" si="10"/>
        <v>2.7681831057141153E-6</v>
      </c>
      <c r="CR64" s="73">
        <f t="shared" si="22"/>
        <v>9.5916769798542806E-8</v>
      </c>
      <c r="CS64" s="94"/>
      <c r="CT64" s="94"/>
      <c r="CU64" s="94"/>
      <c r="CV64" s="94"/>
      <c r="CW64" s="94"/>
    </row>
    <row r="65" spans="1:101" s="22" customFormat="1" x14ac:dyDescent="0.2">
      <c r="A65" s="91">
        <f t="shared" si="23"/>
        <v>54</v>
      </c>
      <c r="B65" s="67">
        <v>-7.4336280000000003E-3</v>
      </c>
      <c r="C65" s="67">
        <v>-4.2162480000000002E-2</v>
      </c>
      <c r="D65" s="69">
        <v>1.8600000000000001E-3</v>
      </c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80"/>
      <c r="U65" s="1"/>
      <c r="V65" s="1"/>
      <c r="W65" s="1"/>
      <c r="AS65" s="109"/>
      <c r="AT65" s="94"/>
      <c r="AU65" s="94"/>
      <c r="AV65" s="94"/>
      <c r="AW65" s="94"/>
      <c r="AX65" s="94"/>
      <c r="AY65" s="94">
        <f t="shared" si="11"/>
        <v>54</v>
      </c>
      <c r="AZ65" s="94">
        <f>AVERAGE(B$12:B65)</f>
        <v>-4.1023833888888923E-4</v>
      </c>
      <c r="BA65" s="94">
        <f>AVERAGE(C$12:C65)</f>
        <v>5.509123875925925E-3</v>
      </c>
      <c r="BB65" s="94">
        <f t="shared" si="12"/>
        <v>-7.4336280000000003E-3</v>
      </c>
      <c r="BC65" s="94">
        <f t="shared" si="13"/>
        <v>-4.2162480000000002E-2</v>
      </c>
      <c r="BD65" s="94">
        <f t="shared" si="24"/>
        <v>-2.2152870300000019E-2</v>
      </c>
      <c r="BE65" s="94">
        <f t="shared" si="25"/>
        <v>0.29749268929999995</v>
      </c>
      <c r="BF65" s="94">
        <f t="shared" si="26"/>
        <v>0.31964555959999996</v>
      </c>
      <c r="BG65" s="95">
        <f t="shared" si="14"/>
        <v>0</v>
      </c>
      <c r="BH65" s="95">
        <f t="shared" si="15"/>
        <v>-3.4728852000000004E-2</v>
      </c>
      <c r="BI65" s="95">
        <f>(AVERAGE(B$12:B65)-AVERAGE($D$12:$D65))/STDEV(B$12:B65)</f>
        <v>-6.6185268735491617E-2</v>
      </c>
      <c r="BJ65" s="95">
        <f>(AVERAGE(C$12:C65)-AVERAGE($D$12:$D65))/STDEV(C$12:C65)</f>
        <v>0.13273963621670473</v>
      </c>
      <c r="BK65" s="94"/>
      <c r="BL65" s="94"/>
      <c r="BM65" s="94"/>
      <c r="BN65" s="72">
        <f t="shared" si="16"/>
        <v>1</v>
      </c>
      <c r="BO65" s="72">
        <f t="shared" si="17"/>
        <v>1</v>
      </c>
      <c r="BP65" s="72">
        <f t="shared" si="18"/>
        <v>1</v>
      </c>
      <c r="BQ65" s="72">
        <f t="shared" si="19"/>
        <v>0</v>
      </c>
      <c r="BR65" s="72">
        <f t="shared" si="20"/>
        <v>0</v>
      </c>
      <c r="BS65" s="72">
        <f t="shared" si="21"/>
        <v>0</v>
      </c>
      <c r="BT65" s="72"/>
      <c r="BU65" s="72">
        <f t="shared" si="35"/>
        <v>0.2130190468691382</v>
      </c>
      <c r="BV65" s="72">
        <f t="shared" si="32"/>
        <v>0.79019942540012644</v>
      </c>
      <c r="BW65" s="74">
        <f t="shared" si="33"/>
        <v>0.83313364741582785</v>
      </c>
      <c r="BX65" s="74">
        <f t="shared" si="34"/>
        <v>0.40249602761925923</v>
      </c>
      <c r="BY65" s="72"/>
      <c r="BZ65" s="72"/>
      <c r="CA65" s="72"/>
      <c r="CB65" s="72"/>
      <c r="CC65" s="73"/>
      <c r="CD65" s="73"/>
      <c r="CE65" s="73"/>
      <c r="CF65" s="73"/>
      <c r="CG65" s="73"/>
      <c r="CH65" s="73">
        <f t="shared" si="2"/>
        <v>5.5258825242384002E-5</v>
      </c>
      <c r="CI65" s="73">
        <f t="shared" si="3"/>
        <v>-4.1077355056889251E-7</v>
      </c>
      <c r="CJ65" s="73">
        <f t="shared" si="4"/>
        <v>3.0535377671683353E-9</v>
      </c>
      <c r="CK65" s="73"/>
      <c r="CL65" s="73">
        <f t="shared" si="5"/>
        <v>1.7776747197504003E-3</v>
      </c>
      <c r="CM65" s="73">
        <f t="shared" si="6"/>
        <v>-7.4951174817981862E-5</v>
      </c>
      <c r="CN65" s="73">
        <f t="shared" si="7"/>
        <v>3.160127409239664E-6</v>
      </c>
      <c r="CO65" s="73">
        <f t="shared" si="8"/>
        <v>3.1342019187744001E-4</v>
      </c>
      <c r="CP65" s="73">
        <f t="shared" si="9"/>
        <v>-1.3214572571628728E-5</v>
      </c>
      <c r="CQ65" s="73">
        <f t="shared" si="10"/>
        <v>-2.3298491141055109E-6</v>
      </c>
      <c r="CR65" s="73">
        <f t="shared" si="22"/>
        <v>9.8232216676491326E-8</v>
      </c>
      <c r="CS65" s="94"/>
      <c r="CT65" s="94"/>
      <c r="CU65" s="94"/>
      <c r="CV65" s="94"/>
      <c r="CW65" s="94"/>
    </row>
    <row r="66" spans="1:101" s="22" customFormat="1" x14ac:dyDescent="0.2">
      <c r="A66" s="91">
        <f t="shared" si="23"/>
        <v>55</v>
      </c>
      <c r="B66" s="67">
        <v>1.4114326E-3</v>
      </c>
      <c r="C66" s="67">
        <v>9.4053398000000007E-3</v>
      </c>
      <c r="D66" s="69">
        <v>1.8600000000000001E-3</v>
      </c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80"/>
      <c r="U66" s="1"/>
      <c r="V66" s="1"/>
      <c r="W66" s="1"/>
      <c r="AS66" s="109"/>
      <c r="AT66" s="94"/>
      <c r="AU66" s="94"/>
      <c r="AV66" s="94"/>
      <c r="AW66" s="94"/>
      <c r="AX66" s="94"/>
      <c r="AY66" s="94">
        <f t="shared" si="11"/>
        <v>55</v>
      </c>
      <c r="AZ66" s="94">
        <f>AVERAGE(B$12:B66)</f>
        <v>-3.771170490909094E-4</v>
      </c>
      <c r="BA66" s="94">
        <f>AVERAGE(C$12:C66)</f>
        <v>5.5799641654545448E-3</v>
      </c>
      <c r="BB66" s="94">
        <f t="shared" si="12"/>
        <v>1.4114326E-3</v>
      </c>
      <c r="BC66" s="94">
        <f t="shared" si="13"/>
        <v>9.4053398000000007E-3</v>
      </c>
      <c r="BD66" s="94">
        <f t="shared" si="24"/>
        <v>-2.0741437700000018E-2</v>
      </c>
      <c r="BE66" s="94">
        <f t="shared" si="25"/>
        <v>0.30689802909999997</v>
      </c>
      <c r="BF66" s="94">
        <f t="shared" si="26"/>
        <v>0.32763946679999995</v>
      </c>
      <c r="BG66" s="95">
        <f t="shared" si="14"/>
        <v>7.9939072000000007E-3</v>
      </c>
      <c r="BH66" s="95">
        <f t="shared" si="15"/>
        <v>0</v>
      </c>
      <c r="BI66" s="95">
        <f>(AVERAGE(B$12:B66)-AVERAGE($D$12:$D66))/STDEV(B$12:B66)</f>
        <v>-6.5830353976248479E-2</v>
      </c>
      <c r="BJ66" s="95">
        <f>(AVERAGE(C$12:C66)-AVERAGE($D$12:$D66))/STDEV(C$12:C66)</f>
        <v>0.13656170535554693</v>
      </c>
      <c r="BK66" s="94"/>
      <c r="BL66" s="94"/>
      <c r="BM66" s="94"/>
      <c r="BN66" s="72">
        <f t="shared" si="16"/>
        <v>1</v>
      </c>
      <c r="BO66" s="72">
        <f t="shared" si="17"/>
        <v>1</v>
      </c>
      <c r="BP66" s="72">
        <f t="shared" si="18"/>
        <v>1</v>
      </c>
      <c r="BQ66" s="72">
        <f t="shared" si="19"/>
        <v>0</v>
      </c>
      <c r="BR66" s="72">
        <f t="shared" si="20"/>
        <v>0</v>
      </c>
      <c r="BS66" s="72">
        <f t="shared" si="21"/>
        <v>0</v>
      </c>
      <c r="BT66" s="72"/>
      <c r="BU66" s="72">
        <f t="shared" si="35"/>
        <v>0.22633273729845932</v>
      </c>
      <c r="BV66" s="72">
        <f t="shared" si="32"/>
        <v>0.66269638871089809</v>
      </c>
      <c r="BW66" s="74">
        <f t="shared" si="33"/>
        <v>0.70640877430768156</v>
      </c>
      <c r="BX66" s="74">
        <f t="shared" si="34"/>
        <v>0.29920022666266011</v>
      </c>
      <c r="BY66" s="72"/>
      <c r="BZ66" s="72"/>
      <c r="CA66" s="72"/>
      <c r="CB66" s="72"/>
      <c r="CC66" s="73"/>
      <c r="CD66" s="73"/>
      <c r="CE66" s="73"/>
      <c r="CF66" s="73"/>
      <c r="CG66" s="73"/>
      <c r="CH66" s="73">
        <f t="shared" si="2"/>
        <v>1.9921419843427601E-6</v>
      </c>
      <c r="CI66" s="73">
        <f t="shared" si="3"/>
        <v>2.8117741405300614E-9</v>
      </c>
      <c r="CJ66" s="73">
        <f t="shared" si="4"/>
        <v>3.9686296857811103E-12</v>
      </c>
      <c r="CK66" s="73"/>
      <c r="CL66" s="73">
        <f t="shared" si="5"/>
        <v>8.8460416753464058E-5</v>
      </c>
      <c r="CM66" s="73">
        <f t="shared" si="6"/>
        <v>8.320002784159424E-7</v>
      </c>
      <c r="CN66" s="73">
        <f t="shared" si="7"/>
        <v>7.8252453321965439E-9</v>
      </c>
      <c r="CO66" s="73">
        <f t="shared" si="8"/>
        <v>1.3275003207797481E-5</v>
      </c>
      <c r="CP66" s="73">
        <f t="shared" si="9"/>
        <v>1.2485591601542535E-7</v>
      </c>
      <c r="CQ66" s="73">
        <f t="shared" si="10"/>
        <v>1.873677229258994E-8</v>
      </c>
      <c r="CR66" s="73">
        <f t="shared" si="22"/>
        <v>1.7622571016703342E-10</v>
      </c>
      <c r="CS66" s="94"/>
      <c r="CT66" s="94"/>
      <c r="CU66" s="94"/>
      <c r="CV66" s="94"/>
      <c r="CW66" s="94"/>
    </row>
    <row r="67" spans="1:101" s="22" customFormat="1" x14ac:dyDescent="0.2">
      <c r="A67" s="91">
        <f t="shared" si="23"/>
        <v>56</v>
      </c>
      <c r="B67" s="67">
        <v>-1.407955E-3</v>
      </c>
      <c r="C67" s="67">
        <v>2.0964360599999999E-2</v>
      </c>
      <c r="D67" s="69">
        <v>1.8600000000000001E-3</v>
      </c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AS67" s="109"/>
      <c r="AT67" s="94"/>
      <c r="AU67" s="94"/>
      <c r="AV67" s="94"/>
      <c r="AW67" s="94"/>
      <c r="AX67" s="94"/>
      <c r="AY67" s="94">
        <f t="shared" si="11"/>
        <v>56</v>
      </c>
      <c r="AZ67" s="94">
        <f>AVERAGE(B$12:B67)</f>
        <v>-3.9552486964285742E-4</v>
      </c>
      <c r="BA67" s="94">
        <f>AVERAGE(C$12:C67)</f>
        <v>5.8546855303571428E-3</v>
      </c>
      <c r="BB67" s="94">
        <f t="shared" si="12"/>
        <v>-1.407955E-3</v>
      </c>
      <c r="BC67" s="94">
        <f t="shared" si="13"/>
        <v>2.0964360599999999E-2</v>
      </c>
      <c r="BD67" s="94">
        <f t="shared" si="24"/>
        <v>-2.2149392700000017E-2</v>
      </c>
      <c r="BE67" s="94">
        <f t="shared" si="25"/>
        <v>0.32786238969999998</v>
      </c>
      <c r="BF67" s="94">
        <f t="shared" si="26"/>
        <v>0.35001178239999997</v>
      </c>
      <c r="BG67" s="95">
        <f t="shared" si="14"/>
        <v>2.2372315599999998E-2</v>
      </c>
      <c r="BH67" s="95">
        <f t="shared" si="15"/>
        <v>0</v>
      </c>
      <c r="BI67" s="95">
        <f>(AVERAGE(B$12:B67)-AVERAGE($D$12:$D67))/STDEV(B$12:B67)</f>
        <v>-6.6983206521319921E-2</v>
      </c>
      <c r="BJ67" s="95">
        <f>(AVERAGE(C$12:C67)-AVERAGE($D$12:$D67))/STDEV(C$12:C67)</f>
        <v>0.14757104384117276</v>
      </c>
      <c r="BK67" s="94"/>
      <c r="BL67" s="94"/>
      <c r="BM67" s="94"/>
      <c r="BN67" s="72">
        <f t="shared" si="16"/>
        <v>1</v>
      </c>
      <c r="BO67" s="72">
        <f t="shared" si="17"/>
        <v>1</v>
      </c>
      <c r="BP67" s="72">
        <f t="shared" si="18"/>
        <v>1</v>
      </c>
      <c r="BQ67" s="72">
        <f t="shared" si="19"/>
        <v>0</v>
      </c>
      <c r="BR67" s="72">
        <f t="shared" si="20"/>
        <v>0</v>
      </c>
      <c r="BS67" s="72">
        <f t="shared" si="21"/>
        <v>0</v>
      </c>
      <c r="BT67" s="72"/>
      <c r="BU67" s="72">
        <f t="shared" si="35"/>
        <v>0.23964642772778044</v>
      </c>
      <c r="BV67" s="72">
        <f t="shared" si="32"/>
        <v>0.5498710504676867</v>
      </c>
      <c r="BW67" s="74">
        <f t="shared" si="33"/>
        <v>0.5929998051255535</v>
      </c>
      <c r="BX67" s="74">
        <f t="shared" si="34"/>
        <v>0.21845208625375254</v>
      </c>
      <c r="BY67" s="72"/>
      <c r="BZ67" s="72"/>
      <c r="CA67" s="72"/>
      <c r="CB67" s="72"/>
      <c r="CC67" s="73"/>
      <c r="CD67" s="73"/>
      <c r="CE67" s="73"/>
      <c r="CF67" s="73"/>
      <c r="CG67" s="73"/>
      <c r="CH67" s="73">
        <f t="shared" si="2"/>
        <v>1.9823372820250002E-6</v>
      </c>
      <c r="CI67" s="73">
        <f t="shared" si="3"/>
        <v>-2.7910416879135091E-9</v>
      </c>
      <c r="CJ67" s="73">
        <f t="shared" si="4"/>
        <v>3.9296610997062647E-12</v>
      </c>
      <c r="CK67" s="73"/>
      <c r="CL67" s="73">
        <f t="shared" si="5"/>
        <v>4.395044153668323E-4</v>
      </c>
      <c r="CM67" s="73">
        <f t="shared" si="6"/>
        <v>9.2139290490424531E-6</v>
      </c>
      <c r="CN67" s="73">
        <f t="shared" si="7"/>
        <v>1.9316413112694106E-7</v>
      </c>
      <c r="CO67" s="73">
        <f t="shared" si="8"/>
        <v>-2.9516876328572997E-5</v>
      </c>
      <c r="CP67" s="73">
        <f t="shared" si="9"/>
        <v>-6.1880243913780841E-7</v>
      </c>
      <c r="CQ67" s="73">
        <f t="shared" si="10"/>
        <v>4.1558433611196002E-8</v>
      </c>
      <c r="CR67" s="73">
        <f t="shared" si="22"/>
        <v>8.7124598819627311E-10</v>
      </c>
      <c r="CS67" s="94"/>
      <c r="CT67" s="94"/>
      <c r="CU67" s="94"/>
      <c r="CV67" s="94"/>
      <c r="CW67" s="94"/>
    </row>
    <row r="68" spans="1:101" s="22" customFormat="1" x14ac:dyDescent="0.2">
      <c r="A68" s="91">
        <f t="shared" si="23"/>
        <v>57</v>
      </c>
      <c r="B68" s="67">
        <v>-3.2531825E-2</v>
      </c>
      <c r="C68" s="67">
        <v>-3.8450248999999999E-2</v>
      </c>
      <c r="D68" s="69">
        <v>1.8600000000000001E-3</v>
      </c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AS68" s="109"/>
      <c r="AT68" s="94"/>
      <c r="AU68" s="94"/>
      <c r="AV68" s="94"/>
      <c r="AW68" s="94"/>
      <c r="AX68" s="94"/>
      <c r="AY68" s="94">
        <f t="shared" si="11"/>
        <v>57</v>
      </c>
      <c r="AZ68" s="94">
        <f>AVERAGE(B$12:B68)</f>
        <v>-9.5931960877193015E-4</v>
      </c>
      <c r="BA68" s="94">
        <f>AVERAGE(C$12:C68)</f>
        <v>5.077405977192982E-3</v>
      </c>
      <c r="BB68" s="94">
        <f t="shared" si="12"/>
        <v>-3.2531825E-2</v>
      </c>
      <c r="BC68" s="94">
        <f t="shared" si="13"/>
        <v>-3.8450248999999999E-2</v>
      </c>
      <c r="BD68" s="94">
        <f t="shared" si="24"/>
        <v>-5.468121770000002E-2</v>
      </c>
      <c r="BE68" s="94">
        <f t="shared" si="25"/>
        <v>0.28941214069999999</v>
      </c>
      <c r="BF68" s="94">
        <f t="shared" si="26"/>
        <v>0.34409335839999999</v>
      </c>
      <c r="BG68" s="95">
        <f t="shared" si="14"/>
        <v>0</v>
      </c>
      <c r="BH68" s="95">
        <f t="shared" si="15"/>
        <v>-5.9184239999999985E-3</v>
      </c>
      <c r="BI68" s="95">
        <f>(AVERAGE(B$12:B68)-AVERAGE($D$12:$D68))/STDEV(B$12:B68)</f>
        <v>-8.380516994385738E-2</v>
      </c>
      <c r="BJ68" s="95">
        <f>(AVERAGE(C$12:C68)-AVERAGE($D$12:$D68))/STDEV(C$12:C68)</f>
        <v>0.11716214179129608</v>
      </c>
      <c r="BK68" s="94"/>
      <c r="BL68" s="94"/>
      <c r="BM68" s="94"/>
      <c r="BN68" s="72">
        <f t="shared" si="16"/>
        <v>1</v>
      </c>
      <c r="BO68" s="72">
        <f t="shared" si="17"/>
        <v>1</v>
      </c>
      <c r="BP68" s="72">
        <f t="shared" si="18"/>
        <v>1</v>
      </c>
      <c r="BQ68" s="72">
        <f t="shared" si="19"/>
        <v>0</v>
      </c>
      <c r="BR68" s="72">
        <f t="shared" si="20"/>
        <v>0</v>
      </c>
      <c r="BS68" s="72">
        <f t="shared" si="21"/>
        <v>0</v>
      </c>
      <c r="BT68" s="72"/>
      <c r="BU68" s="72">
        <f t="shared" si="35"/>
        <v>0.25296011815710157</v>
      </c>
      <c r="BV68" s="72">
        <f t="shared" si="32"/>
        <v>0.45141445785064355</v>
      </c>
      <c r="BW68" s="74">
        <f t="shared" si="33"/>
        <v>0.49284467836332296</v>
      </c>
      <c r="BX68" s="74">
        <f t="shared" si="34"/>
        <v>0.15665506238063384</v>
      </c>
      <c r="BY68" s="72"/>
      <c r="BZ68" s="72"/>
      <c r="CA68" s="72"/>
      <c r="CB68" s="72"/>
      <c r="CC68" s="73"/>
      <c r="CD68" s="73"/>
      <c r="CE68" s="73"/>
      <c r="CF68" s="73"/>
      <c r="CG68" s="73"/>
      <c r="CH68" s="73">
        <f t="shared" si="2"/>
        <v>1.058319637830625E-3</v>
      </c>
      <c r="CI68" s="73">
        <f t="shared" si="3"/>
        <v>-3.442906925196927E-5</v>
      </c>
      <c r="CJ68" s="73">
        <f t="shared" si="4"/>
        <v>1.1200404558179452E-6</v>
      </c>
      <c r="CK68" s="73"/>
      <c r="CL68" s="73">
        <f t="shared" si="5"/>
        <v>1.478421648162001E-3</v>
      </c>
      <c r="CM68" s="73">
        <f t="shared" si="6"/>
        <v>-5.6845680498819331E-5</v>
      </c>
      <c r="CN68" s="73">
        <f t="shared" si="7"/>
        <v>2.1857305697540477E-6</v>
      </c>
      <c r="CO68" s="73">
        <f t="shared" si="8"/>
        <v>1.2508567716744249E-3</v>
      </c>
      <c r="CP68" s="73">
        <f t="shared" si="9"/>
        <v>-4.809575433421779E-5</v>
      </c>
      <c r="CQ68" s="73">
        <f t="shared" si="10"/>
        <v>-4.0692653596177346E-5</v>
      </c>
      <c r="CR68" s="73">
        <f t="shared" si="22"/>
        <v>1.5646426632437645E-6</v>
      </c>
      <c r="CS68" s="94"/>
      <c r="CT68" s="94"/>
      <c r="CU68" s="94"/>
      <c r="CV68" s="94"/>
      <c r="CW68" s="94"/>
    </row>
    <row r="69" spans="1:101" s="22" customFormat="1" x14ac:dyDescent="0.2">
      <c r="A69" s="91">
        <f t="shared" si="23"/>
        <v>58</v>
      </c>
      <c r="B69" s="67">
        <v>-1.9105983999999999E-2</v>
      </c>
      <c r="C69" s="67">
        <v>-2.567976E-3</v>
      </c>
      <c r="D69" s="69">
        <v>1.8600000000000001E-3</v>
      </c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80"/>
      <c r="U69" s="1"/>
      <c r="V69" s="1"/>
      <c r="W69" s="1"/>
      <c r="AS69" s="109"/>
      <c r="AT69" s="94"/>
      <c r="AU69" s="94"/>
      <c r="AV69" s="94"/>
      <c r="AW69" s="94"/>
      <c r="AX69" s="94"/>
      <c r="AY69" s="94">
        <f t="shared" si="11"/>
        <v>58</v>
      </c>
      <c r="AZ69" s="94">
        <f>AVERAGE(B$12:B69)</f>
        <v>-1.2721931327586212E-3</v>
      </c>
      <c r="BA69" s="94">
        <f>AVERAGE(C$12:C69)</f>
        <v>4.9455890465517236E-3</v>
      </c>
      <c r="BB69" s="94">
        <f t="shared" si="12"/>
        <v>-1.9105983999999999E-2</v>
      </c>
      <c r="BC69" s="94">
        <f t="shared" si="13"/>
        <v>-2.567976E-3</v>
      </c>
      <c r="BD69" s="94">
        <f t="shared" si="24"/>
        <v>-7.3787201700000027E-2</v>
      </c>
      <c r="BE69" s="94">
        <f t="shared" si="25"/>
        <v>0.28684416469999996</v>
      </c>
      <c r="BF69" s="94">
        <f t="shared" si="26"/>
        <v>0.36063136639999999</v>
      </c>
      <c r="BG69" s="95">
        <f t="shared" si="14"/>
        <v>1.6538008E-2</v>
      </c>
      <c r="BH69" s="95">
        <f t="shared" si="15"/>
        <v>0</v>
      </c>
      <c r="BI69" s="95">
        <f>(AVERAGE(B$12:B69)-AVERAGE($D$12:$D69))/STDEV(B$12:B69)</f>
        <v>-9.3694144735542065E-2</v>
      </c>
      <c r="BJ69" s="95">
        <f>(AVERAGE(C$12:C69)-AVERAGE($D$12:$D69))/STDEV(C$12:C69)</f>
        <v>0.11328378776615995</v>
      </c>
      <c r="BK69" s="94"/>
      <c r="BL69" s="94"/>
      <c r="BM69" s="94"/>
      <c r="BN69" s="72">
        <f t="shared" si="16"/>
        <v>1</v>
      </c>
      <c r="BO69" s="72">
        <f t="shared" si="17"/>
        <v>1</v>
      </c>
      <c r="BP69" s="72">
        <f t="shared" si="18"/>
        <v>1</v>
      </c>
      <c r="BQ69" s="72">
        <f t="shared" si="19"/>
        <v>0</v>
      </c>
      <c r="BR69" s="72">
        <f t="shared" si="20"/>
        <v>0</v>
      </c>
      <c r="BS69" s="72">
        <f t="shared" si="21"/>
        <v>0</v>
      </c>
      <c r="BT69" s="72"/>
      <c r="BU69" s="72">
        <f t="shared" si="35"/>
        <v>0.26627380858642269</v>
      </c>
      <c r="BV69" s="72">
        <f t="shared" si="32"/>
        <v>0.36665569133201958</v>
      </c>
      <c r="BW69" s="74">
        <f t="shared" si="33"/>
        <v>0.40552968239581316</v>
      </c>
      <c r="BX69" s="74">
        <f t="shared" si="34"/>
        <v>0.11033838674561323</v>
      </c>
      <c r="BY69" s="72"/>
      <c r="BZ69" s="72"/>
      <c r="CA69" s="72"/>
      <c r="CB69" s="72"/>
      <c r="CC69" s="73"/>
      <c r="CD69" s="73"/>
      <c r="CE69" s="73"/>
      <c r="CF69" s="73"/>
      <c r="CG69" s="73"/>
      <c r="CH69" s="73">
        <f t="shared" si="2"/>
        <v>3.65038624608256E-4</v>
      </c>
      <c r="CI69" s="73">
        <f t="shared" si="3"/>
        <v>-6.9744221211473454E-6</v>
      </c>
      <c r="CJ69" s="73">
        <f t="shared" si="4"/>
        <v>1.3325319745588725E-7</v>
      </c>
      <c r="CK69" s="73"/>
      <c r="CL69" s="73">
        <f t="shared" si="5"/>
        <v>6.5945007365760005E-6</v>
      </c>
      <c r="CM69" s="73">
        <f t="shared" si="6"/>
        <v>-1.693451962350949E-8</v>
      </c>
      <c r="CN69" s="73">
        <f t="shared" si="7"/>
        <v>4.348743996470141E-11</v>
      </c>
      <c r="CO69" s="73">
        <f t="shared" si="8"/>
        <v>4.9063708368383998E-5</v>
      </c>
      <c r="CP69" s="73">
        <f t="shared" si="9"/>
        <v>-1.2599442556100929E-7</v>
      </c>
      <c r="CQ69" s="73">
        <f t="shared" si="10"/>
        <v>-9.3741042706701083E-7</v>
      </c>
      <c r="CR69" s="73">
        <f t="shared" si="22"/>
        <v>2.4072474788578343E-9</v>
      </c>
      <c r="CS69" s="94"/>
      <c r="CT69" s="94"/>
      <c r="CU69" s="94"/>
      <c r="CV69" s="94"/>
      <c r="CW69" s="94"/>
    </row>
    <row r="70" spans="1:101" s="22" customFormat="1" x14ac:dyDescent="0.2">
      <c r="A70" s="91">
        <f t="shared" si="23"/>
        <v>59</v>
      </c>
      <c r="B70" s="67">
        <v>-2.7007298999999999E-2</v>
      </c>
      <c r="C70" s="67">
        <v>-2.3252325000000001E-2</v>
      </c>
      <c r="D70" s="69">
        <v>1.8600000000000001E-3</v>
      </c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80"/>
      <c r="U70" s="1"/>
      <c r="V70" s="1"/>
      <c r="W70" s="1"/>
      <c r="AS70" s="109"/>
      <c r="AT70" s="94"/>
      <c r="AU70" s="94"/>
      <c r="AV70" s="94"/>
      <c r="AW70" s="94"/>
      <c r="AX70" s="94"/>
      <c r="AY70" s="94">
        <f t="shared" si="11"/>
        <v>59</v>
      </c>
      <c r="AZ70" s="94">
        <f>AVERAGE(B$12:B70)</f>
        <v>-1.7083813677966106E-3</v>
      </c>
      <c r="BA70" s="94">
        <f>AVERAGE(C$12:C70)</f>
        <v>4.467658299999999E-3</v>
      </c>
      <c r="BB70" s="94">
        <f t="shared" si="12"/>
        <v>-2.7007298999999999E-2</v>
      </c>
      <c r="BC70" s="94">
        <f t="shared" si="13"/>
        <v>-2.3252325000000001E-2</v>
      </c>
      <c r="BD70" s="94">
        <f t="shared" si="24"/>
        <v>-0.10079450070000003</v>
      </c>
      <c r="BE70" s="94">
        <f t="shared" si="25"/>
        <v>0.26359183969999994</v>
      </c>
      <c r="BF70" s="94">
        <f t="shared" si="26"/>
        <v>0.36438634040000001</v>
      </c>
      <c r="BG70" s="95">
        <f t="shared" si="14"/>
        <v>3.7549739999999977E-3</v>
      </c>
      <c r="BH70" s="95">
        <f t="shared" si="15"/>
        <v>0</v>
      </c>
      <c r="BI70" s="95">
        <f>(AVERAGE(B$12:B70)-AVERAGE($D$12:$D70))/STDEV(B$12:B70)</f>
        <v>-0.10712815300872816</v>
      </c>
      <c r="BJ70" s="95">
        <f>(AVERAGE(C$12:C70)-AVERAGE($D$12:$D70))/STDEV(C$12:C70)</f>
        <v>9.5692926597671896E-2</v>
      </c>
      <c r="BK70" s="94"/>
      <c r="BL70" s="94"/>
      <c r="BM70" s="94"/>
      <c r="BN70" s="72">
        <f t="shared" si="16"/>
        <v>1</v>
      </c>
      <c r="BO70" s="72">
        <f t="shared" si="17"/>
        <v>1</v>
      </c>
      <c r="BP70" s="72">
        <f t="shared" si="18"/>
        <v>1</v>
      </c>
      <c r="BQ70" s="72">
        <f t="shared" si="19"/>
        <v>0</v>
      </c>
      <c r="BR70" s="72">
        <f t="shared" si="20"/>
        <v>0</v>
      </c>
      <c r="BS70" s="72">
        <f t="shared" si="21"/>
        <v>0</v>
      </c>
      <c r="BT70" s="72"/>
      <c r="BU70" s="72">
        <f t="shared" si="35"/>
        <v>0.27958749901574381</v>
      </c>
      <c r="BV70" s="72">
        <f t="shared" si="32"/>
        <v>0.29465224472043655</v>
      </c>
      <c r="BW70" s="74">
        <f t="shared" si="33"/>
        <v>0.33036366748892226</v>
      </c>
      <c r="BX70" s="74">
        <f t="shared" si="34"/>
        <v>7.6331322092317161E-2</v>
      </c>
      <c r="BY70" s="72"/>
      <c r="BZ70" s="72"/>
      <c r="CA70" s="72"/>
      <c r="CB70" s="72"/>
      <c r="CC70" s="73"/>
      <c r="CD70" s="73"/>
      <c r="CE70" s="73"/>
      <c r="CF70" s="73"/>
      <c r="CG70" s="73"/>
      <c r="CH70" s="73">
        <f t="shared" si="2"/>
        <v>7.2939419927540094E-4</v>
      </c>
      <c r="CI70" s="73">
        <f t="shared" si="3"/>
        <v>-1.9698967228696336E-5</v>
      </c>
      <c r="CJ70" s="73">
        <f t="shared" si="4"/>
        <v>5.3201589793660331E-7</v>
      </c>
      <c r="CK70" s="73"/>
      <c r="CL70" s="73">
        <f t="shared" si="5"/>
        <v>5.4067061790562504E-4</v>
      </c>
      <c r="CM70" s="73">
        <f t="shared" si="6"/>
        <v>-1.2571848925492413E-5</v>
      </c>
      <c r="CN70" s="73">
        <f t="shared" si="7"/>
        <v>2.9232471706645039E-7</v>
      </c>
      <c r="CO70" s="73">
        <f t="shared" si="8"/>
        <v>6.2798249372017501E-4</v>
      </c>
      <c r="CP70" s="73">
        <f t="shared" si="9"/>
        <v>-1.4602053038291968E-5</v>
      </c>
      <c r="CQ70" s="73">
        <f t="shared" si="10"/>
        <v>-1.6960110974666387E-5</v>
      </c>
      <c r="CR70" s="73">
        <f t="shared" si="22"/>
        <v>3.9436201241900961E-7</v>
      </c>
      <c r="CS70" s="94"/>
      <c r="CT70" s="94"/>
      <c r="CU70" s="94"/>
      <c r="CV70" s="94"/>
      <c r="CW70" s="94"/>
    </row>
    <row r="71" spans="1:101" s="22" customFormat="1" x14ac:dyDescent="0.2">
      <c r="A71" s="91">
        <f t="shared" si="23"/>
        <v>60</v>
      </c>
      <c r="B71" s="67">
        <v>3.7792894899999999E-2</v>
      </c>
      <c r="C71" s="67">
        <v>1.7462525100000001E-2</v>
      </c>
      <c r="D71" s="69">
        <v>1.8600000000000001E-3</v>
      </c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80"/>
      <c r="U71" s="1"/>
      <c r="V71" s="1"/>
      <c r="W71" s="1"/>
      <c r="AS71" s="109"/>
      <c r="AT71" s="94"/>
      <c r="AU71" s="94"/>
      <c r="AV71" s="94"/>
      <c r="AW71" s="94"/>
      <c r="AX71" s="94"/>
      <c r="AY71" s="94">
        <f t="shared" si="11"/>
        <v>60</v>
      </c>
      <c r="AZ71" s="94">
        <f>AVERAGE(B$12:B71)</f>
        <v>-1.0500267633333337E-3</v>
      </c>
      <c r="BA71" s="94">
        <f>AVERAGE(C$12:C71)</f>
        <v>4.6842394133333326E-3</v>
      </c>
      <c r="BB71" s="94">
        <f t="shared" si="12"/>
        <v>3.7792894899999999E-2</v>
      </c>
      <c r="BC71" s="94">
        <f t="shared" si="13"/>
        <v>1.7462525100000001E-2</v>
      </c>
      <c r="BD71" s="94">
        <f t="shared" si="24"/>
        <v>-6.3001605800000027E-2</v>
      </c>
      <c r="BE71" s="94">
        <f t="shared" si="25"/>
        <v>0.28105436479999996</v>
      </c>
      <c r="BF71" s="94">
        <f t="shared" si="26"/>
        <v>0.34405597060000004</v>
      </c>
      <c r="BG71" s="95">
        <f t="shared" si="14"/>
        <v>0</v>
      </c>
      <c r="BH71" s="95">
        <f t="shared" si="15"/>
        <v>-2.0330369799999998E-2</v>
      </c>
      <c r="BI71" s="95">
        <f>(AVERAGE(B$12:B71)-AVERAGE($D$12:$D71))/STDEV(B$12:B71)</f>
        <v>-8.7081254602406233E-2</v>
      </c>
      <c r="BJ71" s="95">
        <f>(AVERAGE(C$12:C71)-AVERAGE($D$12:$D71))/STDEV(C$12:C71)</f>
        <v>0.10432948975861421</v>
      </c>
      <c r="BK71" s="94"/>
      <c r="BL71" s="94"/>
      <c r="BM71" s="94"/>
      <c r="BN71" s="72">
        <f t="shared" si="16"/>
        <v>1</v>
      </c>
      <c r="BO71" s="72">
        <f t="shared" si="17"/>
        <v>1</v>
      </c>
      <c r="BP71" s="72">
        <f t="shared" si="18"/>
        <v>1</v>
      </c>
      <c r="BQ71" s="72">
        <f t="shared" si="19"/>
        <v>0</v>
      </c>
      <c r="BR71" s="72">
        <f t="shared" si="20"/>
        <v>0</v>
      </c>
      <c r="BS71" s="72">
        <f t="shared" si="21"/>
        <v>0</v>
      </c>
      <c r="BT71" s="72"/>
      <c r="BU71" s="72">
        <f t="shared" si="35"/>
        <v>0.29290118944506494</v>
      </c>
      <c r="BV71" s="72">
        <f t="shared" si="32"/>
        <v>0.2342768815871285</v>
      </c>
      <c r="BW71" s="74">
        <f t="shared" si="33"/>
        <v>0.26645198815877852</v>
      </c>
      <c r="BX71" s="74">
        <f t="shared" si="34"/>
        <v>5.1864822765603689E-2</v>
      </c>
      <c r="BY71" s="72"/>
      <c r="BZ71" s="72"/>
      <c r="CA71" s="72"/>
      <c r="CB71" s="72"/>
      <c r="CC71" s="73"/>
      <c r="CD71" s="73"/>
      <c r="CE71" s="73"/>
      <c r="CF71" s="73"/>
      <c r="CG71" s="73"/>
      <c r="CH71" s="73">
        <f t="shared" si="2"/>
        <v>1.428302904922446E-3</v>
      </c>
      <c r="CI71" s="73">
        <f t="shared" si="3"/>
        <v>5.3979701571098694E-5</v>
      </c>
      <c r="CJ71" s="73">
        <f t="shared" si="4"/>
        <v>2.0400491882098978E-6</v>
      </c>
      <c r="CK71" s="73"/>
      <c r="CL71" s="73">
        <f t="shared" si="5"/>
        <v>3.0493978286813003E-4</v>
      </c>
      <c r="CM71" s="73">
        <f t="shared" si="6"/>
        <v>5.325018612323271E-6</v>
      </c>
      <c r="CN71" s="73">
        <f t="shared" si="7"/>
        <v>9.2988271175662287E-8</v>
      </c>
      <c r="CO71" s="73">
        <f t="shared" si="8"/>
        <v>6.5995937579291198E-4</v>
      </c>
      <c r="CP71" s="73">
        <f t="shared" si="9"/>
        <v>1.1524557164764058E-5</v>
      </c>
      <c r="CQ71" s="73">
        <f t="shared" si="10"/>
        <v>2.4941775327611128E-5</v>
      </c>
      <c r="CR71" s="73">
        <f t="shared" si="22"/>
        <v>4.3554637769697004E-7</v>
      </c>
      <c r="CS71" s="94"/>
      <c r="CT71" s="94"/>
      <c r="CU71" s="94"/>
      <c r="CV71" s="94"/>
      <c r="CW71" s="94"/>
    </row>
    <row r="72" spans="1:101" s="22" customFormat="1" x14ac:dyDescent="0.2">
      <c r="A72" s="91">
        <f t="shared" si="23"/>
        <v>61</v>
      </c>
      <c r="B72" s="67"/>
      <c r="C72" s="67"/>
      <c r="D72" s="69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0"/>
      <c r="T72" s="1"/>
      <c r="U72" s="1"/>
      <c r="V72" s="1"/>
      <c r="W72" s="1"/>
      <c r="AS72" s="109"/>
      <c r="AT72" s="94"/>
      <c r="AU72" s="94"/>
      <c r="AV72" s="94"/>
      <c r="AW72" s="94"/>
      <c r="AX72" s="94"/>
      <c r="AY72" s="94">
        <f t="shared" si="11"/>
        <v>61</v>
      </c>
      <c r="AZ72" s="94">
        <f>AVERAGE(B$12:B72)</f>
        <v>-1.0500267633333337E-3</v>
      </c>
      <c r="BA72" s="94">
        <f>AVERAGE(C$12:C72)</f>
        <v>4.6842394133333326E-3</v>
      </c>
      <c r="BB72" s="94">
        <f t="shared" si="12"/>
        <v>0</v>
      </c>
      <c r="BC72" s="94">
        <f t="shared" si="13"/>
        <v>0</v>
      </c>
      <c r="BD72" s="94">
        <f t="shared" si="24"/>
        <v>-6.3001605800000027E-2</v>
      </c>
      <c r="BE72" s="94">
        <f t="shared" si="25"/>
        <v>0.28105436479999996</v>
      </c>
      <c r="BF72" s="94">
        <f t="shared" si="26"/>
        <v>0.34405597060000004</v>
      </c>
      <c r="BG72" s="95">
        <f t="shared" si="14"/>
        <v>0</v>
      </c>
      <c r="BH72" s="95">
        <f t="shared" si="15"/>
        <v>0</v>
      </c>
      <c r="BI72" s="95">
        <f>(AVERAGE(B$12:B72)-AVERAGE($D$12:$D72))/STDEV(B$12:B72)</f>
        <v>-8.7081254602406233E-2</v>
      </c>
      <c r="BJ72" s="95">
        <f>(AVERAGE(C$12:C72)-AVERAGE($D$12:$D72))/STDEV(C$12:C72)</f>
        <v>0.10432948975861421</v>
      </c>
      <c r="BK72" s="94"/>
      <c r="BL72" s="94"/>
      <c r="BM72" s="94"/>
      <c r="BN72" s="72">
        <f t="shared" si="16"/>
        <v>0</v>
      </c>
      <c r="BO72" s="72">
        <f t="shared" si="17"/>
        <v>0</v>
      </c>
      <c r="BP72" s="72">
        <f t="shared" si="18"/>
        <v>0</v>
      </c>
      <c r="BQ72" s="72">
        <f t="shared" si="19"/>
        <v>1</v>
      </c>
      <c r="BR72" s="72">
        <f t="shared" si="20"/>
        <v>1</v>
      </c>
      <c r="BS72" s="72">
        <f t="shared" si="21"/>
        <v>1</v>
      </c>
      <c r="BT72" s="72"/>
      <c r="BU72" s="72">
        <f t="shared" si="35"/>
        <v>0.30621487987438606</v>
      </c>
      <c r="BV72" s="72">
        <f t="shared" si="32"/>
        <v>0.18429666332408429</v>
      </c>
      <c r="BW72" s="74">
        <f t="shared" si="33"/>
        <v>0.21276623406546602</v>
      </c>
      <c r="BX72" s="74">
        <f t="shared" si="34"/>
        <v>3.46128189290087E-2</v>
      </c>
      <c r="BY72" s="72"/>
      <c r="BZ72" s="72"/>
      <c r="CA72" s="72"/>
      <c r="CB72" s="72"/>
      <c r="CC72" s="73"/>
      <c r="CD72" s="73"/>
      <c r="CE72" s="73"/>
      <c r="CF72" s="73"/>
      <c r="CG72" s="73"/>
      <c r="CH72" s="73">
        <f t="shared" si="2"/>
        <v>0</v>
      </c>
      <c r="CI72" s="73">
        <f t="shared" si="3"/>
        <v>0</v>
      </c>
      <c r="CJ72" s="73">
        <f t="shared" si="4"/>
        <v>0</v>
      </c>
      <c r="CK72" s="73"/>
      <c r="CL72" s="73">
        <f t="shared" si="5"/>
        <v>0</v>
      </c>
      <c r="CM72" s="73">
        <f t="shared" si="6"/>
        <v>0</v>
      </c>
      <c r="CN72" s="73">
        <f t="shared" si="7"/>
        <v>0</v>
      </c>
      <c r="CO72" s="73">
        <f t="shared" si="8"/>
        <v>0</v>
      </c>
      <c r="CP72" s="73">
        <f t="shared" si="9"/>
        <v>0</v>
      </c>
      <c r="CQ72" s="73">
        <f t="shared" si="10"/>
        <v>0</v>
      </c>
      <c r="CR72" s="73">
        <f t="shared" si="22"/>
        <v>0</v>
      </c>
      <c r="CS72" s="94"/>
      <c r="CT72" s="94"/>
      <c r="CU72" s="94"/>
      <c r="CV72" s="94"/>
      <c r="CW72" s="94"/>
    </row>
    <row r="73" spans="1:101" s="22" customFormat="1" x14ac:dyDescent="0.2">
      <c r="A73" s="91">
        <f t="shared" si="23"/>
        <v>62</v>
      </c>
      <c r="B73" s="67"/>
      <c r="C73" s="67"/>
      <c r="D73" s="69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AS73" s="109"/>
      <c r="AT73" s="94"/>
      <c r="AU73" s="94"/>
      <c r="AV73" s="94"/>
      <c r="AW73" s="94"/>
      <c r="AX73" s="94"/>
      <c r="AY73" s="94">
        <f t="shared" si="11"/>
        <v>62</v>
      </c>
      <c r="AZ73" s="94">
        <f>AVERAGE(B$12:B73)</f>
        <v>-1.0500267633333337E-3</v>
      </c>
      <c r="BA73" s="94">
        <f>AVERAGE(C$12:C73)</f>
        <v>4.6842394133333326E-3</v>
      </c>
      <c r="BB73" s="94">
        <f t="shared" si="12"/>
        <v>0</v>
      </c>
      <c r="BC73" s="94">
        <f t="shared" si="13"/>
        <v>0</v>
      </c>
      <c r="BD73" s="94">
        <f t="shared" si="24"/>
        <v>-6.3001605800000027E-2</v>
      </c>
      <c r="BE73" s="94">
        <f t="shared" si="25"/>
        <v>0.28105436479999996</v>
      </c>
      <c r="BF73" s="94">
        <f t="shared" si="26"/>
        <v>0.34405597060000004</v>
      </c>
      <c r="BG73" s="95">
        <f t="shared" si="14"/>
        <v>0</v>
      </c>
      <c r="BH73" s="95">
        <f t="shared" si="15"/>
        <v>0</v>
      </c>
      <c r="BI73" s="95">
        <f>(AVERAGE(B$12:B73)-AVERAGE($D$12:$D73))/STDEV(B$12:B73)</f>
        <v>-8.7081254602406233E-2</v>
      </c>
      <c r="BJ73" s="95">
        <f>(AVERAGE(C$12:C73)-AVERAGE($D$12:$D73))/STDEV(C$12:C73)</f>
        <v>0.10432948975861421</v>
      </c>
      <c r="BK73" s="94"/>
      <c r="BL73" s="94"/>
      <c r="BM73" s="94"/>
      <c r="BN73" s="72">
        <f t="shared" si="16"/>
        <v>0</v>
      </c>
      <c r="BO73" s="72">
        <f t="shared" si="17"/>
        <v>0</v>
      </c>
      <c r="BP73" s="72">
        <f t="shared" si="18"/>
        <v>0</v>
      </c>
      <c r="BQ73" s="72">
        <f t="shared" si="19"/>
        <v>1</v>
      </c>
      <c r="BR73" s="72">
        <f t="shared" si="20"/>
        <v>1</v>
      </c>
      <c r="BS73" s="72">
        <f t="shared" si="21"/>
        <v>1</v>
      </c>
      <c r="BT73" s="72"/>
      <c r="BU73" s="72">
        <f t="shared" si="35"/>
        <v>0.31952857030370718</v>
      </c>
      <c r="BV73" s="72">
        <f t="shared" si="32"/>
        <v>0.143441186032226</v>
      </c>
      <c r="BW73" s="74">
        <f t="shared" si="33"/>
        <v>0.16820678243744172</v>
      </c>
      <c r="BX73" s="74">
        <f t="shared" si="34"/>
        <v>2.2687936684179677E-2</v>
      </c>
      <c r="BY73" s="72"/>
      <c r="BZ73" s="72"/>
      <c r="CA73" s="72"/>
      <c r="CB73" s="72"/>
      <c r="CC73" s="73"/>
      <c r="CD73" s="73"/>
      <c r="CE73" s="73"/>
      <c r="CF73" s="73"/>
      <c r="CG73" s="73"/>
      <c r="CH73" s="73">
        <f t="shared" si="2"/>
        <v>0</v>
      </c>
      <c r="CI73" s="73">
        <f t="shared" si="3"/>
        <v>0</v>
      </c>
      <c r="CJ73" s="73">
        <f t="shared" si="4"/>
        <v>0</v>
      </c>
      <c r="CK73" s="73"/>
      <c r="CL73" s="73">
        <f t="shared" si="5"/>
        <v>0</v>
      </c>
      <c r="CM73" s="73">
        <f t="shared" si="6"/>
        <v>0</v>
      </c>
      <c r="CN73" s="73">
        <f t="shared" si="7"/>
        <v>0</v>
      </c>
      <c r="CO73" s="73">
        <f t="shared" si="8"/>
        <v>0</v>
      </c>
      <c r="CP73" s="73">
        <f t="shared" si="9"/>
        <v>0</v>
      </c>
      <c r="CQ73" s="73">
        <f t="shared" si="10"/>
        <v>0</v>
      </c>
      <c r="CR73" s="73">
        <f t="shared" si="22"/>
        <v>0</v>
      </c>
      <c r="CS73" s="94"/>
      <c r="CT73" s="94"/>
      <c r="CU73" s="94"/>
      <c r="CV73" s="94"/>
      <c r="CW73" s="94"/>
    </row>
    <row r="74" spans="1:101" s="22" customFormat="1" x14ac:dyDescent="0.2">
      <c r="A74" s="91">
        <f t="shared" si="23"/>
        <v>63</v>
      </c>
      <c r="B74" s="67"/>
      <c r="C74" s="67"/>
      <c r="D74" s="69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AS74" s="109"/>
      <c r="AT74" s="94"/>
      <c r="AU74" s="94"/>
      <c r="AV74" s="94"/>
      <c r="AW74" s="94"/>
      <c r="AX74" s="94"/>
      <c r="AY74" s="94">
        <f t="shared" si="11"/>
        <v>63</v>
      </c>
      <c r="AZ74" s="94">
        <f>AVERAGE(B$12:B74)</f>
        <v>-1.0500267633333337E-3</v>
      </c>
      <c r="BA74" s="94">
        <f>AVERAGE(C$12:C74)</f>
        <v>4.6842394133333326E-3</v>
      </c>
      <c r="BB74" s="94">
        <f t="shared" si="12"/>
        <v>0</v>
      </c>
      <c r="BC74" s="94">
        <f t="shared" si="13"/>
        <v>0</v>
      </c>
      <c r="BD74" s="94">
        <f t="shared" si="24"/>
        <v>-6.3001605800000027E-2</v>
      </c>
      <c r="BE74" s="94">
        <f t="shared" si="25"/>
        <v>0.28105436479999996</v>
      </c>
      <c r="BF74" s="94">
        <f t="shared" si="26"/>
        <v>0.34405597060000004</v>
      </c>
      <c r="BG74" s="95">
        <f t="shared" si="14"/>
        <v>0</v>
      </c>
      <c r="BH74" s="95">
        <f t="shared" si="15"/>
        <v>0</v>
      </c>
      <c r="BI74" s="95">
        <f>(AVERAGE(B$12:B74)-AVERAGE($D$12:$D74))/STDEV(B$12:B74)</f>
        <v>-8.7081254602406233E-2</v>
      </c>
      <c r="BJ74" s="95">
        <f>(AVERAGE(C$12:C74)-AVERAGE($D$12:$D74))/STDEV(C$12:C74)</f>
        <v>0.10432948975861421</v>
      </c>
      <c r="BK74" s="94"/>
      <c r="BL74" s="94"/>
      <c r="BM74" s="94"/>
      <c r="BN74" s="72">
        <f t="shared" si="16"/>
        <v>0</v>
      </c>
      <c r="BO74" s="72">
        <f t="shared" si="17"/>
        <v>0</v>
      </c>
      <c r="BP74" s="72">
        <f t="shared" si="18"/>
        <v>0</v>
      </c>
      <c r="BQ74" s="72">
        <f t="shared" si="19"/>
        <v>1</v>
      </c>
      <c r="BR74" s="72">
        <f t="shared" si="20"/>
        <v>1</v>
      </c>
      <c r="BS74" s="72">
        <f t="shared" si="21"/>
        <v>1</v>
      </c>
      <c r="BT74" s="72"/>
      <c r="BU74" s="72">
        <f t="shared" si="35"/>
        <v>0.33284226073302831</v>
      </c>
      <c r="BV74" s="72">
        <f t="shared" si="32"/>
        <v>0.11045836736123456</v>
      </c>
      <c r="BW74" s="74">
        <f t="shared" si="33"/>
        <v>0.13165621197684815</v>
      </c>
      <c r="BX74" s="74">
        <f t="shared" si="34"/>
        <v>1.4606527858038593E-2</v>
      </c>
      <c r="BY74" s="72"/>
      <c r="BZ74" s="72"/>
      <c r="CA74" s="72"/>
      <c r="CB74" s="72"/>
      <c r="CC74" s="73"/>
      <c r="CD74" s="73"/>
      <c r="CE74" s="73"/>
      <c r="CF74" s="73"/>
      <c r="CG74" s="73"/>
      <c r="CH74" s="73">
        <f t="shared" si="2"/>
        <v>0</v>
      </c>
      <c r="CI74" s="73">
        <f t="shared" si="3"/>
        <v>0</v>
      </c>
      <c r="CJ74" s="73">
        <f t="shared" si="4"/>
        <v>0</v>
      </c>
      <c r="CK74" s="73"/>
      <c r="CL74" s="73">
        <f t="shared" si="5"/>
        <v>0</v>
      </c>
      <c r="CM74" s="73">
        <f t="shared" si="6"/>
        <v>0</v>
      </c>
      <c r="CN74" s="73">
        <f t="shared" si="7"/>
        <v>0</v>
      </c>
      <c r="CO74" s="73">
        <f t="shared" si="8"/>
        <v>0</v>
      </c>
      <c r="CP74" s="73">
        <f t="shared" si="9"/>
        <v>0</v>
      </c>
      <c r="CQ74" s="73">
        <f t="shared" si="10"/>
        <v>0</v>
      </c>
      <c r="CR74" s="73">
        <f t="shared" si="22"/>
        <v>0</v>
      </c>
      <c r="CS74" s="94"/>
      <c r="CT74" s="94"/>
      <c r="CU74" s="94"/>
      <c r="CV74" s="94"/>
      <c r="CW74" s="94"/>
    </row>
    <row r="75" spans="1:101" s="22" customFormat="1" x14ac:dyDescent="0.2">
      <c r="A75" s="91">
        <f t="shared" si="23"/>
        <v>64</v>
      </c>
      <c r="B75" s="67"/>
      <c r="C75" s="67"/>
      <c r="D75" s="69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AS75" s="109"/>
      <c r="AT75" s="94"/>
      <c r="AU75" s="94"/>
      <c r="AV75" s="94"/>
      <c r="AW75" s="94"/>
      <c r="AX75" s="94"/>
      <c r="AY75" s="94">
        <f t="shared" si="11"/>
        <v>64</v>
      </c>
      <c r="AZ75" s="94">
        <f>AVERAGE(B$12:B75)</f>
        <v>-1.0500267633333337E-3</v>
      </c>
      <c r="BA75" s="94">
        <f>AVERAGE(C$12:C75)</f>
        <v>4.6842394133333326E-3</v>
      </c>
      <c r="BB75" s="94">
        <f t="shared" si="12"/>
        <v>0</v>
      </c>
      <c r="BC75" s="94">
        <f t="shared" si="13"/>
        <v>0</v>
      </c>
      <c r="BD75" s="94">
        <f t="shared" si="24"/>
        <v>-6.3001605800000027E-2</v>
      </c>
      <c r="BE75" s="94">
        <f t="shared" si="25"/>
        <v>0.28105436479999996</v>
      </c>
      <c r="BF75" s="94">
        <f t="shared" si="26"/>
        <v>0.34405597060000004</v>
      </c>
      <c r="BG75" s="95">
        <f t="shared" si="14"/>
        <v>0</v>
      </c>
      <c r="BH75" s="95">
        <f t="shared" si="15"/>
        <v>0</v>
      </c>
      <c r="BI75" s="95">
        <f>(AVERAGE(B$12:B75)-AVERAGE($D$12:$D75))/STDEV(B$12:B75)</f>
        <v>-8.7081254602406233E-2</v>
      </c>
      <c r="BJ75" s="95">
        <f>(AVERAGE(C$12:C75)-AVERAGE($D$12:$D75))/STDEV(C$12:C75)</f>
        <v>0.10432948975861421</v>
      </c>
      <c r="BK75" s="94"/>
      <c r="BL75" s="94"/>
      <c r="BM75" s="94"/>
      <c r="BN75" s="72">
        <f t="shared" si="16"/>
        <v>0</v>
      </c>
      <c r="BO75" s="72">
        <f t="shared" si="17"/>
        <v>0</v>
      </c>
      <c r="BP75" s="72">
        <f t="shared" si="18"/>
        <v>0</v>
      </c>
      <c r="BQ75" s="72">
        <f t="shared" si="19"/>
        <v>1</v>
      </c>
      <c r="BR75" s="72">
        <f t="shared" si="20"/>
        <v>1</v>
      </c>
      <c r="BS75" s="72">
        <f t="shared" si="21"/>
        <v>1</v>
      </c>
      <c r="BT75" s="72"/>
      <c r="BU75" s="72">
        <f t="shared" si="35"/>
        <v>0.34615595116234943</v>
      </c>
      <c r="BV75" s="72">
        <f t="shared" si="32"/>
        <v>8.4157287539989398E-2</v>
      </c>
      <c r="BW75" s="74">
        <f t="shared" si="33"/>
        <v>0.10202257071992081</v>
      </c>
      <c r="BX75" s="74">
        <f t="shared" si="34"/>
        <v>9.2361917359204022E-3</v>
      </c>
      <c r="BY75" s="72"/>
      <c r="BZ75" s="72"/>
      <c r="CA75" s="72"/>
      <c r="CB75" s="72"/>
      <c r="CC75" s="73"/>
      <c r="CD75" s="73"/>
      <c r="CE75" s="73"/>
      <c r="CF75" s="73"/>
      <c r="CG75" s="73"/>
      <c r="CH75" s="73">
        <f t="shared" si="2"/>
        <v>0</v>
      </c>
      <c r="CI75" s="73">
        <f t="shared" si="3"/>
        <v>0</v>
      </c>
      <c r="CJ75" s="73">
        <f t="shared" si="4"/>
        <v>0</v>
      </c>
      <c r="CK75" s="73"/>
      <c r="CL75" s="73">
        <f t="shared" si="5"/>
        <v>0</v>
      </c>
      <c r="CM75" s="73">
        <f t="shared" si="6"/>
        <v>0</v>
      </c>
      <c r="CN75" s="73">
        <f t="shared" si="7"/>
        <v>0</v>
      </c>
      <c r="CO75" s="73">
        <f t="shared" si="8"/>
        <v>0</v>
      </c>
      <c r="CP75" s="73">
        <f t="shared" si="9"/>
        <v>0</v>
      </c>
      <c r="CQ75" s="73">
        <f t="shared" si="10"/>
        <v>0</v>
      </c>
      <c r="CR75" s="73">
        <f t="shared" si="22"/>
        <v>0</v>
      </c>
      <c r="CS75" s="94"/>
      <c r="CT75" s="94"/>
      <c r="CU75" s="94"/>
      <c r="CV75" s="94"/>
      <c r="CW75" s="94"/>
    </row>
    <row r="76" spans="1:101" s="22" customFormat="1" x14ac:dyDescent="0.2">
      <c r="A76" s="91">
        <f t="shared" si="23"/>
        <v>65</v>
      </c>
      <c r="B76" s="67"/>
      <c r="C76" s="67"/>
      <c r="D76" s="69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AS76" s="109"/>
      <c r="AT76" s="94"/>
      <c r="AU76" s="94"/>
      <c r="AV76" s="94"/>
      <c r="AW76" s="94"/>
      <c r="AX76" s="94"/>
      <c r="AY76" s="94">
        <f t="shared" si="11"/>
        <v>65</v>
      </c>
      <c r="AZ76" s="94">
        <f>AVERAGE(B$12:B76)</f>
        <v>-1.0500267633333337E-3</v>
      </c>
      <c r="BA76" s="94">
        <f>AVERAGE(C$12:C76)</f>
        <v>4.6842394133333326E-3</v>
      </c>
      <c r="BB76" s="94">
        <f t="shared" si="12"/>
        <v>0</v>
      </c>
      <c r="BC76" s="94">
        <f t="shared" si="13"/>
        <v>0</v>
      </c>
      <c r="BD76" s="94">
        <f t="shared" si="24"/>
        <v>-6.3001605800000027E-2</v>
      </c>
      <c r="BE76" s="94">
        <f t="shared" si="25"/>
        <v>0.28105436479999996</v>
      </c>
      <c r="BF76" s="94">
        <f t="shared" si="26"/>
        <v>0.34405597060000004</v>
      </c>
      <c r="BG76" s="95">
        <f t="shared" si="14"/>
        <v>0</v>
      </c>
      <c r="BH76" s="95">
        <f t="shared" si="15"/>
        <v>0</v>
      </c>
      <c r="BI76" s="95">
        <f>(AVERAGE(B$12:B76)-AVERAGE($D$12:$D76))/STDEV(B$12:B76)</f>
        <v>-8.7081254602406233E-2</v>
      </c>
      <c r="BJ76" s="95">
        <f>(AVERAGE(C$12:C76)-AVERAGE($D$12:$D76))/STDEV(C$12:C76)</f>
        <v>0.10432948975861421</v>
      </c>
      <c r="BK76" s="94"/>
      <c r="BL76" s="94"/>
      <c r="BM76" s="94"/>
      <c r="BN76" s="72">
        <f t="shared" si="16"/>
        <v>0</v>
      </c>
      <c r="BO76" s="72">
        <f t="shared" si="17"/>
        <v>0</v>
      </c>
      <c r="BP76" s="72">
        <f t="shared" si="18"/>
        <v>0</v>
      </c>
      <c r="BQ76" s="72">
        <f t="shared" si="19"/>
        <v>1</v>
      </c>
      <c r="BR76" s="72">
        <f t="shared" si="20"/>
        <v>1</v>
      </c>
      <c r="BS76" s="72">
        <f t="shared" si="21"/>
        <v>1</v>
      </c>
      <c r="BT76" s="72"/>
      <c r="BU76" s="72">
        <f t="shared" si="35"/>
        <v>0.35946964159167055</v>
      </c>
      <c r="BV76" s="72">
        <f t="shared" si="32"/>
        <v>6.3438542446503571E-2</v>
      </c>
      <c r="BW76" s="74">
        <f t="shared" si="33"/>
        <v>7.8272323288155726E-2</v>
      </c>
      <c r="BX76" s="74">
        <f t="shared" si="34"/>
        <v>5.7363130908038139E-3</v>
      </c>
      <c r="BY76" s="72"/>
      <c r="BZ76" s="72"/>
      <c r="CA76" s="72"/>
      <c r="CB76" s="72"/>
      <c r="CC76" s="73"/>
      <c r="CD76" s="73"/>
      <c r="CE76" s="73"/>
      <c r="CF76" s="73"/>
      <c r="CG76" s="73"/>
      <c r="CH76" s="73">
        <f t="shared" ref="CH76:CH139" si="36">B76^2</f>
        <v>0</v>
      </c>
      <c r="CI76" s="73">
        <f t="shared" ref="CI76:CI139" si="37">B76^3</f>
        <v>0</v>
      </c>
      <c r="CJ76" s="73">
        <f t="shared" ref="CJ76:CJ139" si="38">B76^4</f>
        <v>0</v>
      </c>
      <c r="CK76" s="73"/>
      <c r="CL76" s="73">
        <f t="shared" ref="CL76:CL139" si="39">C76^2</f>
        <v>0</v>
      </c>
      <c r="CM76" s="73">
        <f t="shared" ref="CM76:CM139" si="40">C76^3</f>
        <v>0</v>
      </c>
      <c r="CN76" s="73">
        <f t="shared" ref="CN76:CN139" si="41">C76^4</f>
        <v>0</v>
      </c>
      <c r="CO76" s="73">
        <f t="shared" ref="CO76:CO139" si="42">B76*C76</f>
        <v>0</v>
      </c>
      <c r="CP76" s="73">
        <f t="shared" ref="CP76:CP139" si="43">B76*CL76</f>
        <v>0</v>
      </c>
      <c r="CQ76" s="73">
        <f t="shared" ref="CQ76:CQ139" si="44">CH76*C76</f>
        <v>0</v>
      </c>
      <c r="CR76" s="73">
        <f t="shared" si="22"/>
        <v>0</v>
      </c>
      <c r="CS76" s="94"/>
      <c r="CT76" s="94"/>
      <c r="CU76" s="94"/>
      <c r="CV76" s="94"/>
      <c r="CW76" s="94"/>
    </row>
    <row r="77" spans="1:101" s="22" customFormat="1" x14ac:dyDescent="0.2">
      <c r="A77" s="91">
        <f t="shared" si="23"/>
        <v>66</v>
      </c>
      <c r="B77" s="67"/>
      <c r="C77" s="67"/>
      <c r="D77" s="69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AS77" s="109"/>
      <c r="AT77" s="94"/>
      <c r="AU77" s="94"/>
      <c r="AV77" s="94"/>
      <c r="AW77" s="94"/>
      <c r="AX77" s="94"/>
      <c r="AY77" s="94">
        <f t="shared" ref="AY77:AY140" si="45">A77</f>
        <v>66</v>
      </c>
      <c r="AZ77" s="94">
        <f>AVERAGE(B$12:B77)</f>
        <v>-1.0500267633333337E-3</v>
      </c>
      <c r="BA77" s="94">
        <f>AVERAGE(C$12:C77)</f>
        <v>4.6842394133333326E-3</v>
      </c>
      <c r="BB77" s="94">
        <f t="shared" ref="BB77:BB140" si="46">B77</f>
        <v>0</v>
      </c>
      <c r="BC77" s="94">
        <f t="shared" ref="BC77:BC140" si="47">C77</f>
        <v>0</v>
      </c>
      <c r="BD77" s="94">
        <f t="shared" si="24"/>
        <v>-6.3001605800000027E-2</v>
      </c>
      <c r="BE77" s="94">
        <f t="shared" si="25"/>
        <v>0.28105436479999996</v>
      </c>
      <c r="BF77" s="94">
        <f t="shared" si="26"/>
        <v>0.34405597060000004</v>
      </c>
      <c r="BG77" s="95">
        <f t="shared" ref="BG77:BG140" si="48">((BC77-BB77)&gt;0)*(BC77-BB77)</f>
        <v>0</v>
      </c>
      <c r="BH77" s="95">
        <f t="shared" ref="BH77:BH140" si="49">((BC77-BB77)&lt;=0)*(BC77-BB77)</f>
        <v>0</v>
      </c>
      <c r="BI77" s="95">
        <f>(AVERAGE(B$12:B77)-AVERAGE($D$12:$D77))/STDEV(B$12:B77)</f>
        <v>-8.7081254602406233E-2</v>
      </c>
      <c r="BJ77" s="95">
        <f>(AVERAGE(C$12:C77)-AVERAGE($D$12:$D77))/STDEV(C$12:C77)</f>
        <v>0.10432948975861421</v>
      </c>
      <c r="BK77" s="94"/>
      <c r="BL77" s="94"/>
      <c r="BM77" s="94"/>
      <c r="BN77" s="72">
        <f t="shared" ref="BN77:BN140" si="50">IF(BN76&lt;&gt;1,0,IF(AND(ISNUMBER(B77),-100&lt;B77,B77&lt;100),1,0))</f>
        <v>0</v>
      </c>
      <c r="BO77" s="72">
        <f t="shared" ref="BO77:BO140" si="51">IF(BO76&lt;&gt;1,0,IF(AND(ISNUMBER(C77),-100&lt;C77,C77&lt;100),1,0))</f>
        <v>0</v>
      </c>
      <c r="BP77" s="72">
        <f t="shared" ref="BP77:BP140" si="52">IF(BP76&lt;&gt;1,0,IF(AND(ISNUMBER(D77),-100&lt;D77,D77&lt;100),1,0))</f>
        <v>0</v>
      </c>
      <c r="BQ77" s="72">
        <f t="shared" ref="BQ77:BQ140" si="53">IF(B77=C77,1,0)</f>
        <v>1</v>
      </c>
      <c r="BR77" s="72">
        <f t="shared" ref="BR77:BR140" si="54">IF(B77=D77,1,0)</f>
        <v>1</v>
      </c>
      <c r="BS77" s="72">
        <f t="shared" ref="BS77:BS140" si="55">IF(C77=D77,1,0)</f>
        <v>1</v>
      </c>
      <c r="BT77" s="72"/>
      <c r="BU77" s="72">
        <f t="shared" si="35"/>
        <v>0.37278333202099168</v>
      </c>
      <c r="BV77" s="72">
        <f t="shared" si="32"/>
        <v>4.7313276028914705E-2</v>
      </c>
      <c r="BW77" s="74">
        <f t="shared" si="33"/>
        <v>5.9453474789735533E-2</v>
      </c>
      <c r="BX77" s="74">
        <f t="shared" si="34"/>
        <v>3.499183464720433E-3</v>
      </c>
      <c r="BY77" s="72"/>
      <c r="BZ77" s="72"/>
      <c r="CA77" s="72"/>
      <c r="CB77" s="72"/>
      <c r="CC77" s="73"/>
      <c r="CD77" s="73"/>
      <c r="CE77" s="73"/>
      <c r="CF77" s="73"/>
      <c r="CG77" s="73"/>
      <c r="CH77" s="73">
        <f t="shared" si="36"/>
        <v>0</v>
      </c>
      <c r="CI77" s="73">
        <f t="shared" si="37"/>
        <v>0</v>
      </c>
      <c r="CJ77" s="73">
        <f t="shared" si="38"/>
        <v>0</v>
      </c>
      <c r="CK77" s="73"/>
      <c r="CL77" s="73">
        <f t="shared" si="39"/>
        <v>0</v>
      </c>
      <c r="CM77" s="73">
        <f t="shared" si="40"/>
        <v>0</v>
      </c>
      <c r="CN77" s="73">
        <f t="shared" si="41"/>
        <v>0</v>
      </c>
      <c r="CO77" s="73">
        <f t="shared" si="42"/>
        <v>0</v>
      </c>
      <c r="CP77" s="73">
        <f t="shared" si="43"/>
        <v>0</v>
      </c>
      <c r="CQ77" s="73">
        <f t="shared" si="44"/>
        <v>0</v>
      </c>
      <c r="CR77" s="73">
        <f t="shared" ref="CR77:CR140" si="56">CH77*CL77</f>
        <v>0</v>
      </c>
      <c r="CS77" s="94"/>
      <c r="CT77" s="94"/>
      <c r="CU77" s="94"/>
      <c r="CV77" s="94"/>
      <c r="CW77" s="94"/>
    </row>
    <row r="78" spans="1:101" s="22" customFormat="1" x14ac:dyDescent="0.2">
      <c r="A78" s="91">
        <f t="shared" ref="A78:A141" si="57">A77+1</f>
        <v>67</v>
      </c>
      <c r="B78" s="67"/>
      <c r="C78" s="67"/>
      <c r="D78" s="69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AS78" s="109"/>
      <c r="AT78" s="94"/>
      <c r="AU78" s="94"/>
      <c r="AV78" s="94"/>
      <c r="AW78" s="94"/>
      <c r="AX78" s="94"/>
      <c r="AY78" s="94">
        <f t="shared" si="45"/>
        <v>67</v>
      </c>
      <c r="AZ78" s="94">
        <f>AVERAGE(B$12:B78)</f>
        <v>-1.0500267633333337E-3</v>
      </c>
      <c r="BA78" s="94">
        <f>AVERAGE(C$12:C78)</f>
        <v>4.6842394133333326E-3</v>
      </c>
      <c r="BB78" s="94">
        <f t="shared" si="46"/>
        <v>0</v>
      </c>
      <c r="BC78" s="94">
        <f t="shared" si="47"/>
        <v>0</v>
      </c>
      <c r="BD78" s="94">
        <f t="shared" ref="BD78:BD141" si="58">BB78+BD77</f>
        <v>-6.3001605800000027E-2</v>
      </c>
      <c r="BE78" s="94">
        <f t="shared" ref="BE78:BE141" si="59">BC78+BE77</f>
        <v>0.28105436479999996</v>
      </c>
      <c r="BF78" s="94">
        <f t="shared" ref="BF78:BF141" si="60">BC78-BB78+BF77</f>
        <v>0.34405597060000004</v>
      </c>
      <c r="BG78" s="95">
        <f t="shared" si="48"/>
        <v>0</v>
      </c>
      <c r="BH78" s="95">
        <f t="shared" si="49"/>
        <v>0</v>
      </c>
      <c r="BI78" s="95">
        <f>(AVERAGE(B$12:B78)-AVERAGE($D$12:$D78))/STDEV(B$12:B78)</f>
        <v>-8.7081254602406233E-2</v>
      </c>
      <c r="BJ78" s="95">
        <f>(AVERAGE(C$12:C78)-AVERAGE($D$12:$D78))/STDEV(C$12:C78)</f>
        <v>0.10432948975861421</v>
      </c>
      <c r="BK78" s="94"/>
      <c r="BL78" s="94"/>
      <c r="BM78" s="94"/>
      <c r="BN78" s="72">
        <f t="shared" si="50"/>
        <v>0</v>
      </c>
      <c r="BO78" s="72">
        <f t="shared" si="51"/>
        <v>0</v>
      </c>
      <c r="BP78" s="72">
        <f t="shared" si="52"/>
        <v>0</v>
      </c>
      <c r="BQ78" s="72">
        <f t="shared" si="53"/>
        <v>1</v>
      </c>
      <c r="BR78" s="72">
        <f t="shared" si="54"/>
        <v>1</v>
      </c>
      <c r="BS78" s="72">
        <f t="shared" si="55"/>
        <v>1</v>
      </c>
      <c r="BT78" s="72"/>
      <c r="BU78" s="72">
        <f t="shared" si="35"/>
        <v>0.3860970224503128</v>
      </c>
      <c r="BV78" s="72">
        <f t="shared" ref="BV78:BV84" si="61">NORMDIST($BU78,0,$CE$18,FALSE)</f>
        <v>3.4912520315963411E-2</v>
      </c>
      <c r="BW78" s="74">
        <f t="shared" ref="BW78:BW84" si="62">NORMDIST($BU78,0,$CE$19,FALSE)</f>
        <v>4.4709860510699133E-2</v>
      </c>
      <c r="BX78" s="74">
        <f t="shared" ref="BX78:BX84" si="63">NORMDIST($BU78,0,$CE$20,FALSE)</f>
        <v>2.0964984148007125E-3</v>
      </c>
      <c r="BY78" s="72"/>
      <c r="BZ78" s="72"/>
      <c r="CA78" s="72"/>
      <c r="CB78" s="72"/>
      <c r="CC78" s="73"/>
      <c r="CD78" s="73"/>
      <c r="CE78" s="73"/>
      <c r="CF78" s="73"/>
      <c r="CG78" s="73"/>
      <c r="CH78" s="73">
        <f t="shared" si="36"/>
        <v>0</v>
      </c>
      <c r="CI78" s="73">
        <f t="shared" si="37"/>
        <v>0</v>
      </c>
      <c r="CJ78" s="73">
        <f t="shared" si="38"/>
        <v>0</v>
      </c>
      <c r="CK78" s="73"/>
      <c r="CL78" s="73">
        <f t="shared" si="39"/>
        <v>0</v>
      </c>
      <c r="CM78" s="73">
        <f t="shared" si="40"/>
        <v>0</v>
      </c>
      <c r="CN78" s="73">
        <f t="shared" si="41"/>
        <v>0</v>
      </c>
      <c r="CO78" s="73">
        <f t="shared" si="42"/>
        <v>0</v>
      </c>
      <c r="CP78" s="73">
        <f t="shared" si="43"/>
        <v>0</v>
      </c>
      <c r="CQ78" s="73">
        <f t="shared" si="44"/>
        <v>0</v>
      </c>
      <c r="CR78" s="73">
        <f t="shared" si="56"/>
        <v>0</v>
      </c>
      <c r="CS78" s="94"/>
      <c r="CT78" s="94"/>
      <c r="CU78" s="94"/>
      <c r="CV78" s="94"/>
      <c r="CW78" s="94"/>
    </row>
    <row r="79" spans="1:101" s="22" customFormat="1" x14ac:dyDescent="0.2">
      <c r="A79" s="91">
        <f t="shared" si="57"/>
        <v>68</v>
      </c>
      <c r="B79" s="67"/>
      <c r="C79" s="67"/>
      <c r="D79" s="69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AS79" s="109"/>
      <c r="AT79" s="94"/>
      <c r="AU79" s="94"/>
      <c r="AV79" s="94"/>
      <c r="AW79" s="94"/>
      <c r="AX79" s="94"/>
      <c r="AY79" s="94">
        <f t="shared" si="45"/>
        <v>68</v>
      </c>
      <c r="AZ79" s="94">
        <f>AVERAGE(B$12:B79)</f>
        <v>-1.0500267633333337E-3</v>
      </c>
      <c r="BA79" s="94">
        <f>AVERAGE(C$12:C79)</f>
        <v>4.6842394133333326E-3</v>
      </c>
      <c r="BB79" s="94">
        <f t="shared" si="46"/>
        <v>0</v>
      </c>
      <c r="BC79" s="94">
        <f t="shared" si="47"/>
        <v>0</v>
      </c>
      <c r="BD79" s="94">
        <f t="shared" si="58"/>
        <v>-6.3001605800000027E-2</v>
      </c>
      <c r="BE79" s="94">
        <f t="shared" si="59"/>
        <v>0.28105436479999996</v>
      </c>
      <c r="BF79" s="94">
        <f t="shared" si="60"/>
        <v>0.34405597060000004</v>
      </c>
      <c r="BG79" s="95">
        <f t="shared" si="48"/>
        <v>0</v>
      </c>
      <c r="BH79" s="95">
        <f t="shared" si="49"/>
        <v>0</v>
      </c>
      <c r="BI79" s="95">
        <f>(AVERAGE(B$12:B79)-AVERAGE($D$12:$D79))/STDEV(B$12:B79)</f>
        <v>-8.7081254602406233E-2</v>
      </c>
      <c r="BJ79" s="95">
        <f>(AVERAGE(C$12:C79)-AVERAGE($D$12:$D79))/STDEV(C$12:C79)</f>
        <v>0.10432948975861421</v>
      </c>
      <c r="BK79" s="94"/>
      <c r="BL79" s="94"/>
      <c r="BM79" s="94"/>
      <c r="BN79" s="72">
        <f t="shared" si="50"/>
        <v>0</v>
      </c>
      <c r="BO79" s="72">
        <f t="shared" si="51"/>
        <v>0</v>
      </c>
      <c r="BP79" s="72">
        <f t="shared" si="52"/>
        <v>0</v>
      </c>
      <c r="BQ79" s="72">
        <f t="shared" si="53"/>
        <v>1</v>
      </c>
      <c r="BR79" s="72">
        <f t="shared" si="54"/>
        <v>1</v>
      </c>
      <c r="BS79" s="72">
        <f t="shared" si="55"/>
        <v>1</v>
      </c>
      <c r="BT79" s="72"/>
      <c r="BU79" s="72">
        <f t="shared" ref="BU79:BU84" si="64">BU78+$CE$26/10</f>
        <v>0.39941071287963392</v>
      </c>
      <c r="BV79" s="72">
        <f t="shared" si="61"/>
        <v>2.5488703181695618E-2</v>
      </c>
      <c r="BW79" s="74">
        <f t="shared" si="62"/>
        <v>3.3287903421410206E-2</v>
      </c>
      <c r="BX79" s="74">
        <f t="shared" si="63"/>
        <v>1.2337191956201658E-3</v>
      </c>
      <c r="BY79" s="72"/>
      <c r="BZ79" s="72"/>
      <c r="CA79" s="72"/>
      <c r="CB79" s="72"/>
      <c r="CC79" s="73"/>
      <c r="CD79" s="73"/>
      <c r="CE79" s="73"/>
      <c r="CF79" s="73"/>
      <c r="CG79" s="73"/>
      <c r="CH79" s="73">
        <f t="shared" si="36"/>
        <v>0</v>
      </c>
      <c r="CI79" s="73">
        <f t="shared" si="37"/>
        <v>0</v>
      </c>
      <c r="CJ79" s="73">
        <f t="shared" si="38"/>
        <v>0</v>
      </c>
      <c r="CK79" s="73"/>
      <c r="CL79" s="73">
        <f t="shared" si="39"/>
        <v>0</v>
      </c>
      <c r="CM79" s="73">
        <f t="shared" si="40"/>
        <v>0</v>
      </c>
      <c r="CN79" s="73">
        <f t="shared" si="41"/>
        <v>0</v>
      </c>
      <c r="CO79" s="73">
        <f t="shared" si="42"/>
        <v>0</v>
      </c>
      <c r="CP79" s="73">
        <f t="shared" si="43"/>
        <v>0</v>
      </c>
      <c r="CQ79" s="73">
        <f t="shared" si="44"/>
        <v>0</v>
      </c>
      <c r="CR79" s="73">
        <f t="shared" si="56"/>
        <v>0</v>
      </c>
      <c r="CS79" s="94"/>
      <c r="CT79" s="94"/>
      <c r="CU79" s="94"/>
      <c r="CV79" s="94"/>
      <c r="CW79" s="94"/>
    </row>
    <row r="80" spans="1:101" s="22" customFormat="1" x14ac:dyDescent="0.2">
      <c r="A80" s="91">
        <f t="shared" si="57"/>
        <v>69</v>
      </c>
      <c r="B80" s="67"/>
      <c r="C80" s="67"/>
      <c r="D80" s="69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AS80" s="109"/>
      <c r="AT80" s="94"/>
      <c r="AU80" s="94"/>
      <c r="AV80" s="94"/>
      <c r="AW80" s="94"/>
      <c r="AX80" s="94"/>
      <c r="AY80" s="94">
        <f t="shared" si="45"/>
        <v>69</v>
      </c>
      <c r="AZ80" s="94">
        <f>AVERAGE(B$12:B80)</f>
        <v>-1.0500267633333337E-3</v>
      </c>
      <c r="BA80" s="94">
        <f>AVERAGE(C$12:C80)</f>
        <v>4.6842394133333326E-3</v>
      </c>
      <c r="BB80" s="94">
        <f t="shared" si="46"/>
        <v>0</v>
      </c>
      <c r="BC80" s="94">
        <f t="shared" si="47"/>
        <v>0</v>
      </c>
      <c r="BD80" s="94">
        <f t="shared" si="58"/>
        <v>-6.3001605800000027E-2</v>
      </c>
      <c r="BE80" s="94">
        <f t="shared" si="59"/>
        <v>0.28105436479999996</v>
      </c>
      <c r="BF80" s="94">
        <f t="shared" si="60"/>
        <v>0.34405597060000004</v>
      </c>
      <c r="BG80" s="95">
        <f t="shared" si="48"/>
        <v>0</v>
      </c>
      <c r="BH80" s="95">
        <f t="shared" si="49"/>
        <v>0</v>
      </c>
      <c r="BI80" s="95">
        <f>(AVERAGE(B$12:B80)-AVERAGE($D$12:$D80))/STDEV(B$12:B80)</f>
        <v>-8.7081254602406233E-2</v>
      </c>
      <c r="BJ80" s="95">
        <f>(AVERAGE(C$12:C80)-AVERAGE($D$12:$D80))/STDEV(C$12:C80)</f>
        <v>0.10432948975861421</v>
      </c>
      <c r="BK80" s="94"/>
      <c r="BL80" s="94"/>
      <c r="BM80" s="94"/>
      <c r="BN80" s="72">
        <f t="shared" si="50"/>
        <v>0</v>
      </c>
      <c r="BO80" s="72">
        <f t="shared" si="51"/>
        <v>0</v>
      </c>
      <c r="BP80" s="72">
        <f t="shared" si="52"/>
        <v>0</v>
      </c>
      <c r="BQ80" s="72">
        <f t="shared" si="53"/>
        <v>1</v>
      </c>
      <c r="BR80" s="72">
        <f t="shared" si="54"/>
        <v>1</v>
      </c>
      <c r="BS80" s="72">
        <f t="shared" si="55"/>
        <v>1</v>
      </c>
      <c r="BT80" s="72"/>
      <c r="BU80" s="72">
        <f t="shared" si="64"/>
        <v>0.41272440330895505</v>
      </c>
      <c r="BV80" s="72">
        <f t="shared" si="61"/>
        <v>1.8411222888724977E-2</v>
      </c>
      <c r="BW80" s="74">
        <f t="shared" si="62"/>
        <v>2.4537291696412462E-2</v>
      </c>
      <c r="BX80" s="74">
        <f t="shared" si="63"/>
        <v>7.1306983436280811E-4</v>
      </c>
      <c r="BY80" s="72"/>
      <c r="BZ80" s="72"/>
      <c r="CA80" s="72"/>
      <c r="CB80" s="72"/>
      <c r="CC80" s="73"/>
      <c r="CD80" s="73"/>
      <c r="CE80" s="73"/>
      <c r="CF80" s="73"/>
      <c r="CG80" s="73"/>
      <c r="CH80" s="73">
        <f t="shared" si="36"/>
        <v>0</v>
      </c>
      <c r="CI80" s="73">
        <f t="shared" si="37"/>
        <v>0</v>
      </c>
      <c r="CJ80" s="73">
        <f t="shared" si="38"/>
        <v>0</v>
      </c>
      <c r="CK80" s="73"/>
      <c r="CL80" s="73">
        <f t="shared" si="39"/>
        <v>0</v>
      </c>
      <c r="CM80" s="73">
        <f t="shared" si="40"/>
        <v>0</v>
      </c>
      <c r="CN80" s="73">
        <f t="shared" si="41"/>
        <v>0</v>
      </c>
      <c r="CO80" s="73">
        <f t="shared" si="42"/>
        <v>0</v>
      </c>
      <c r="CP80" s="73">
        <f t="shared" si="43"/>
        <v>0</v>
      </c>
      <c r="CQ80" s="73">
        <f t="shared" si="44"/>
        <v>0</v>
      </c>
      <c r="CR80" s="73">
        <f t="shared" si="56"/>
        <v>0</v>
      </c>
      <c r="CS80" s="94"/>
      <c r="CT80" s="94"/>
      <c r="CU80" s="94"/>
      <c r="CV80" s="94"/>
      <c r="CW80" s="94"/>
    </row>
    <row r="81" spans="1:101" s="22" customFormat="1" x14ac:dyDescent="0.2">
      <c r="A81" s="91">
        <f t="shared" si="57"/>
        <v>70</v>
      </c>
      <c r="B81" s="67"/>
      <c r="C81" s="67"/>
      <c r="D81" s="69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AS81" s="109"/>
      <c r="AT81" s="94"/>
      <c r="AU81" s="94"/>
      <c r="AV81" s="94"/>
      <c r="AW81" s="94"/>
      <c r="AX81" s="94"/>
      <c r="AY81" s="94">
        <f t="shared" si="45"/>
        <v>70</v>
      </c>
      <c r="AZ81" s="94">
        <f>AVERAGE(B$12:B81)</f>
        <v>-1.0500267633333337E-3</v>
      </c>
      <c r="BA81" s="94">
        <f>AVERAGE(C$12:C81)</f>
        <v>4.6842394133333326E-3</v>
      </c>
      <c r="BB81" s="94">
        <f t="shared" si="46"/>
        <v>0</v>
      </c>
      <c r="BC81" s="94">
        <f t="shared" si="47"/>
        <v>0</v>
      </c>
      <c r="BD81" s="94">
        <f t="shared" si="58"/>
        <v>-6.3001605800000027E-2</v>
      </c>
      <c r="BE81" s="94">
        <f t="shared" si="59"/>
        <v>0.28105436479999996</v>
      </c>
      <c r="BF81" s="94">
        <f t="shared" si="60"/>
        <v>0.34405597060000004</v>
      </c>
      <c r="BG81" s="95">
        <f t="shared" si="48"/>
        <v>0</v>
      </c>
      <c r="BH81" s="95">
        <f t="shared" si="49"/>
        <v>0</v>
      </c>
      <c r="BI81" s="95">
        <f>(AVERAGE(B$12:B81)-AVERAGE($D$12:$D81))/STDEV(B$12:B81)</f>
        <v>-8.7081254602406233E-2</v>
      </c>
      <c r="BJ81" s="95">
        <f>(AVERAGE(C$12:C81)-AVERAGE($D$12:$D81))/STDEV(C$12:C81)</f>
        <v>0.10432948975861421</v>
      </c>
      <c r="BK81" s="94"/>
      <c r="BL81" s="94"/>
      <c r="BM81" s="94"/>
      <c r="BN81" s="72">
        <f t="shared" si="50"/>
        <v>0</v>
      </c>
      <c r="BO81" s="72">
        <f t="shared" si="51"/>
        <v>0</v>
      </c>
      <c r="BP81" s="72">
        <f t="shared" si="52"/>
        <v>0</v>
      </c>
      <c r="BQ81" s="72">
        <f t="shared" si="53"/>
        <v>1</v>
      </c>
      <c r="BR81" s="72">
        <f t="shared" si="54"/>
        <v>1</v>
      </c>
      <c r="BS81" s="72">
        <f t="shared" si="55"/>
        <v>1</v>
      </c>
      <c r="BT81" s="72"/>
      <c r="BU81" s="72">
        <f t="shared" si="64"/>
        <v>0.42603809373827617</v>
      </c>
      <c r="BV81" s="72">
        <f t="shared" si="61"/>
        <v>1.3157879010058004E-2</v>
      </c>
      <c r="BW81" s="74">
        <f t="shared" si="62"/>
        <v>1.7907042484736319E-2</v>
      </c>
      <c r="BX81" s="74">
        <f t="shared" si="63"/>
        <v>4.0480117617125189E-4</v>
      </c>
      <c r="BY81" s="72"/>
      <c r="BZ81" s="72"/>
      <c r="CA81" s="72"/>
      <c r="CB81" s="72"/>
      <c r="CC81" s="73"/>
      <c r="CD81" s="73"/>
      <c r="CE81" s="73"/>
      <c r="CF81" s="73"/>
      <c r="CG81" s="73"/>
      <c r="CH81" s="73">
        <f t="shared" si="36"/>
        <v>0</v>
      </c>
      <c r="CI81" s="73">
        <f t="shared" si="37"/>
        <v>0</v>
      </c>
      <c r="CJ81" s="73">
        <f t="shared" si="38"/>
        <v>0</v>
      </c>
      <c r="CK81" s="73"/>
      <c r="CL81" s="73">
        <f t="shared" si="39"/>
        <v>0</v>
      </c>
      <c r="CM81" s="73">
        <f t="shared" si="40"/>
        <v>0</v>
      </c>
      <c r="CN81" s="73">
        <f t="shared" si="41"/>
        <v>0</v>
      </c>
      <c r="CO81" s="73">
        <f t="shared" si="42"/>
        <v>0</v>
      </c>
      <c r="CP81" s="73">
        <f t="shared" si="43"/>
        <v>0</v>
      </c>
      <c r="CQ81" s="73">
        <f t="shared" si="44"/>
        <v>0</v>
      </c>
      <c r="CR81" s="73">
        <f t="shared" si="56"/>
        <v>0</v>
      </c>
      <c r="CS81" s="94"/>
      <c r="CT81" s="94"/>
      <c r="CU81" s="94"/>
      <c r="CV81" s="94"/>
      <c r="CW81" s="94"/>
    </row>
    <row r="82" spans="1:101" s="22" customFormat="1" x14ac:dyDescent="0.2">
      <c r="A82" s="91">
        <f t="shared" si="57"/>
        <v>71</v>
      </c>
      <c r="B82" s="67"/>
      <c r="C82" s="67"/>
      <c r="D82" s="69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AS82" s="109"/>
      <c r="AT82" s="94"/>
      <c r="AU82" s="94"/>
      <c r="AV82" s="94"/>
      <c r="AW82" s="94"/>
      <c r="AX82" s="94"/>
      <c r="AY82" s="94">
        <f t="shared" si="45"/>
        <v>71</v>
      </c>
      <c r="AZ82" s="94">
        <f>AVERAGE(B$12:B82)</f>
        <v>-1.0500267633333337E-3</v>
      </c>
      <c r="BA82" s="94">
        <f>AVERAGE(C$12:C82)</f>
        <v>4.6842394133333326E-3</v>
      </c>
      <c r="BB82" s="94">
        <f t="shared" si="46"/>
        <v>0</v>
      </c>
      <c r="BC82" s="94">
        <f t="shared" si="47"/>
        <v>0</v>
      </c>
      <c r="BD82" s="94">
        <f t="shared" si="58"/>
        <v>-6.3001605800000027E-2</v>
      </c>
      <c r="BE82" s="94">
        <f t="shared" si="59"/>
        <v>0.28105436479999996</v>
      </c>
      <c r="BF82" s="94">
        <f t="shared" si="60"/>
        <v>0.34405597060000004</v>
      </c>
      <c r="BG82" s="95">
        <f t="shared" si="48"/>
        <v>0</v>
      </c>
      <c r="BH82" s="95">
        <f t="shared" si="49"/>
        <v>0</v>
      </c>
      <c r="BI82" s="95">
        <f>(AVERAGE(B$12:B82)-AVERAGE($D$12:$D82))/STDEV(B$12:B82)</f>
        <v>-8.7081254602406233E-2</v>
      </c>
      <c r="BJ82" s="95">
        <f>(AVERAGE(C$12:C82)-AVERAGE($D$12:$D82))/STDEV(C$12:C82)</f>
        <v>0.10432948975861421</v>
      </c>
      <c r="BK82" s="94"/>
      <c r="BL82" s="94"/>
      <c r="BM82" s="94"/>
      <c r="BN82" s="72">
        <f t="shared" si="50"/>
        <v>0</v>
      </c>
      <c r="BO82" s="72">
        <f t="shared" si="51"/>
        <v>0</v>
      </c>
      <c r="BP82" s="72">
        <f t="shared" si="52"/>
        <v>0</v>
      </c>
      <c r="BQ82" s="72">
        <f t="shared" si="53"/>
        <v>1</v>
      </c>
      <c r="BR82" s="72">
        <f t="shared" si="54"/>
        <v>1</v>
      </c>
      <c r="BS82" s="72">
        <f t="shared" si="55"/>
        <v>1</v>
      </c>
      <c r="BT82" s="72"/>
      <c r="BU82" s="72">
        <f t="shared" si="64"/>
        <v>0.43935178416759729</v>
      </c>
      <c r="BV82" s="72">
        <f t="shared" si="61"/>
        <v>9.3037385783825231E-3</v>
      </c>
      <c r="BW82" s="74">
        <f t="shared" si="62"/>
        <v>1.2938328018052676E-2</v>
      </c>
      <c r="BX82" s="74">
        <f t="shared" si="63"/>
        <v>2.25707206498694E-4</v>
      </c>
      <c r="BY82" s="72"/>
      <c r="BZ82" s="72"/>
      <c r="CA82" s="72"/>
      <c r="CB82" s="72"/>
      <c r="CC82" s="73"/>
      <c r="CD82" s="73"/>
      <c r="CE82" s="73"/>
      <c r="CF82" s="73"/>
      <c r="CG82" s="73"/>
      <c r="CH82" s="73">
        <f t="shared" si="36"/>
        <v>0</v>
      </c>
      <c r="CI82" s="73">
        <f t="shared" si="37"/>
        <v>0</v>
      </c>
      <c r="CJ82" s="73">
        <f t="shared" si="38"/>
        <v>0</v>
      </c>
      <c r="CK82" s="73"/>
      <c r="CL82" s="73">
        <f t="shared" si="39"/>
        <v>0</v>
      </c>
      <c r="CM82" s="73">
        <f t="shared" si="40"/>
        <v>0</v>
      </c>
      <c r="CN82" s="73">
        <f t="shared" si="41"/>
        <v>0</v>
      </c>
      <c r="CO82" s="73">
        <f t="shared" si="42"/>
        <v>0</v>
      </c>
      <c r="CP82" s="73">
        <f t="shared" si="43"/>
        <v>0</v>
      </c>
      <c r="CQ82" s="73">
        <f t="shared" si="44"/>
        <v>0</v>
      </c>
      <c r="CR82" s="73">
        <f t="shared" si="56"/>
        <v>0</v>
      </c>
      <c r="CS82" s="94"/>
      <c r="CT82" s="94"/>
      <c r="CU82" s="94"/>
      <c r="CV82" s="94"/>
      <c r="CW82" s="94"/>
    </row>
    <row r="83" spans="1:101" s="22" customFormat="1" x14ac:dyDescent="0.2">
      <c r="A83" s="91">
        <f t="shared" si="57"/>
        <v>72</v>
      </c>
      <c r="B83" s="67"/>
      <c r="C83" s="67"/>
      <c r="D83" s="69"/>
      <c r="E83" s="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AS83" s="109"/>
      <c r="AT83" s="94"/>
      <c r="AU83" s="94"/>
      <c r="AV83" s="94"/>
      <c r="AW83" s="94"/>
      <c r="AX83" s="94"/>
      <c r="AY83" s="94">
        <f t="shared" si="45"/>
        <v>72</v>
      </c>
      <c r="AZ83" s="94">
        <f>AVERAGE(B$12:B83)</f>
        <v>-1.0500267633333337E-3</v>
      </c>
      <c r="BA83" s="94">
        <f>AVERAGE(C$12:C83)</f>
        <v>4.6842394133333326E-3</v>
      </c>
      <c r="BB83" s="94">
        <f t="shared" si="46"/>
        <v>0</v>
      </c>
      <c r="BC83" s="94">
        <f t="shared" si="47"/>
        <v>0</v>
      </c>
      <c r="BD83" s="94">
        <f t="shared" si="58"/>
        <v>-6.3001605800000027E-2</v>
      </c>
      <c r="BE83" s="94">
        <f t="shared" si="59"/>
        <v>0.28105436479999996</v>
      </c>
      <c r="BF83" s="94">
        <f t="shared" si="60"/>
        <v>0.34405597060000004</v>
      </c>
      <c r="BG83" s="95">
        <f t="shared" si="48"/>
        <v>0</v>
      </c>
      <c r="BH83" s="95">
        <f t="shared" si="49"/>
        <v>0</v>
      </c>
      <c r="BI83" s="95">
        <f>(AVERAGE(B$12:B83)-AVERAGE($D$12:$D83))/STDEV(B$12:B83)</f>
        <v>-8.7081254602406233E-2</v>
      </c>
      <c r="BJ83" s="95">
        <f>(AVERAGE(C$12:C83)-AVERAGE($D$12:$D83))/STDEV(C$12:C83)</f>
        <v>0.10432948975861421</v>
      </c>
      <c r="BK83" s="94"/>
      <c r="BL83" s="94"/>
      <c r="BM83" s="94"/>
      <c r="BN83" s="72">
        <f t="shared" si="50"/>
        <v>0</v>
      </c>
      <c r="BO83" s="72">
        <f t="shared" si="51"/>
        <v>0</v>
      </c>
      <c r="BP83" s="72">
        <f t="shared" si="52"/>
        <v>0</v>
      </c>
      <c r="BQ83" s="72">
        <f t="shared" si="53"/>
        <v>1</v>
      </c>
      <c r="BR83" s="72">
        <f t="shared" si="54"/>
        <v>1</v>
      </c>
      <c r="BS83" s="72">
        <f t="shared" si="55"/>
        <v>1</v>
      </c>
      <c r="BT83" s="72"/>
      <c r="BU83" s="72">
        <f t="shared" si="64"/>
        <v>0.45266547459691842</v>
      </c>
      <c r="BV83" s="72">
        <f t="shared" si="61"/>
        <v>6.5087481357284788E-3</v>
      </c>
      <c r="BW83" s="74">
        <f t="shared" si="62"/>
        <v>9.255278805035504E-3</v>
      </c>
      <c r="BX83" s="74">
        <f t="shared" si="63"/>
        <v>1.2360699385573359E-4</v>
      </c>
      <c r="BY83" s="72"/>
      <c r="BZ83" s="72"/>
      <c r="CA83" s="72"/>
      <c r="CB83" s="72"/>
      <c r="CC83" s="73"/>
      <c r="CD83" s="73"/>
      <c r="CE83" s="73"/>
      <c r="CF83" s="73"/>
      <c r="CG83" s="73"/>
      <c r="CH83" s="73">
        <f t="shared" si="36"/>
        <v>0</v>
      </c>
      <c r="CI83" s="73">
        <f t="shared" si="37"/>
        <v>0</v>
      </c>
      <c r="CJ83" s="73">
        <f t="shared" si="38"/>
        <v>0</v>
      </c>
      <c r="CK83" s="73"/>
      <c r="CL83" s="73">
        <f t="shared" si="39"/>
        <v>0</v>
      </c>
      <c r="CM83" s="73">
        <f t="shared" si="40"/>
        <v>0</v>
      </c>
      <c r="CN83" s="73">
        <f t="shared" si="41"/>
        <v>0</v>
      </c>
      <c r="CO83" s="73">
        <f t="shared" si="42"/>
        <v>0</v>
      </c>
      <c r="CP83" s="73">
        <f t="shared" si="43"/>
        <v>0</v>
      </c>
      <c r="CQ83" s="73">
        <f t="shared" si="44"/>
        <v>0</v>
      </c>
      <c r="CR83" s="73">
        <f t="shared" si="56"/>
        <v>0</v>
      </c>
      <c r="CS83" s="94"/>
      <c r="CT83" s="94"/>
      <c r="CU83" s="94"/>
      <c r="CV83" s="94"/>
      <c r="CW83" s="94"/>
    </row>
    <row r="84" spans="1:101" s="22" customFormat="1" x14ac:dyDescent="0.2">
      <c r="A84" s="91">
        <f t="shared" si="57"/>
        <v>73</v>
      </c>
      <c r="B84" s="67"/>
      <c r="C84" s="67"/>
      <c r="D84" s="69"/>
      <c r="E84" s="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AS84" s="109"/>
      <c r="AT84" s="94"/>
      <c r="AU84" s="94"/>
      <c r="AV84" s="94"/>
      <c r="AW84" s="94"/>
      <c r="AX84" s="94"/>
      <c r="AY84" s="94">
        <f t="shared" si="45"/>
        <v>73</v>
      </c>
      <c r="AZ84" s="94">
        <f>AVERAGE(B$12:B84)</f>
        <v>-1.0500267633333337E-3</v>
      </c>
      <c r="BA84" s="94">
        <f>AVERAGE(C$12:C84)</f>
        <v>4.6842394133333326E-3</v>
      </c>
      <c r="BB84" s="94">
        <f t="shared" si="46"/>
        <v>0</v>
      </c>
      <c r="BC84" s="94">
        <f t="shared" si="47"/>
        <v>0</v>
      </c>
      <c r="BD84" s="94">
        <f t="shared" si="58"/>
        <v>-6.3001605800000027E-2</v>
      </c>
      <c r="BE84" s="94">
        <f t="shared" si="59"/>
        <v>0.28105436479999996</v>
      </c>
      <c r="BF84" s="94">
        <f t="shared" si="60"/>
        <v>0.34405597060000004</v>
      </c>
      <c r="BG84" s="95">
        <f t="shared" si="48"/>
        <v>0</v>
      </c>
      <c r="BH84" s="95">
        <f t="shared" si="49"/>
        <v>0</v>
      </c>
      <c r="BI84" s="95">
        <f>(AVERAGE(B$12:B84)-AVERAGE($D$12:$D84))/STDEV(B$12:B84)</f>
        <v>-8.7081254602406233E-2</v>
      </c>
      <c r="BJ84" s="95">
        <f>(AVERAGE(C$12:C84)-AVERAGE($D$12:$D84))/STDEV(C$12:C84)</f>
        <v>0.10432948975861421</v>
      </c>
      <c r="BK84" s="94"/>
      <c r="BL84" s="94"/>
      <c r="BM84" s="94"/>
      <c r="BN84" s="72">
        <f t="shared" si="50"/>
        <v>0</v>
      </c>
      <c r="BO84" s="72">
        <f t="shared" si="51"/>
        <v>0</v>
      </c>
      <c r="BP84" s="72">
        <f t="shared" si="52"/>
        <v>0</v>
      </c>
      <c r="BQ84" s="72">
        <f t="shared" si="53"/>
        <v>1</v>
      </c>
      <c r="BR84" s="72">
        <f t="shared" si="54"/>
        <v>1</v>
      </c>
      <c r="BS84" s="72">
        <f t="shared" si="55"/>
        <v>1</v>
      </c>
      <c r="BT84" s="72"/>
      <c r="BU84" s="72">
        <f t="shared" si="64"/>
        <v>0.46597916502623954</v>
      </c>
      <c r="BV84" s="72">
        <f t="shared" si="61"/>
        <v>4.5051140610237661E-3</v>
      </c>
      <c r="BW84" s="74">
        <f t="shared" si="62"/>
        <v>6.5547768267452764E-3</v>
      </c>
      <c r="BX84" s="74">
        <f t="shared" si="63"/>
        <v>6.6486676153753931E-5</v>
      </c>
      <c r="BY84" s="72"/>
      <c r="BZ84" s="72"/>
      <c r="CA84" s="72"/>
      <c r="CB84" s="72"/>
      <c r="CC84" s="73"/>
      <c r="CD84" s="73"/>
      <c r="CE84" s="73"/>
      <c r="CF84" s="73"/>
      <c r="CG84" s="73"/>
      <c r="CH84" s="73">
        <f t="shared" si="36"/>
        <v>0</v>
      </c>
      <c r="CI84" s="73">
        <f t="shared" si="37"/>
        <v>0</v>
      </c>
      <c r="CJ84" s="73">
        <f t="shared" si="38"/>
        <v>0</v>
      </c>
      <c r="CK84" s="73"/>
      <c r="CL84" s="73">
        <f t="shared" si="39"/>
        <v>0</v>
      </c>
      <c r="CM84" s="73">
        <f t="shared" si="40"/>
        <v>0</v>
      </c>
      <c r="CN84" s="73">
        <f t="shared" si="41"/>
        <v>0</v>
      </c>
      <c r="CO84" s="73">
        <f t="shared" si="42"/>
        <v>0</v>
      </c>
      <c r="CP84" s="73">
        <f t="shared" si="43"/>
        <v>0</v>
      </c>
      <c r="CQ84" s="73">
        <f t="shared" si="44"/>
        <v>0</v>
      </c>
      <c r="CR84" s="73">
        <f t="shared" si="56"/>
        <v>0</v>
      </c>
      <c r="CS84" s="94"/>
      <c r="CT84" s="94"/>
      <c r="CU84" s="94"/>
      <c r="CV84" s="94"/>
      <c r="CW84" s="94"/>
    </row>
    <row r="85" spans="1:101" s="22" customFormat="1" x14ac:dyDescent="0.2">
      <c r="A85" s="91">
        <f t="shared" si="57"/>
        <v>74</v>
      </c>
      <c r="B85" s="67"/>
      <c r="C85" s="67"/>
      <c r="D85" s="69"/>
      <c r="E85" s="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AS85" s="109"/>
      <c r="AT85" s="94"/>
      <c r="AU85" s="94"/>
      <c r="AV85" s="94"/>
      <c r="AW85" s="94"/>
      <c r="AX85" s="94"/>
      <c r="AY85" s="94">
        <f t="shared" si="45"/>
        <v>74</v>
      </c>
      <c r="AZ85" s="94">
        <f>AVERAGE(B$12:B85)</f>
        <v>-1.0500267633333337E-3</v>
      </c>
      <c r="BA85" s="94">
        <f>AVERAGE(C$12:C85)</f>
        <v>4.6842394133333326E-3</v>
      </c>
      <c r="BB85" s="94">
        <f t="shared" si="46"/>
        <v>0</v>
      </c>
      <c r="BC85" s="94">
        <f t="shared" si="47"/>
        <v>0</v>
      </c>
      <c r="BD85" s="94">
        <f t="shared" si="58"/>
        <v>-6.3001605800000027E-2</v>
      </c>
      <c r="BE85" s="94">
        <f t="shared" si="59"/>
        <v>0.28105436479999996</v>
      </c>
      <c r="BF85" s="94">
        <f t="shared" si="60"/>
        <v>0.34405597060000004</v>
      </c>
      <c r="BG85" s="95">
        <f t="shared" si="48"/>
        <v>0</v>
      </c>
      <c r="BH85" s="95">
        <f t="shared" si="49"/>
        <v>0</v>
      </c>
      <c r="BI85" s="95">
        <f>(AVERAGE(B$12:B85)-AVERAGE($D$12:$D85))/STDEV(B$12:B85)</f>
        <v>-8.7081254602406233E-2</v>
      </c>
      <c r="BJ85" s="95">
        <f>(AVERAGE(C$12:C85)-AVERAGE($D$12:$D85))/STDEV(C$12:C85)</f>
        <v>0.10432948975861421</v>
      </c>
      <c r="BK85" s="94"/>
      <c r="BL85" s="94"/>
      <c r="BM85" s="94"/>
      <c r="BN85" s="72">
        <f t="shared" si="50"/>
        <v>0</v>
      </c>
      <c r="BO85" s="72">
        <f t="shared" si="51"/>
        <v>0</v>
      </c>
      <c r="BP85" s="72">
        <f t="shared" si="52"/>
        <v>0</v>
      </c>
      <c r="BQ85" s="72">
        <f t="shared" si="53"/>
        <v>1</v>
      </c>
      <c r="BR85" s="72">
        <f t="shared" si="54"/>
        <v>1</v>
      </c>
      <c r="BS85" s="72">
        <f t="shared" si="55"/>
        <v>1</v>
      </c>
      <c r="BT85" s="72"/>
      <c r="BU85" s="72"/>
      <c r="BV85" s="72"/>
      <c r="BW85" s="72"/>
      <c r="BX85" s="72"/>
      <c r="BY85" s="72"/>
      <c r="BZ85" s="72"/>
      <c r="CA85" s="72"/>
      <c r="CB85" s="72"/>
      <c r="CC85" s="73"/>
      <c r="CD85" s="73"/>
      <c r="CE85" s="73"/>
      <c r="CF85" s="73"/>
      <c r="CG85" s="73"/>
      <c r="CH85" s="73">
        <f t="shared" si="36"/>
        <v>0</v>
      </c>
      <c r="CI85" s="73">
        <f t="shared" si="37"/>
        <v>0</v>
      </c>
      <c r="CJ85" s="73">
        <f t="shared" si="38"/>
        <v>0</v>
      </c>
      <c r="CK85" s="73"/>
      <c r="CL85" s="73">
        <f t="shared" si="39"/>
        <v>0</v>
      </c>
      <c r="CM85" s="73">
        <f t="shared" si="40"/>
        <v>0</v>
      </c>
      <c r="CN85" s="73">
        <f t="shared" si="41"/>
        <v>0</v>
      </c>
      <c r="CO85" s="73">
        <f t="shared" si="42"/>
        <v>0</v>
      </c>
      <c r="CP85" s="73">
        <f t="shared" si="43"/>
        <v>0</v>
      </c>
      <c r="CQ85" s="73">
        <f t="shared" si="44"/>
        <v>0</v>
      </c>
      <c r="CR85" s="73">
        <f t="shared" si="56"/>
        <v>0</v>
      </c>
      <c r="CS85" s="94"/>
      <c r="CT85" s="94"/>
      <c r="CU85" s="94"/>
      <c r="CV85" s="94"/>
      <c r="CW85" s="94"/>
    </row>
    <row r="86" spans="1:101" s="22" customFormat="1" x14ac:dyDescent="0.2">
      <c r="A86" s="91">
        <f t="shared" si="57"/>
        <v>75</v>
      </c>
      <c r="B86" s="67"/>
      <c r="C86" s="67"/>
      <c r="D86" s="69"/>
      <c r="E86" s="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AS86" s="109"/>
      <c r="AT86" s="94"/>
      <c r="AU86" s="94"/>
      <c r="AV86" s="94"/>
      <c r="AW86" s="94"/>
      <c r="AX86" s="94"/>
      <c r="AY86" s="94">
        <f t="shared" si="45"/>
        <v>75</v>
      </c>
      <c r="AZ86" s="94">
        <f>AVERAGE(B$12:B86)</f>
        <v>-1.0500267633333337E-3</v>
      </c>
      <c r="BA86" s="94">
        <f>AVERAGE(C$12:C86)</f>
        <v>4.6842394133333326E-3</v>
      </c>
      <c r="BB86" s="94">
        <f t="shared" si="46"/>
        <v>0</v>
      </c>
      <c r="BC86" s="94">
        <f t="shared" si="47"/>
        <v>0</v>
      </c>
      <c r="BD86" s="94">
        <f t="shared" si="58"/>
        <v>-6.3001605800000027E-2</v>
      </c>
      <c r="BE86" s="94">
        <f t="shared" si="59"/>
        <v>0.28105436479999996</v>
      </c>
      <c r="BF86" s="94">
        <f t="shared" si="60"/>
        <v>0.34405597060000004</v>
      </c>
      <c r="BG86" s="95">
        <f t="shared" si="48"/>
        <v>0</v>
      </c>
      <c r="BH86" s="95">
        <f t="shared" si="49"/>
        <v>0</v>
      </c>
      <c r="BI86" s="95">
        <f>(AVERAGE(B$12:B86)-AVERAGE($D$12:$D86))/STDEV(B$12:B86)</f>
        <v>-8.7081254602406233E-2</v>
      </c>
      <c r="BJ86" s="95">
        <f>(AVERAGE(C$12:C86)-AVERAGE($D$12:$D86))/STDEV(C$12:C86)</f>
        <v>0.10432948975861421</v>
      </c>
      <c r="BK86" s="94"/>
      <c r="BL86" s="94"/>
      <c r="BM86" s="94"/>
      <c r="BN86" s="72">
        <f t="shared" si="50"/>
        <v>0</v>
      </c>
      <c r="BO86" s="72">
        <f t="shared" si="51"/>
        <v>0</v>
      </c>
      <c r="BP86" s="72">
        <f t="shared" si="52"/>
        <v>0</v>
      </c>
      <c r="BQ86" s="72">
        <f t="shared" si="53"/>
        <v>1</v>
      </c>
      <c r="BR86" s="72">
        <f t="shared" si="54"/>
        <v>1</v>
      </c>
      <c r="BS86" s="72">
        <f t="shared" si="55"/>
        <v>1</v>
      </c>
      <c r="BT86" s="72"/>
      <c r="BU86" s="72"/>
      <c r="BV86" s="72"/>
      <c r="BW86" s="72"/>
      <c r="BX86" s="72"/>
      <c r="BY86" s="72"/>
      <c r="BZ86" s="72"/>
      <c r="CA86" s="72"/>
      <c r="CB86" s="72"/>
      <c r="CC86" s="73"/>
      <c r="CD86" s="73"/>
      <c r="CE86" s="73"/>
      <c r="CF86" s="73"/>
      <c r="CG86" s="73"/>
      <c r="CH86" s="73">
        <f t="shared" si="36"/>
        <v>0</v>
      </c>
      <c r="CI86" s="73">
        <f t="shared" si="37"/>
        <v>0</v>
      </c>
      <c r="CJ86" s="73">
        <f t="shared" si="38"/>
        <v>0</v>
      </c>
      <c r="CK86" s="73"/>
      <c r="CL86" s="73">
        <f t="shared" si="39"/>
        <v>0</v>
      </c>
      <c r="CM86" s="73">
        <f t="shared" si="40"/>
        <v>0</v>
      </c>
      <c r="CN86" s="73">
        <f t="shared" si="41"/>
        <v>0</v>
      </c>
      <c r="CO86" s="73">
        <f t="shared" si="42"/>
        <v>0</v>
      </c>
      <c r="CP86" s="73">
        <f t="shared" si="43"/>
        <v>0</v>
      </c>
      <c r="CQ86" s="73">
        <f t="shared" si="44"/>
        <v>0</v>
      </c>
      <c r="CR86" s="73">
        <f t="shared" si="56"/>
        <v>0</v>
      </c>
      <c r="CS86" s="94"/>
      <c r="CT86" s="94"/>
      <c r="CU86" s="94"/>
      <c r="CV86" s="94"/>
      <c r="CW86" s="94"/>
    </row>
    <row r="87" spans="1:101" s="22" customFormat="1" x14ac:dyDescent="0.2">
      <c r="A87" s="91">
        <f t="shared" si="57"/>
        <v>76</v>
      </c>
      <c r="B87" s="67"/>
      <c r="C87" s="67"/>
      <c r="D87" s="69"/>
      <c r="E87" s="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AS87" s="109"/>
      <c r="AT87" s="94"/>
      <c r="AU87" s="94"/>
      <c r="AV87" s="94"/>
      <c r="AW87" s="94"/>
      <c r="AX87" s="94"/>
      <c r="AY87" s="94">
        <f t="shared" si="45"/>
        <v>76</v>
      </c>
      <c r="AZ87" s="94">
        <f>AVERAGE(B$12:B87)</f>
        <v>-1.0500267633333337E-3</v>
      </c>
      <c r="BA87" s="94">
        <f>AVERAGE(C$12:C87)</f>
        <v>4.6842394133333326E-3</v>
      </c>
      <c r="BB87" s="94">
        <f t="shared" si="46"/>
        <v>0</v>
      </c>
      <c r="BC87" s="94">
        <f t="shared" si="47"/>
        <v>0</v>
      </c>
      <c r="BD87" s="94">
        <f t="shared" si="58"/>
        <v>-6.3001605800000027E-2</v>
      </c>
      <c r="BE87" s="94">
        <f t="shared" si="59"/>
        <v>0.28105436479999996</v>
      </c>
      <c r="BF87" s="94">
        <f t="shared" si="60"/>
        <v>0.34405597060000004</v>
      </c>
      <c r="BG87" s="95">
        <f t="shared" si="48"/>
        <v>0</v>
      </c>
      <c r="BH87" s="95">
        <f t="shared" si="49"/>
        <v>0</v>
      </c>
      <c r="BI87" s="95">
        <f>(AVERAGE(B$12:B87)-AVERAGE($D$12:$D87))/STDEV(B$12:B87)</f>
        <v>-8.7081254602406233E-2</v>
      </c>
      <c r="BJ87" s="95">
        <f>(AVERAGE(C$12:C87)-AVERAGE($D$12:$D87))/STDEV(C$12:C87)</f>
        <v>0.10432948975861421</v>
      </c>
      <c r="BK87" s="94"/>
      <c r="BL87" s="94"/>
      <c r="BM87" s="94"/>
      <c r="BN87" s="72">
        <f t="shared" si="50"/>
        <v>0</v>
      </c>
      <c r="BO87" s="72">
        <f t="shared" si="51"/>
        <v>0</v>
      </c>
      <c r="BP87" s="72">
        <f t="shared" si="52"/>
        <v>0</v>
      </c>
      <c r="BQ87" s="72">
        <f t="shared" si="53"/>
        <v>1</v>
      </c>
      <c r="BR87" s="72">
        <f t="shared" si="54"/>
        <v>1</v>
      </c>
      <c r="BS87" s="72">
        <f t="shared" si="55"/>
        <v>1</v>
      </c>
      <c r="BT87" s="72"/>
      <c r="BU87" s="72"/>
      <c r="BV87" s="72"/>
      <c r="BW87" s="72"/>
      <c r="BX87" s="72"/>
      <c r="BY87" s="72"/>
      <c r="BZ87" s="72"/>
      <c r="CA87" s="72"/>
      <c r="CB87" s="72"/>
      <c r="CC87" s="73"/>
      <c r="CD87" s="73"/>
      <c r="CE87" s="73"/>
      <c r="CF87" s="73"/>
      <c r="CG87" s="73"/>
      <c r="CH87" s="73">
        <f t="shared" si="36"/>
        <v>0</v>
      </c>
      <c r="CI87" s="73">
        <f t="shared" si="37"/>
        <v>0</v>
      </c>
      <c r="CJ87" s="73">
        <f t="shared" si="38"/>
        <v>0</v>
      </c>
      <c r="CK87" s="73"/>
      <c r="CL87" s="73">
        <f t="shared" si="39"/>
        <v>0</v>
      </c>
      <c r="CM87" s="73">
        <f t="shared" si="40"/>
        <v>0</v>
      </c>
      <c r="CN87" s="73">
        <f t="shared" si="41"/>
        <v>0</v>
      </c>
      <c r="CO87" s="73">
        <f t="shared" si="42"/>
        <v>0</v>
      </c>
      <c r="CP87" s="73">
        <f t="shared" si="43"/>
        <v>0</v>
      </c>
      <c r="CQ87" s="73">
        <f t="shared" si="44"/>
        <v>0</v>
      </c>
      <c r="CR87" s="73">
        <f t="shared" si="56"/>
        <v>0</v>
      </c>
      <c r="CS87" s="94"/>
      <c r="CT87" s="94"/>
      <c r="CU87" s="94"/>
      <c r="CV87" s="94"/>
      <c r="CW87" s="94"/>
    </row>
    <row r="88" spans="1:101" s="22" customFormat="1" x14ac:dyDescent="0.2">
      <c r="A88" s="91">
        <f t="shared" si="57"/>
        <v>77</v>
      </c>
      <c r="B88" s="67"/>
      <c r="C88" s="67"/>
      <c r="D88" s="69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AS88" s="109"/>
      <c r="AT88" s="94"/>
      <c r="AU88" s="94"/>
      <c r="AV88" s="94"/>
      <c r="AW88" s="94"/>
      <c r="AX88" s="94"/>
      <c r="AY88" s="94">
        <f t="shared" si="45"/>
        <v>77</v>
      </c>
      <c r="AZ88" s="94">
        <f>AVERAGE(B$12:B88)</f>
        <v>-1.0500267633333337E-3</v>
      </c>
      <c r="BA88" s="94">
        <f>AVERAGE(C$12:C88)</f>
        <v>4.6842394133333326E-3</v>
      </c>
      <c r="BB88" s="94">
        <f t="shared" si="46"/>
        <v>0</v>
      </c>
      <c r="BC88" s="94">
        <f t="shared" si="47"/>
        <v>0</v>
      </c>
      <c r="BD88" s="94">
        <f t="shared" si="58"/>
        <v>-6.3001605800000027E-2</v>
      </c>
      <c r="BE88" s="94">
        <f t="shared" si="59"/>
        <v>0.28105436479999996</v>
      </c>
      <c r="BF88" s="94">
        <f t="shared" si="60"/>
        <v>0.34405597060000004</v>
      </c>
      <c r="BG88" s="95">
        <f t="shared" si="48"/>
        <v>0</v>
      </c>
      <c r="BH88" s="95">
        <f t="shared" si="49"/>
        <v>0</v>
      </c>
      <c r="BI88" s="95">
        <f>(AVERAGE(B$12:B88)-AVERAGE($D$12:$D88))/STDEV(B$12:B88)</f>
        <v>-8.7081254602406233E-2</v>
      </c>
      <c r="BJ88" s="95">
        <f>(AVERAGE(C$12:C88)-AVERAGE($D$12:$D88))/STDEV(C$12:C88)</f>
        <v>0.10432948975861421</v>
      </c>
      <c r="BK88" s="94"/>
      <c r="BL88" s="94"/>
      <c r="BM88" s="94"/>
      <c r="BN88" s="72">
        <f t="shared" si="50"/>
        <v>0</v>
      </c>
      <c r="BO88" s="72">
        <f t="shared" si="51"/>
        <v>0</v>
      </c>
      <c r="BP88" s="72">
        <f t="shared" si="52"/>
        <v>0</v>
      </c>
      <c r="BQ88" s="72">
        <f t="shared" si="53"/>
        <v>1</v>
      </c>
      <c r="BR88" s="72">
        <f t="shared" si="54"/>
        <v>1</v>
      </c>
      <c r="BS88" s="72">
        <f t="shared" si="55"/>
        <v>1</v>
      </c>
      <c r="BT88" s="72"/>
      <c r="BU88" s="72"/>
      <c r="BV88" s="72"/>
      <c r="BW88" s="72"/>
      <c r="BX88" s="72"/>
      <c r="BY88" s="72"/>
      <c r="BZ88" s="72"/>
      <c r="CA88" s="72"/>
      <c r="CB88" s="72"/>
      <c r="CC88" s="73"/>
      <c r="CD88" s="73"/>
      <c r="CE88" s="73"/>
      <c r="CF88" s="73"/>
      <c r="CG88" s="73"/>
      <c r="CH88" s="73">
        <f t="shared" si="36"/>
        <v>0</v>
      </c>
      <c r="CI88" s="73">
        <f t="shared" si="37"/>
        <v>0</v>
      </c>
      <c r="CJ88" s="73">
        <f t="shared" si="38"/>
        <v>0</v>
      </c>
      <c r="CK88" s="73"/>
      <c r="CL88" s="73">
        <f t="shared" si="39"/>
        <v>0</v>
      </c>
      <c r="CM88" s="73">
        <f t="shared" si="40"/>
        <v>0</v>
      </c>
      <c r="CN88" s="73">
        <f t="shared" si="41"/>
        <v>0</v>
      </c>
      <c r="CO88" s="73">
        <f t="shared" si="42"/>
        <v>0</v>
      </c>
      <c r="CP88" s="73">
        <f t="shared" si="43"/>
        <v>0</v>
      </c>
      <c r="CQ88" s="73">
        <f t="shared" si="44"/>
        <v>0</v>
      </c>
      <c r="CR88" s="73">
        <f t="shared" si="56"/>
        <v>0</v>
      </c>
      <c r="CS88" s="94"/>
      <c r="CT88" s="94"/>
      <c r="CU88" s="94"/>
      <c r="CV88" s="94"/>
      <c r="CW88" s="94"/>
    </row>
    <row r="89" spans="1:101" s="22" customFormat="1" x14ac:dyDescent="0.2">
      <c r="A89" s="91">
        <f t="shared" si="57"/>
        <v>78</v>
      </c>
      <c r="B89" s="67"/>
      <c r="C89" s="67"/>
      <c r="D89" s="69"/>
      <c r="E89" s="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AS89" s="109"/>
      <c r="AT89" s="94"/>
      <c r="AU89" s="94"/>
      <c r="AV89" s="94"/>
      <c r="AW89" s="94"/>
      <c r="AX89" s="94"/>
      <c r="AY89" s="94">
        <f t="shared" si="45"/>
        <v>78</v>
      </c>
      <c r="AZ89" s="94">
        <f>AVERAGE(B$12:B89)</f>
        <v>-1.0500267633333337E-3</v>
      </c>
      <c r="BA89" s="94">
        <f>AVERAGE(C$12:C89)</f>
        <v>4.6842394133333326E-3</v>
      </c>
      <c r="BB89" s="94">
        <f t="shared" si="46"/>
        <v>0</v>
      </c>
      <c r="BC89" s="94">
        <f t="shared" si="47"/>
        <v>0</v>
      </c>
      <c r="BD89" s="94">
        <f t="shared" si="58"/>
        <v>-6.3001605800000027E-2</v>
      </c>
      <c r="BE89" s="94">
        <f t="shared" si="59"/>
        <v>0.28105436479999996</v>
      </c>
      <c r="BF89" s="94">
        <f t="shared" si="60"/>
        <v>0.34405597060000004</v>
      </c>
      <c r="BG89" s="95">
        <f t="shared" si="48"/>
        <v>0</v>
      </c>
      <c r="BH89" s="95">
        <f t="shared" si="49"/>
        <v>0</v>
      </c>
      <c r="BI89" s="95">
        <f>(AVERAGE(B$12:B89)-AVERAGE($D$12:$D89))/STDEV(B$12:B89)</f>
        <v>-8.7081254602406233E-2</v>
      </c>
      <c r="BJ89" s="95">
        <f>(AVERAGE(C$12:C89)-AVERAGE($D$12:$D89))/STDEV(C$12:C89)</f>
        <v>0.10432948975861421</v>
      </c>
      <c r="BK89" s="94"/>
      <c r="BL89" s="94"/>
      <c r="BM89" s="94"/>
      <c r="BN89" s="72">
        <f t="shared" si="50"/>
        <v>0</v>
      </c>
      <c r="BO89" s="72">
        <f t="shared" si="51"/>
        <v>0</v>
      </c>
      <c r="BP89" s="72">
        <f t="shared" si="52"/>
        <v>0</v>
      </c>
      <c r="BQ89" s="72">
        <f t="shared" si="53"/>
        <v>1</v>
      </c>
      <c r="BR89" s="72">
        <f t="shared" si="54"/>
        <v>1</v>
      </c>
      <c r="BS89" s="72">
        <f t="shared" si="55"/>
        <v>1</v>
      </c>
      <c r="BT89" s="72"/>
      <c r="BU89" s="72"/>
      <c r="BV89" s="72"/>
      <c r="BW89" s="72"/>
      <c r="BX89" s="72"/>
      <c r="BY89" s="72"/>
      <c r="BZ89" s="72"/>
      <c r="CA89" s="72"/>
      <c r="CB89" s="72"/>
      <c r="CC89" s="73"/>
      <c r="CD89" s="73"/>
      <c r="CE89" s="73"/>
      <c r="CF89" s="73"/>
      <c r="CG89" s="73"/>
      <c r="CH89" s="73">
        <f t="shared" si="36"/>
        <v>0</v>
      </c>
      <c r="CI89" s="73">
        <f t="shared" si="37"/>
        <v>0</v>
      </c>
      <c r="CJ89" s="73">
        <f t="shared" si="38"/>
        <v>0</v>
      </c>
      <c r="CK89" s="73"/>
      <c r="CL89" s="73">
        <f t="shared" si="39"/>
        <v>0</v>
      </c>
      <c r="CM89" s="73">
        <f t="shared" si="40"/>
        <v>0</v>
      </c>
      <c r="CN89" s="73">
        <f t="shared" si="41"/>
        <v>0</v>
      </c>
      <c r="CO89" s="73">
        <f t="shared" si="42"/>
        <v>0</v>
      </c>
      <c r="CP89" s="73">
        <f t="shared" si="43"/>
        <v>0</v>
      </c>
      <c r="CQ89" s="73">
        <f t="shared" si="44"/>
        <v>0</v>
      </c>
      <c r="CR89" s="73">
        <f t="shared" si="56"/>
        <v>0</v>
      </c>
      <c r="CS89" s="94"/>
      <c r="CT89" s="94"/>
      <c r="CU89" s="94"/>
      <c r="CV89" s="94"/>
      <c r="CW89" s="94"/>
    </row>
    <row r="90" spans="1:101" s="22" customFormat="1" x14ac:dyDescent="0.2">
      <c r="A90" s="91">
        <f t="shared" si="57"/>
        <v>79</v>
      </c>
      <c r="B90" s="67"/>
      <c r="C90" s="67"/>
      <c r="D90" s="69"/>
      <c r="E90" s="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AS90" s="109"/>
      <c r="AT90" s="94"/>
      <c r="AU90" s="94"/>
      <c r="AV90" s="94"/>
      <c r="AW90" s="94"/>
      <c r="AX90" s="94"/>
      <c r="AY90" s="94">
        <f t="shared" si="45"/>
        <v>79</v>
      </c>
      <c r="AZ90" s="94">
        <f>AVERAGE(B$12:B90)</f>
        <v>-1.0500267633333337E-3</v>
      </c>
      <c r="BA90" s="94">
        <f>AVERAGE(C$12:C90)</f>
        <v>4.6842394133333326E-3</v>
      </c>
      <c r="BB90" s="94">
        <f t="shared" si="46"/>
        <v>0</v>
      </c>
      <c r="BC90" s="94">
        <f t="shared" si="47"/>
        <v>0</v>
      </c>
      <c r="BD90" s="94">
        <f t="shared" si="58"/>
        <v>-6.3001605800000027E-2</v>
      </c>
      <c r="BE90" s="94">
        <f t="shared" si="59"/>
        <v>0.28105436479999996</v>
      </c>
      <c r="BF90" s="94">
        <f t="shared" si="60"/>
        <v>0.34405597060000004</v>
      </c>
      <c r="BG90" s="95">
        <f t="shared" si="48"/>
        <v>0</v>
      </c>
      <c r="BH90" s="95">
        <f t="shared" si="49"/>
        <v>0</v>
      </c>
      <c r="BI90" s="95">
        <f>(AVERAGE(B$12:B90)-AVERAGE($D$12:$D90))/STDEV(B$12:B90)</f>
        <v>-8.7081254602406233E-2</v>
      </c>
      <c r="BJ90" s="95">
        <f>(AVERAGE(C$12:C90)-AVERAGE($D$12:$D90))/STDEV(C$12:C90)</f>
        <v>0.10432948975861421</v>
      </c>
      <c r="BK90" s="94"/>
      <c r="BL90" s="94"/>
      <c r="BM90" s="94"/>
      <c r="BN90" s="72">
        <f t="shared" si="50"/>
        <v>0</v>
      </c>
      <c r="BO90" s="72">
        <f t="shared" si="51"/>
        <v>0</v>
      </c>
      <c r="BP90" s="72">
        <f t="shared" si="52"/>
        <v>0</v>
      </c>
      <c r="BQ90" s="72">
        <f t="shared" si="53"/>
        <v>1</v>
      </c>
      <c r="BR90" s="72">
        <f t="shared" si="54"/>
        <v>1</v>
      </c>
      <c r="BS90" s="72">
        <f t="shared" si="55"/>
        <v>1</v>
      </c>
      <c r="BT90" s="72"/>
      <c r="BU90" s="72"/>
      <c r="BV90" s="72"/>
      <c r="BW90" s="72"/>
      <c r="BX90" s="72"/>
      <c r="BY90" s="72"/>
      <c r="BZ90" s="72"/>
      <c r="CA90" s="72"/>
      <c r="CB90" s="72"/>
      <c r="CC90" s="73"/>
      <c r="CD90" s="73"/>
      <c r="CE90" s="73"/>
      <c r="CF90" s="73"/>
      <c r="CG90" s="73"/>
      <c r="CH90" s="73">
        <f t="shared" si="36"/>
        <v>0</v>
      </c>
      <c r="CI90" s="73">
        <f t="shared" si="37"/>
        <v>0</v>
      </c>
      <c r="CJ90" s="73">
        <f t="shared" si="38"/>
        <v>0</v>
      </c>
      <c r="CK90" s="73"/>
      <c r="CL90" s="73">
        <f t="shared" si="39"/>
        <v>0</v>
      </c>
      <c r="CM90" s="73">
        <f t="shared" si="40"/>
        <v>0</v>
      </c>
      <c r="CN90" s="73">
        <f t="shared" si="41"/>
        <v>0</v>
      </c>
      <c r="CO90" s="73">
        <f t="shared" si="42"/>
        <v>0</v>
      </c>
      <c r="CP90" s="73">
        <f t="shared" si="43"/>
        <v>0</v>
      </c>
      <c r="CQ90" s="73">
        <f t="shared" si="44"/>
        <v>0</v>
      </c>
      <c r="CR90" s="73">
        <f t="shared" si="56"/>
        <v>0</v>
      </c>
      <c r="CS90" s="94"/>
      <c r="CT90" s="94"/>
      <c r="CU90" s="94"/>
      <c r="CV90" s="94"/>
      <c r="CW90" s="94"/>
    </row>
    <row r="91" spans="1:101" s="22" customFormat="1" x14ac:dyDescent="0.2">
      <c r="A91" s="91">
        <f t="shared" si="57"/>
        <v>80</v>
      </c>
      <c r="B91" s="67"/>
      <c r="C91" s="67"/>
      <c r="D91" s="69"/>
      <c r="E91" s="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AS91" s="109"/>
      <c r="AT91" s="94"/>
      <c r="AU91" s="94"/>
      <c r="AV91" s="94"/>
      <c r="AW91" s="94"/>
      <c r="AX91" s="94"/>
      <c r="AY91" s="94">
        <f t="shared" si="45"/>
        <v>80</v>
      </c>
      <c r="AZ91" s="94">
        <f>AVERAGE(B$12:B91)</f>
        <v>-1.0500267633333337E-3</v>
      </c>
      <c r="BA91" s="94">
        <f>AVERAGE(C$12:C91)</f>
        <v>4.6842394133333326E-3</v>
      </c>
      <c r="BB91" s="94">
        <f t="shared" si="46"/>
        <v>0</v>
      </c>
      <c r="BC91" s="94">
        <f t="shared" si="47"/>
        <v>0</v>
      </c>
      <c r="BD91" s="94">
        <f t="shared" si="58"/>
        <v>-6.3001605800000027E-2</v>
      </c>
      <c r="BE91" s="94">
        <f t="shared" si="59"/>
        <v>0.28105436479999996</v>
      </c>
      <c r="BF91" s="94">
        <f t="shared" si="60"/>
        <v>0.34405597060000004</v>
      </c>
      <c r="BG91" s="95">
        <f t="shared" si="48"/>
        <v>0</v>
      </c>
      <c r="BH91" s="95">
        <f t="shared" si="49"/>
        <v>0</v>
      </c>
      <c r="BI91" s="95">
        <f>(AVERAGE(B$12:B91)-AVERAGE($D$12:$D91))/STDEV(B$12:B91)</f>
        <v>-8.7081254602406233E-2</v>
      </c>
      <c r="BJ91" s="95">
        <f>(AVERAGE(C$12:C91)-AVERAGE($D$12:$D91))/STDEV(C$12:C91)</f>
        <v>0.10432948975861421</v>
      </c>
      <c r="BK91" s="94"/>
      <c r="BL91" s="94"/>
      <c r="BM91" s="94"/>
      <c r="BN91" s="72">
        <f t="shared" si="50"/>
        <v>0</v>
      </c>
      <c r="BO91" s="72">
        <f t="shared" si="51"/>
        <v>0</v>
      </c>
      <c r="BP91" s="72">
        <f t="shared" si="52"/>
        <v>0</v>
      </c>
      <c r="BQ91" s="72">
        <f t="shared" si="53"/>
        <v>1</v>
      </c>
      <c r="BR91" s="72">
        <f t="shared" si="54"/>
        <v>1</v>
      </c>
      <c r="BS91" s="72">
        <f t="shared" si="55"/>
        <v>1</v>
      </c>
      <c r="BT91" s="72"/>
      <c r="BU91" s="72"/>
      <c r="BV91" s="72"/>
      <c r="BW91" s="72"/>
      <c r="BX91" s="72"/>
      <c r="BY91" s="72"/>
      <c r="BZ91" s="72"/>
      <c r="CA91" s="72"/>
      <c r="CB91" s="72"/>
      <c r="CC91" s="73"/>
      <c r="CD91" s="73"/>
      <c r="CE91" s="73"/>
      <c r="CF91" s="73"/>
      <c r="CG91" s="73"/>
      <c r="CH91" s="73">
        <f t="shared" si="36"/>
        <v>0</v>
      </c>
      <c r="CI91" s="73">
        <f t="shared" si="37"/>
        <v>0</v>
      </c>
      <c r="CJ91" s="73">
        <f t="shared" si="38"/>
        <v>0</v>
      </c>
      <c r="CK91" s="73"/>
      <c r="CL91" s="73">
        <f t="shared" si="39"/>
        <v>0</v>
      </c>
      <c r="CM91" s="73">
        <f t="shared" si="40"/>
        <v>0</v>
      </c>
      <c r="CN91" s="73">
        <f t="shared" si="41"/>
        <v>0</v>
      </c>
      <c r="CO91" s="73">
        <f t="shared" si="42"/>
        <v>0</v>
      </c>
      <c r="CP91" s="73">
        <f t="shared" si="43"/>
        <v>0</v>
      </c>
      <c r="CQ91" s="73">
        <f t="shared" si="44"/>
        <v>0</v>
      </c>
      <c r="CR91" s="73">
        <f t="shared" si="56"/>
        <v>0</v>
      </c>
      <c r="CS91" s="94"/>
      <c r="CT91" s="94"/>
      <c r="CU91" s="94"/>
      <c r="CV91" s="94"/>
      <c r="CW91" s="94"/>
    </row>
    <row r="92" spans="1:101" s="22" customFormat="1" x14ac:dyDescent="0.2">
      <c r="A92" s="91">
        <f t="shared" si="57"/>
        <v>81</v>
      </c>
      <c r="B92" s="67"/>
      <c r="C92" s="67"/>
      <c r="D92" s="69"/>
      <c r="E92" s="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AS92" s="109"/>
      <c r="AT92" s="94"/>
      <c r="AU92" s="94"/>
      <c r="AV92" s="94"/>
      <c r="AW92" s="94"/>
      <c r="AX92" s="94"/>
      <c r="AY92" s="94">
        <f t="shared" si="45"/>
        <v>81</v>
      </c>
      <c r="AZ92" s="94">
        <f>AVERAGE(B$12:B92)</f>
        <v>-1.0500267633333337E-3</v>
      </c>
      <c r="BA92" s="94">
        <f>AVERAGE(C$12:C92)</f>
        <v>4.6842394133333326E-3</v>
      </c>
      <c r="BB92" s="94">
        <f t="shared" si="46"/>
        <v>0</v>
      </c>
      <c r="BC92" s="94">
        <f t="shared" si="47"/>
        <v>0</v>
      </c>
      <c r="BD92" s="94">
        <f t="shared" si="58"/>
        <v>-6.3001605800000027E-2</v>
      </c>
      <c r="BE92" s="94">
        <f t="shared" si="59"/>
        <v>0.28105436479999996</v>
      </c>
      <c r="BF92" s="94">
        <f t="shared" si="60"/>
        <v>0.34405597060000004</v>
      </c>
      <c r="BG92" s="95">
        <f t="shared" si="48"/>
        <v>0</v>
      </c>
      <c r="BH92" s="95">
        <f t="shared" si="49"/>
        <v>0</v>
      </c>
      <c r="BI92" s="95">
        <f>(AVERAGE(B$12:B92)-AVERAGE($D$12:$D92))/STDEV(B$12:B92)</f>
        <v>-8.7081254602406233E-2</v>
      </c>
      <c r="BJ92" s="95">
        <f>(AVERAGE(C$12:C92)-AVERAGE($D$12:$D92))/STDEV(C$12:C92)</f>
        <v>0.10432948975861421</v>
      </c>
      <c r="BK92" s="94"/>
      <c r="BL92" s="94"/>
      <c r="BM92" s="94"/>
      <c r="BN92" s="72">
        <f t="shared" si="50"/>
        <v>0</v>
      </c>
      <c r="BO92" s="72">
        <f t="shared" si="51"/>
        <v>0</v>
      </c>
      <c r="BP92" s="72">
        <f t="shared" si="52"/>
        <v>0</v>
      </c>
      <c r="BQ92" s="72">
        <f t="shared" si="53"/>
        <v>1</v>
      </c>
      <c r="BR92" s="72">
        <f t="shared" si="54"/>
        <v>1</v>
      </c>
      <c r="BS92" s="72">
        <f t="shared" si="55"/>
        <v>1</v>
      </c>
      <c r="BT92" s="72"/>
      <c r="BU92" s="72"/>
      <c r="BV92" s="72"/>
      <c r="BW92" s="72"/>
      <c r="BX92" s="72"/>
      <c r="BY92" s="72"/>
      <c r="BZ92" s="72"/>
      <c r="CA92" s="72"/>
      <c r="CB92" s="72"/>
      <c r="CC92" s="73"/>
      <c r="CD92" s="73"/>
      <c r="CE92" s="73"/>
      <c r="CF92" s="73"/>
      <c r="CG92" s="73"/>
      <c r="CH92" s="73">
        <f t="shared" si="36"/>
        <v>0</v>
      </c>
      <c r="CI92" s="73">
        <f t="shared" si="37"/>
        <v>0</v>
      </c>
      <c r="CJ92" s="73">
        <f t="shared" si="38"/>
        <v>0</v>
      </c>
      <c r="CK92" s="73"/>
      <c r="CL92" s="73">
        <f t="shared" si="39"/>
        <v>0</v>
      </c>
      <c r="CM92" s="73">
        <f t="shared" si="40"/>
        <v>0</v>
      </c>
      <c r="CN92" s="73">
        <f t="shared" si="41"/>
        <v>0</v>
      </c>
      <c r="CO92" s="73">
        <f t="shared" si="42"/>
        <v>0</v>
      </c>
      <c r="CP92" s="73">
        <f t="shared" si="43"/>
        <v>0</v>
      </c>
      <c r="CQ92" s="73">
        <f t="shared" si="44"/>
        <v>0</v>
      </c>
      <c r="CR92" s="73">
        <f t="shared" si="56"/>
        <v>0</v>
      </c>
      <c r="CS92" s="94"/>
      <c r="CT92" s="94"/>
      <c r="CU92" s="94"/>
      <c r="CV92" s="94"/>
      <c r="CW92" s="94"/>
    </row>
    <row r="93" spans="1:101" s="22" customFormat="1" x14ac:dyDescent="0.2">
      <c r="A93" s="91">
        <f t="shared" si="57"/>
        <v>82</v>
      </c>
      <c r="B93" s="67"/>
      <c r="C93" s="67"/>
      <c r="D93" s="69"/>
      <c r="E93" s="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AS93" s="109"/>
      <c r="AT93" s="94"/>
      <c r="AU93" s="94"/>
      <c r="AV93" s="94"/>
      <c r="AW93" s="94"/>
      <c r="AX93" s="94"/>
      <c r="AY93" s="94">
        <f t="shared" si="45"/>
        <v>82</v>
      </c>
      <c r="AZ93" s="94">
        <f>AVERAGE(B$12:B93)</f>
        <v>-1.0500267633333337E-3</v>
      </c>
      <c r="BA93" s="94">
        <f>AVERAGE(C$12:C93)</f>
        <v>4.6842394133333326E-3</v>
      </c>
      <c r="BB93" s="94">
        <f t="shared" si="46"/>
        <v>0</v>
      </c>
      <c r="BC93" s="94">
        <f t="shared" si="47"/>
        <v>0</v>
      </c>
      <c r="BD93" s="94">
        <f t="shared" si="58"/>
        <v>-6.3001605800000027E-2</v>
      </c>
      <c r="BE93" s="94">
        <f t="shared" si="59"/>
        <v>0.28105436479999996</v>
      </c>
      <c r="BF93" s="94">
        <f t="shared" si="60"/>
        <v>0.34405597060000004</v>
      </c>
      <c r="BG93" s="95">
        <f t="shared" si="48"/>
        <v>0</v>
      </c>
      <c r="BH93" s="95">
        <f t="shared" si="49"/>
        <v>0</v>
      </c>
      <c r="BI93" s="95">
        <f>(AVERAGE(B$12:B93)-AVERAGE($D$12:$D93))/STDEV(B$12:B93)</f>
        <v>-8.7081254602406233E-2</v>
      </c>
      <c r="BJ93" s="95">
        <f>(AVERAGE(C$12:C93)-AVERAGE($D$12:$D93))/STDEV(C$12:C93)</f>
        <v>0.10432948975861421</v>
      </c>
      <c r="BK93" s="94"/>
      <c r="BL93" s="94"/>
      <c r="BM93" s="94"/>
      <c r="BN93" s="72">
        <f t="shared" si="50"/>
        <v>0</v>
      </c>
      <c r="BO93" s="72">
        <f t="shared" si="51"/>
        <v>0</v>
      </c>
      <c r="BP93" s="72">
        <f t="shared" si="52"/>
        <v>0</v>
      </c>
      <c r="BQ93" s="72">
        <f t="shared" si="53"/>
        <v>1</v>
      </c>
      <c r="BR93" s="72">
        <f t="shared" si="54"/>
        <v>1</v>
      </c>
      <c r="BS93" s="72">
        <f t="shared" si="55"/>
        <v>1</v>
      </c>
      <c r="BT93" s="72"/>
      <c r="BU93" s="72"/>
      <c r="BV93" s="72"/>
      <c r="BW93" s="72"/>
      <c r="BX93" s="72"/>
      <c r="BY93" s="72"/>
      <c r="BZ93" s="72"/>
      <c r="CA93" s="72"/>
      <c r="CB93" s="72"/>
      <c r="CC93" s="73"/>
      <c r="CD93" s="73"/>
      <c r="CE93" s="73"/>
      <c r="CF93" s="73"/>
      <c r="CG93" s="73"/>
      <c r="CH93" s="73">
        <f t="shared" si="36"/>
        <v>0</v>
      </c>
      <c r="CI93" s="73">
        <f t="shared" si="37"/>
        <v>0</v>
      </c>
      <c r="CJ93" s="73">
        <f t="shared" si="38"/>
        <v>0</v>
      </c>
      <c r="CK93" s="73"/>
      <c r="CL93" s="73">
        <f t="shared" si="39"/>
        <v>0</v>
      </c>
      <c r="CM93" s="73">
        <f t="shared" si="40"/>
        <v>0</v>
      </c>
      <c r="CN93" s="73">
        <f t="shared" si="41"/>
        <v>0</v>
      </c>
      <c r="CO93" s="73">
        <f t="shared" si="42"/>
        <v>0</v>
      </c>
      <c r="CP93" s="73">
        <f t="shared" si="43"/>
        <v>0</v>
      </c>
      <c r="CQ93" s="73">
        <f t="shared" si="44"/>
        <v>0</v>
      </c>
      <c r="CR93" s="73">
        <f t="shared" si="56"/>
        <v>0</v>
      </c>
      <c r="CS93" s="94"/>
      <c r="CT93" s="94"/>
      <c r="CU93" s="94"/>
      <c r="CV93" s="94"/>
      <c r="CW93" s="94"/>
    </row>
    <row r="94" spans="1:101" s="22" customFormat="1" x14ac:dyDescent="0.2">
      <c r="A94" s="91">
        <f t="shared" si="57"/>
        <v>83</v>
      </c>
      <c r="B94" s="67"/>
      <c r="C94" s="67"/>
      <c r="D94" s="69"/>
      <c r="E94" s="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AS94" s="109"/>
      <c r="AT94" s="94"/>
      <c r="AU94" s="94"/>
      <c r="AV94" s="94"/>
      <c r="AW94" s="94"/>
      <c r="AX94" s="94"/>
      <c r="AY94" s="94">
        <f t="shared" si="45"/>
        <v>83</v>
      </c>
      <c r="AZ94" s="94">
        <f>AVERAGE(B$12:B94)</f>
        <v>-1.0500267633333337E-3</v>
      </c>
      <c r="BA94" s="94">
        <f>AVERAGE(C$12:C94)</f>
        <v>4.6842394133333326E-3</v>
      </c>
      <c r="BB94" s="94">
        <f t="shared" si="46"/>
        <v>0</v>
      </c>
      <c r="BC94" s="94">
        <f t="shared" si="47"/>
        <v>0</v>
      </c>
      <c r="BD94" s="94">
        <f t="shared" si="58"/>
        <v>-6.3001605800000027E-2</v>
      </c>
      <c r="BE94" s="94">
        <f t="shared" si="59"/>
        <v>0.28105436479999996</v>
      </c>
      <c r="BF94" s="94">
        <f t="shared" si="60"/>
        <v>0.34405597060000004</v>
      </c>
      <c r="BG94" s="95">
        <f t="shared" si="48"/>
        <v>0</v>
      </c>
      <c r="BH94" s="95">
        <f t="shared" si="49"/>
        <v>0</v>
      </c>
      <c r="BI94" s="95">
        <f>(AVERAGE(B$12:B94)-AVERAGE($D$12:$D94))/STDEV(B$12:B94)</f>
        <v>-8.7081254602406233E-2</v>
      </c>
      <c r="BJ94" s="95">
        <f>(AVERAGE(C$12:C94)-AVERAGE($D$12:$D94))/STDEV(C$12:C94)</f>
        <v>0.10432948975861421</v>
      </c>
      <c r="BK94" s="94"/>
      <c r="BL94" s="94"/>
      <c r="BM94" s="94"/>
      <c r="BN94" s="72">
        <f t="shared" si="50"/>
        <v>0</v>
      </c>
      <c r="BO94" s="72">
        <f t="shared" si="51"/>
        <v>0</v>
      </c>
      <c r="BP94" s="72">
        <f t="shared" si="52"/>
        <v>0</v>
      </c>
      <c r="BQ94" s="72">
        <f t="shared" si="53"/>
        <v>1</v>
      </c>
      <c r="BR94" s="72">
        <f t="shared" si="54"/>
        <v>1</v>
      </c>
      <c r="BS94" s="72">
        <f t="shared" si="55"/>
        <v>1</v>
      </c>
      <c r="BT94" s="72"/>
      <c r="BU94" s="72"/>
      <c r="BV94" s="72"/>
      <c r="BW94" s="72"/>
      <c r="BX94" s="72"/>
      <c r="BY94" s="72"/>
      <c r="BZ94" s="72"/>
      <c r="CA94" s="72"/>
      <c r="CB94" s="72"/>
      <c r="CC94" s="73"/>
      <c r="CD94" s="73"/>
      <c r="CE94" s="73"/>
      <c r="CF94" s="73"/>
      <c r="CG94" s="73"/>
      <c r="CH94" s="73">
        <f t="shared" si="36"/>
        <v>0</v>
      </c>
      <c r="CI94" s="73">
        <f t="shared" si="37"/>
        <v>0</v>
      </c>
      <c r="CJ94" s="73">
        <f t="shared" si="38"/>
        <v>0</v>
      </c>
      <c r="CK94" s="73"/>
      <c r="CL94" s="73">
        <f t="shared" si="39"/>
        <v>0</v>
      </c>
      <c r="CM94" s="73">
        <f t="shared" si="40"/>
        <v>0</v>
      </c>
      <c r="CN94" s="73">
        <f t="shared" si="41"/>
        <v>0</v>
      </c>
      <c r="CO94" s="73">
        <f t="shared" si="42"/>
        <v>0</v>
      </c>
      <c r="CP94" s="73">
        <f t="shared" si="43"/>
        <v>0</v>
      </c>
      <c r="CQ94" s="73">
        <f t="shared" si="44"/>
        <v>0</v>
      </c>
      <c r="CR94" s="73">
        <f t="shared" si="56"/>
        <v>0</v>
      </c>
      <c r="CS94" s="94"/>
      <c r="CT94" s="94"/>
      <c r="CU94" s="94"/>
      <c r="CV94" s="94"/>
      <c r="CW94" s="94"/>
    </row>
    <row r="95" spans="1:101" s="22" customFormat="1" x14ac:dyDescent="0.2">
      <c r="A95" s="91">
        <f t="shared" si="57"/>
        <v>84</v>
      </c>
      <c r="B95" s="67"/>
      <c r="C95" s="67"/>
      <c r="D95" s="69"/>
      <c r="E95" s="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AS95" s="109"/>
      <c r="AT95" s="94"/>
      <c r="AU95" s="94"/>
      <c r="AV95" s="94"/>
      <c r="AW95" s="94"/>
      <c r="AX95" s="94"/>
      <c r="AY95" s="94">
        <f t="shared" si="45"/>
        <v>84</v>
      </c>
      <c r="AZ95" s="94">
        <f>AVERAGE(B$12:B95)</f>
        <v>-1.0500267633333337E-3</v>
      </c>
      <c r="BA95" s="94">
        <f>AVERAGE(C$12:C95)</f>
        <v>4.6842394133333326E-3</v>
      </c>
      <c r="BB95" s="94">
        <f t="shared" si="46"/>
        <v>0</v>
      </c>
      <c r="BC95" s="94">
        <f t="shared" si="47"/>
        <v>0</v>
      </c>
      <c r="BD95" s="94">
        <f t="shared" si="58"/>
        <v>-6.3001605800000027E-2</v>
      </c>
      <c r="BE95" s="94">
        <f t="shared" si="59"/>
        <v>0.28105436479999996</v>
      </c>
      <c r="BF95" s="94">
        <f t="shared" si="60"/>
        <v>0.34405597060000004</v>
      </c>
      <c r="BG95" s="95">
        <f t="shared" si="48"/>
        <v>0</v>
      </c>
      <c r="BH95" s="95">
        <f t="shared" si="49"/>
        <v>0</v>
      </c>
      <c r="BI95" s="95">
        <f>(AVERAGE(B$12:B95)-AVERAGE($D$12:$D95))/STDEV(B$12:B95)</f>
        <v>-8.7081254602406233E-2</v>
      </c>
      <c r="BJ95" s="95">
        <f>(AVERAGE(C$12:C95)-AVERAGE($D$12:$D95))/STDEV(C$12:C95)</f>
        <v>0.10432948975861421</v>
      </c>
      <c r="BK95" s="94"/>
      <c r="BL95" s="94"/>
      <c r="BM95" s="94"/>
      <c r="BN95" s="72">
        <f t="shared" si="50"/>
        <v>0</v>
      </c>
      <c r="BO95" s="72">
        <f t="shared" si="51"/>
        <v>0</v>
      </c>
      <c r="BP95" s="72">
        <f t="shared" si="52"/>
        <v>0</v>
      </c>
      <c r="BQ95" s="72">
        <f t="shared" si="53"/>
        <v>1</v>
      </c>
      <c r="BR95" s="72">
        <f t="shared" si="54"/>
        <v>1</v>
      </c>
      <c r="BS95" s="72">
        <f t="shared" si="55"/>
        <v>1</v>
      </c>
      <c r="BT95" s="72"/>
      <c r="BU95" s="72"/>
      <c r="BV95" s="72"/>
      <c r="BW95" s="72"/>
      <c r="BX95" s="72"/>
      <c r="BY95" s="72"/>
      <c r="BZ95" s="72"/>
      <c r="CA95" s="72"/>
      <c r="CB95" s="72"/>
      <c r="CC95" s="73"/>
      <c r="CD95" s="73"/>
      <c r="CE95" s="73"/>
      <c r="CF95" s="73"/>
      <c r="CG95" s="73"/>
      <c r="CH95" s="73">
        <f t="shared" si="36"/>
        <v>0</v>
      </c>
      <c r="CI95" s="73">
        <f t="shared" si="37"/>
        <v>0</v>
      </c>
      <c r="CJ95" s="73">
        <f t="shared" si="38"/>
        <v>0</v>
      </c>
      <c r="CK95" s="73"/>
      <c r="CL95" s="73">
        <f t="shared" si="39"/>
        <v>0</v>
      </c>
      <c r="CM95" s="73">
        <f t="shared" si="40"/>
        <v>0</v>
      </c>
      <c r="CN95" s="73">
        <f t="shared" si="41"/>
        <v>0</v>
      </c>
      <c r="CO95" s="73">
        <f t="shared" si="42"/>
        <v>0</v>
      </c>
      <c r="CP95" s="73">
        <f t="shared" si="43"/>
        <v>0</v>
      </c>
      <c r="CQ95" s="73">
        <f t="shared" si="44"/>
        <v>0</v>
      </c>
      <c r="CR95" s="73">
        <f t="shared" si="56"/>
        <v>0</v>
      </c>
      <c r="CS95" s="94"/>
      <c r="CT95" s="94"/>
      <c r="CU95" s="94"/>
      <c r="CV95" s="94"/>
      <c r="CW95" s="94"/>
    </row>
    <row r="96" spans="1:101" s="22" customFormat="1" x14ac:dyDescent="0.2">
      <c r="A96" s="91">
        <f t="shared" si="57"/>
        <v>85</v>
      </c>
      <c r="B96" s="67"/>
      <c r="C96" s="67"/>
      <c r="D96" s="69"/>
      <c r="E96" s="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AS96" s="109"/>
      <c r="AT96" s="94"/>
      <c r="AU96" s="94"/>
      <c r="AV96" s="94"/>
      <c r="AW96" s="94"/>
      <c r="AX96" s="94"/>
      <c r="AY96" s="94">
        <f t="shared" si="45"/>
        <v>85</v>
      </c>
      <c r="AZ96" s="94">
        <f>AVERAGE(B$12:B96)</f>
        <v>-1.0500267633333337E-3</v>
      </c>
      <c r="BA96" s="94">
        <f>AVERAGE(C$12:C96)</f>
        <v>4.6842394133333326E-3</v>
      </c>
      <c r="BB96" s="94">
        <f t="shared" si="46"/>
        <v>0</v>
      </c>
      <c r="BC96" s="94">
        <f t="shared" si="47"/>
        <v>0</v>
      </c>
      <c r="BD96" s="94">
        <f t="shared" si="58"/>
        <v>-6.3001605800000027E-2</v>
      </c>
      <c r="BE96" s="94">
        <f t="shared" si="59"/>
        <v>0.28105436479999996</v>
      </c>
      <c r="BF96" s="94">
        <f t="shared" si="60"/>
        <v>0.34405597060000004</v>
      </c>
      <c r="BG96" s="95">
        <f t="shared" si="48"/>
        <v>0</v>
      </c>
      <c r="BH96" s="95">
        <f t="shared" si="49"/>
        <v>0</v>
      </c>
      <c r="BI96" s="95">
        <f>(AVERAGE(B$12:B96)-AVERAGE($D$12:$D96))/STDEV(B$12:B96)</f>
        <v>-8.7081254602406233E-2</v>
      </c>
      <c r="BJ96" s="95">
        <f>(AVERAGE(C$12:C96)-AVERAGE($D$12:$D96))/STDEV(C$12:C96)</f>
        <v>0.10432948975861421</v>
      </c>
      <c r="BK96" s="94"/>
      <c r="BL96" s="94"/>
      <c r="BM96" s="94"/>
      <c r="BN96" s="72">
        <f t="shared" si="50"/>
        <v>0</v>
      </c>
      <c r="BO96" s="72">
        <f t="shared" si="51"/>
        <v>0</v>
      </c>
      <c r="BP96" s="72">
        <f t="shared" si="52"/>
        <v>0</v>
      </c>
      <c r="BQ96" s="72">
        <f t="shared" si="53"/>
        <v>1</v>
      </c>
      <c r="BR96" s="72">
        <f t="shared" si="54"/>
        <v>1</v>
      </c>
      <c r="BS96" s="72">
        <f t="shared" si="55"/>
        <v>1</v>
      </c>
      <c r="BT96" s="72"/>
      <c r="BU96" s="72"/>
      <c r="BV96" s="72"/>
      <c r="BW96" s="72"/>
      <c r="BX96" s="72"/>
      <c r="BY96" s="72"/>
      <c r="BZ96" s="72"/>
      <c r="CA96" s="72"/>
      <c r="CB96" s="72"/>
      <c r="CC96" s="73"/>
      <c r="CD96" s="73"/>
      <c r="CE96" s="73"/>
      <c r="CF96" s="73"/>
      <c r="CG96" s="73"/>
      <c r="CH96" s="73">
        <f t="shared" si="36"/>
        <v>0</v>
      </c>
      <c r="CI96" s="73">
        <f t="shared" si="37"/>
        <v>0</v>
      </c>
      <c r="CJ96" s="73">
        <f t="shared" si="38"/>
        <v>0</v>
      </c>
      <c r="CK96" s="73"/>
      <c r="CL96" s="73">
        <f t="shared" si="39"/>
        <v>0</v>
      </c>
      <c r="CM96" s="73">
        <f t="shared" si="40"/>
        <v>0</v>
      </c>
      <c r="CN96" s="73">
        <f t="shared" si="41"/>
        <v>0</v>
      </c>
      <c r="CO96" s="73">
        <f t="shared" si="42"/>
        <v>0</v>
      </c>
      <c r="CP96" s="73">
        <f t="shared" si="43"/>
        <v>0</v>
      </c>
      <c r="CQ96" s="73">
        <f t="shared" si="44"/>
        <v>0</v>
      </c>
      <c r="CR96" s="73">
        <f t="shared" si="56"/>
        <v>0</v>
      </c>
      <c r="CS96" s="94"/>
      <c r="CT96" s="94"/>
      <c r="CU96" s="94"/>
      <c r="CV96" s="94"/>
      <c r="CW96" s="94"/>
    </row>
    <row r="97" spans="1:101" s="22" customFormat="1" x14ac:dyDescent="0.2">
      <c r="A97" s="91">
        <f t="shared" si="57"/>
        <v>86</v>
      </c>
      <c r="B97" s="67"/>
      <c r="C97" s="67"/>
      <c r="D97" s="69"/>
      <c r="E97" s="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AS97" s="109"/>
      <c r="AT97" s="94"/>
      <c r="AU97" s="94"/>
      <c r="AV97" s="94"/>
      <c r="AW97" s="94"/>
      <c r="AX97" s="94"/>
      <c r="AY97" s="94">
        <f t="shared" si="45"/>
        <v>86</v>
      </c>
      <c r="AZ97" s="94">
        <f>AVERAGE(B$12:B97)</f>
        <v>-1.0500267633333337E-3</v>
      </c>
      <c r="BA97" s="94">
        <f>AVERAGE(C$12:C97)</f>
        <v>4.6842394133333326E-3</v>
      </c>
      <c r="BB97" s="94">
        <f t="shared" si="46"/>
        <v>0</v>
      </c>
      <c r="BC97" s="94">
        <f t="shared" si="47"/>
        <v>0</v>
      </c>
      <c r="BD97" s="94">
        <f t="shared" si="58"/>
        <v>-6.3001605800000027E-2</v>
      </c>
      <c r="BE97" s="94">
        <f t="shared" si="59"/>
        <v>0.28105436479999996</v>
      </c>
      <c r="BF97" s="94">
        <f t="shared" si="60"/>
        <v>0.34405597060000004</v>
      </c>
      <c r="BG97" s="95">
        <f t="shared" si="48"/>
        <v>0</v>
      </c>
      <c r="BH97" s="95">
        <f t="shared" si="49"/>
        <v>0</v>
      </c>
      <c r="BI97" s="95">
        <f>(AVERAGE(B$12:B97)-AVERAGE($D$12:$D97))/STDEV(B$12:B97)</f>
        <v>-8.7081254602406233E-2</v>
      </c>
      <c r="BJ97" s="95">
        <f>(AVERAGE(C$12:C97)-AVERAGE($D$12:$D97))/STDEV(C$12:C97)</f>
        <v>0.10432948975861421</v>
      </c>
      <c r="BK97" s="94"/>
      <c r="BL97" s="94"/>
      <c r="BM97" s="94"/>
      <c r="BN97" s="72">
        <f t="shared" si="50"/>
        <v>0</v>
      </c>
      <c r="BO97" s="72">
        <f t="shared" si="51"/>
        <v>0</v>
      </c>
      <c r="BP97" s="72">
        <f t="shared" si="52"/>
        <v>0</v>
      </c>
      <c r="BQ97" s="72">
        <f t="shared" si="53"/>
        <v>1</v>
      </c>
      <c r="BR97" s="72">
        <f t="shared" si="54"/>
        <v>1</v>
      </c>
      <c r="BS97" s="72">
        <f t="shared" si="55"/>
        <v>1</v>
      </c>
      <c r="BT97" s="72"/>
      <c r="BU97" s="72"/>
      <c r="BV97" s="72"/>
      <c r="BW97" s="72"/>
      <c r="BX97" s="72"/>
      <c r="BY97" s="72"/>
      <c r="BZ97" s="72"/>
      <c r="CA97" s="72"/>
      <c r="CB97" s="72"/>
      <c r="CC97" s="73"/>
      <c r="CD97" s="73"/>
      <c r="CE97" s="73"/>
      <c r="CF97" s="73"/>
      <c r="CG97" s="73"/>
      <c r="CH97" s="73">
        <f t="shared" si="36"/>
        <v>0</v>
      </c>
      <c r="CI97" s="73">
        <f t="shared" si="37"/>
        <v>0</v>
      </c>
      <c r="CJ97" s="73">
        <f t="shared" si="38"/>
        <v>0</v>
      </c>
      <c r="CK97" s="73"/>
      <c r="CL97" s="73">
        <f t="shared" si="39"/>
        <v>0</v>
      </c>
      <c r="CM97" s="73">
        <f t="shared" si="40"/>
        <v>0</v>
      </c>
      <c r="CN97" s="73">
        <f t="shared" si="41"/>
        <v>0</v>
      </c>
      <c r="CO97" s="73">
        <f t="shared" si="42"/>
        <v>0</v>
      </c>
      <c r="CP97" s="73">
        <f t="shared" si="43"/>
        <v>0</v>
      </c>
      <c r="CQ97" s="73">
        <f t="shared" si="44"/>
        <v>0</v>
      </c>
      <c r="CR97" s="73">
        <f t="shared" si="56"/>
        <v>0</v>
      </c>
      <c r="CS97" s="94"/>
      <c r="CT97" s="94"/>
      <c r="CU97" s="94"/>
      <c r="CV97" s="94"/>
      <c r="CW97" s="94"/>
    </row>
    <row r="98" spans="1:101" s="22" customFormat="1" x14ac:dyDescent="0.2">
      <c r="A98" s="91">
        <f t="shared" si="57"/>
        <v>87</v>
      </c>
      <c r="B98" s="67"/>
      <c r="C98" s="67"/>
      <c r="D98" s="69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AS98" s="109"/>
      <c r="AT98" s="94"/>
      <c r="AU98" s="94"/>
      <c r="AV98" s="94"/>
      <c r="AW98" s="94"/>
      <c r="AX98" s="94"/>
      <c r="AY98" s="94">
        <f t="shared" si="45"/>
        <v>87</v>
      </c>
      <c r="AZ98" s="94">
        <f>AVERAGE(B$12:B98)</f>
        <v>-1.0500267633333337E-3</v>
      </c>
      <c r="BA98" s="94">
        <f>AVERAGE(C$12:C98)</f>
        <v>4.6842394133333326E-3</v>
      </c>
      <c r="BB98" s="94">
        <f t="shared" si="46"/>
        <v>0</v>
      </c>
      <c r="BC98" s="94">
        <f t="shared" si="47"/>
        <v>0</v>
      </c>
      <c r="BD98" s="94">
        <f t="shared" si="58"/>
        <v>-6.3001605800000027E-2</v>
      </c>
      <c r="BE98" s="94">
        <f t="shared" si="59"/>
        <v>0.28105436479999996</v>
      </c>
      <c r="BF98" s="94">
        <f t="shared" si="60"/>
        <v>0.34405597060000004</v>
      </c>
      <c r="BG98" s="95">
        <f t="shared" si="48"/>
        <v>0</v>
      </c>
      <c r="BH98" s="95">
        <f t="shared" si="49"/>
        <v>0</v>
      </c>
      <c r="BI98" s="95">
        <f>(AVERAGE(B$12:B98)-AVERAGE($D$12:$D98))/STDEV(B$12:B98)</f>
        <v>-8.7081254602406233E-2</v>
      </c>
      <c r="BJ98" s="95">
        <f>(AVERAGE(C$12:C98)-AVERAGE($D$12:$D98))/STDEV(C$12:C98)</f>
        <v>0.10432948975861421</v>
      </c>
      <c r="BK98" s="94"/>
      <c r="BL98" s="94"/>
      <c r="BM98" s="94"/>
      <c r="BN98" s="72">
        <f t="shared" si="50"/>
        <v>0</v>
      </c>
      <c r="BO98" s="72">
        <f t="shared" si="51"/>
        <v>0</v>
      </c>
      <c r="BP98" s="72">
        <f t="shared" si="52"/>
        <v>0</v>
      </c>
      <c r="BQ98" s="72">
        <f t="shared" si="53"/>
        <v>1</v>
      </c>
      <c r="BR98" s="72">
        <f t="shared" si="54"/>
        <v>1</v>
      </c>
      <c r="BS98" s="72">
        <f t="shared" si="55"/>
        <v>1</v>
      </c>
      <c r="BT98" s="72"/>
      <c r="BU98" s="72"/>
      <c r="BV98" s="72"/>
      <c r="BW98" s="72"/>
      <c r="BX98" s="72"/>
      <c r="BY98" s="72"/>
      <c r="BZ98" s="72"/>
      <c r="CA98" s="72"/>
      <c r="CB98" s="72"/>
      <c r="CC98" s="73"/>
      <c r="CD98" s="73"/>
      <c r="CE98" s="73"/>
      <c r="CF98" s="73"/>
      <c r="CG98" s="73"/>
      <c r="CH98" s="73">
        <f t="shared" si="36"/>
        <v>0</v>
      </c>
      <c r="CI98" s="73">
        <f t="shared" si="37"/>
        <v>0</v>
      </c>
      <c r="CJ98" s="73">
        <f t="shared" si="38"/>
        <v>0</v>
      </c>
      <c r="CK98" s="73"/>
      <c r="CL98" s="73">
        <f t="shared" si="39"/>
        <v>0</v>
      </c>
      <c r="CM98" s="73">
        <f t="shared" si="40"/>
        <v>0</v>
      </c>
      <c r="CN98" s="73">
        <f t="shared" si="41"/>
        <v>0</v>
      </c>
      <c r="CO98" s="73">
        <f t="shared" si="42"/>
        <v>0</v>
      </c>
      <c r="CP98" s="73">
        <f t="shared" si="43"/>
        <v>0</v>
      </c>
      <c r="CQ98" s="73">
        <f t="shared" si="44"/>
        <v>0</v>
      </c>
      <c r="CR98" s="73">
        <f t="shared" si="56"/>
        <v>0</v>
      </c>
      <c r="CS98" s="94"/>
      <c r="CT98" s="94"/>
      <c r="CU98" s="94"/>
      <c r="CV98" s="94"/>
      <c r="CW98" s="94"/>
    </row>
    <row r="99" spans="1:101" s="22" customFormat="1" x14ac:dyDescent="0.2">
      <c r="A99" s="91">
        <f t="shared" si="57"/>
        <v>88</v>
      </c>
      <c r="B99" s="67"/>
      <c r="C99" s="67"/>
      <c r="D99" s="69"/>
      <c r="E99" s="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AS99" s="109"/>
      <c r="AT99" s="94"/>
      <c r="AU99" s="94"/>
      <c r="AV99" s="94"/>
      <c r="AW99" s="94"/>
      <c r="AX99" s="94"/>
      <c r="AY99" s="94">
        <f t="shared" si="45"/>
        <v>88</v>
      </c>
      <c r="AZ99" s="94">
        <f>AVERAGE(B$12:B99)</f>
        <v>-1.0500267633333337E-3</v>
      </c>
      <c r="BA99" s="94">
        <f>AVERAGE(C$12:C99)</f>
        <v>4.6842394133333326E-3</v>
      </c>
      <c r="BB99" s="94">
        <f t="shared" si="46"/>
        <v>0</v>
      </c>
      <c r="BC99" s="94">
        <f t="shared" si="47"/>
        <v>0</v>
      </c>
      <c r="BD99" s="94">
        <f t="shared" si="58"/>
        <v>-6.3001605800000027E-2</v>
      </c>
      <c r="BE99" s="94">
        <f t="shared" si="59"/>
        <v>0.28105436479999996</v>
      </c>
      <c r="BF99" s="94">
        <f t="shared" si="60"/>
        <v>0.34405597060000004</v>
      </c>
      <c r="BG99" s="95">
        <f t="shared" si="48"/>
        <v>0</v>
      </c>
      <c r="BH99" s="95">
        <f t="shared" si="49"/>
        <v>0</v>
      </c>
      <c r="BI99" s="95">
        <f>(AVERAGE(B$12:B99)-AVERAGE($D$12:$D99))/STDEV(B$12:B99)</f>
        <v>-8.7081254602406233E-2</v>
      </c>
      <c r="BJ99" s="95">
        <f>(AVERAGE(C$12:C99)-AVERAGE($D$12:$D99))/STDEV(C$12:C99)</f>
        <v>0.10432948975861421</v>
      </c>
      <c r="BK99" s="94"/>
      <c r="BL99" s="94"/>
      <c r="BM99" s="94"/>
      <c r="BN99" s="72">
        <f t="shared" si="50"/>
        <v>0</v>
      </c>
      <c r="BO99" s="72">
        <f t="shared" si="51"/>
        <v>0</v>
      </c>
      <c r="BP99" s="72">
        <f t="shared" si="52"/>
        <v>0</v>
      </c>
      <c r="BQ99" s="72">
        <f t="shared" si="53"/>
        <v>1</v>
      </c>
      <c r="BR99" s="72">
        <f t="shared" si="54"/>
        <v>1</v>
      </c>
      <c r="BS99" s="72">
        <f t="shared" si="55"/>
        <v>1</v>
      </c>
      <c r="BT99" s="72"/>
      <c r="BU99" s="72"/>
      <c r="BV99" s="72"/>
      <c r="BW99" s="72"/>
      <c r="BX99" s="72"/>
      <c r="BY99" s="72"/>
      <c r="BZ99" s="72"/>
      <c r="CA99" s="72"/>
      <c r="CB99" s="72"/>
      <c r="CC99" s="73"/>
      <c r="CD99" s="73"/>
      <c r="CE99" s="73"/>
      <c r="CF99" s="73"/>
      <c r="CG99" s="73"/>
      <c r="CH99" s="73">
        <f t="shared" si="36"/>
        <v>0</v>
      </c>
      <c r="CI99" s="73">
        <f t="shared" si="37"/>
        <v>0</v>
      </c>
      <c r="CJ99" s="73">
        <f t="shared" si="38"/>
        <v>0</v>
      </c>
      <c r="CK99" s="73"/>
      <c r="CL99" s="73">
        <f t="shared" si="39"/>
        <v>0</v>
      </c>
      <c r="CM99" s="73">
        <f t="shared" si="40"/>
        <v>0</v>
      </c>
      <c r="CN99" s="73">
        <f t="shared" si="41"/>
        <v>0</v>
      </c>
      <c r="CO99" s="73">
        <f t="shared" si="42"/>
        <v>0</v>
      </c>
      <c r="CP99" s="73">
        <f t="shared" si="43"/>
        <v>0</v>
      </c>
      <c r="CQ99" s="73">
        <f t="shared" si="44"/>
        <v>0</v>
      </c>
      <c r="CR99" s="73">
        <f t="shared" si="56"/>
        <v>0</v>
      </c>
      <c r="CS99" s="94"/>
      <c r="CT99" s="94"/>
      <c r="CU99" s="94"/>
      <c r="CV99" s="94"/>
      <c r="CW99" s="94"/>
    </row>
    <row r="100" spans="1:101" s="22" customFormat="1" x14ac:dyDescent="0.2">
      <c r="A100" s="91">
        <f t="shared" si="57"/>
        <v>89</v>
      </c>
      <c r="B100" s="67"/>
      <c r="C100" s="67"/>
      <c r="D100" s="69"/>
      <c r="E100" s="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AS100" s="109"/>
      <c r="AT100" s="94"/>
      <c r="AU100" s="94"/>
      <c r="AV100" s="94"/>
      <c r="AW100" s="94"/>
      <c r="AX100" s="94"/>
      <c r="AY100" s="94">
        <f t="shared" si="45"/>
        <v>89</v>
      </c>
      <c r="AZ100" s="94">
        <f>AVERAGE(B$12:B100)</f>
        <v>-1.0500267633333337E-3</v>
      </c>
      <c r="BA100" s="94">
        <f>AVERAGE(C$12:C100)</f>
        <v>4.6842394133333326E-3</v>
      </c>
      <c r="BB100" s="94">
        <f t="shared" si="46"/>
        <v>0</v>
      </c>
      <c r="BC100" s="94">
        <f t="shared" si="47"/>
        <v>0</v>
      </c>
      <c r="BD100" s="94">
        <f t="shared" si="58"/>
        <v>-6.3001605800000027E-2</v>
      </c>
      <c r="BE100" s="94">
        <f t="shared" si="59"/>
        <v>0.28105436479999996</v>
      </c>
      <c r="BF100" s="94">
        <f t="shared" si="60"/>
        <v>0.34405597060000004</v>
      </c>
      <c r="BG100" s="95">
        <f t="shared" si="48"/>
        <v>0</v>
      </c>
      <c r="BH100" s="95">
        <f t="shared" si="49"/>
        <v>0</v>
      </c>
      <c r="BI100" s="95">
        <f>(AVERAGE(B$12:B100)-AVERAGE($D$12:$D100))/STDEV(B$12:B100)</f>
        <v>-8.7081254602406233E-2</v>
      </c>
      <c r="BJ100" s="95">
        <f>(AVERAGE(C$12:C100)-AVERAGE($D$12:$D100))/STDEV(C$12:C100)</f>
        <v>0.10432948975861421</v>
      </c>
      <c r="BK100" s="94"/>
      <c r="BL100" s="94"/>
      <c r="BM100" s="94"/>
      <c r="BN100" s="72">
        <f t="shared" si="50"/>
        <v>0</v>
      </c>
      <c r="BO100" s="72">
        <f t="shared" si="51"/>
        <v>0</v>
      </c>
      <c r="BP100" s="72">
        <f t="shared" si="52"/>
        <v>0</v>
      </c>
      <c r="BQ100" s="72">
        <f t="shared" si="53"/>
        <v>1</v>
      </c>
      <c r="BR100" s="72">
        <f t="shared" si="54"/>
        <v>1</v>
      </c>
      <c r="BS100" s="72">
        <f t="shared" si="55"/>
        <v>1</v>
      </c>
      <c r="BT100" s="72"/>
      <c r="BU100" s="72"/>
      <c r="BV100" s="72"/>
      <c r="BW100" s="72"/>
      <c r="BX100" s="72"/>
      <c r="BY100" s="72"/>
      <c r="BZ100" s="72"/>
      <c r="CA100" s="72"/>
      <c r="CB100" s="72"/>
      <c r="CC100" s="73"/>
      <c r="CD100" s="73"/>
      <c r="CE100" s="73"/>
      <c r="CF100" s="73"/>
      <c r="CG100" s="73"/>
      <c r="CH100" s="73">
        <f t="shared" si="36"/>
        <v>0</v>
      </c>
      <c r="CI100" s="73">
        <f t="shared" si="37"/>
        <v>0</v>
      </c>
      <c r="CJ100" s="73">
        <f t="shared" si="38"/>
        <v>0</v>
      </c>
      <c r="CK100" s="73"/>
      <c r="CL100" s="73">
        <f t="shared" si="39"/>
        <v>0</v>
      </c>
      <c r="CM100" s="73">
        <f t="shared" si="40"/>
        <v>0</v>
      </c>
      <c r="CN100" s="73">
        <f t="shared" si="41"/>
        <v>0</v>
      </c>
      <c r="CO100" s="73">
        <f t="shared" si="42"/>
        <v>0</v>
      </c>
      <c r="CP100" s="73">
        <f t="shared" si="43"/>
        <v>0</v>
      </c>
      <c r="CQ100" s="73">
        <f t="shared" si="44"/>
        <v>0</v>
      </c>
      <c r="CR100" s="73">
        <f t="shared" si="56"/>
        <v>0</v>
      </c>
      <c r="CS100" s="94"/>
      <c r="CT100" s="94"/>
      <c r="CU100" s="94"/>
      <c r="CV100" s="94"/>
      <c r="CW100" s="94"/>
    </row>
    <row r="101" spans="1:101" s="22" customFormat="1" x14ac:dyDescent="0.2">
      <c r="A101" s="91">
        <f t="shared" si="57"/>
        <v>90</v>
      </c>
      <c r="B101" s="67"/>
      <c r="C101" s="67"/>
      <c r="D101" s="69"/>
      <c r="E101" s="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AS101" s="109"/>
      <c r="AT101" s="94"/>
      <c r="AU101" s="94"/>
      <c r="AV101" s="94"/>
      <c r="AW101" s="94"/>
      <c r="AX101" s="94"/>
      <c r="AY101" s="94">
        <f t="shared" si="45"/>
        <v>90</v>
      </c>
      <c r="AZ101" s="94">
        <f>AVERAGE(B$12:B101)</f>
        <v>-1.0500267633333337E-3</v>
      </c>
      <c r="BA101" s="94">
        <f>AVERAGE(C$12:C101)</f>
        <v>4.6842394133333326E-3</v>
      </c>
      <c r="BB101" s="94">
        <f t="shared" si="46"/>
        <v>0</v>
      </c>
      <c r="BC101" s="94">
        <f t="shared" si="47"/>
        <v>0</v>
      </c>
      <c r="BD101" s="94">
        <f t="shared" si="58"/>
        <v>-6.3001605800000027E-2</v>
      </c>
      <c r="BE101" s="94">
        <f t="shared" si="59"/>
        <v>0.28105436479999996</v>
      </c>
      <c r="BF101" s="94">
        <f t="shared" si="60"/>
        <v>0.34405597060000004</v>
      </c>
      <c r="BG101" s="95">
        <f t="shared" si="48"/>
        <v>0</v>
      </c>
      <c r="BH101" s="95">
        <f t="shared" si="49"/>
        <v>0</v>
      </c>
      <c r="BI101" s="95">
        <f>(AVERAGE(B$12:B101)-AVERAGE($D$12:$D101))/STDEV(B$12:B101)</f>
        <v>-8.7081254602406233E-2</v>
      </c>
      <c r="BJ101" s="95">
        <f>(AVERAGE(C$12:C101)-AVERAGE($D$12:$D101))/STDEV(C$12:C101)</f>
        <v>0.10432948975861421</v>
      </c>
      <c r="BK101" s="94"/>
      <c r="BL101" s="94"/>
      <c r="BM101" s="94"/>
      <c r="BN101" s="72">
        <f t="shared" si="50"/>
        <v>0</v>
      </c>
      <c r="BO101" s="72">
        <f t="shared" si="51"/>
        <v>0</v>
      </c>
      <c r="BP101" s="72">
        <f t="shared" si="52"/>
        <v>0</v>
      </c>
      <c r="BQ101" s="72">
        <f t="shared" si="53"/>
        <v>1</v>
      </c>
      <c r="BR101" s="72">
        <f t="shared" si="54"/>
        <v>1</v>
      </c>
      <c r="BS101" s="72">
        <f t="shared" si="55"/>
        <v>1</v>
      </c>
      <c r="BT101" s="72"/>
      <c r="BU101" s="72"/>
      <c r="BV101" s="72"/>
      <c r="BW101" s="72"/>
      <c r="BX101" s="72"/>
      <c r="BY101" s="72"/>
      <c r="BZ101" s="72"/>
      <c r="CA101" s="72"/>
      <c r="CB101" s="72"/>
      <c r="CC101" s="73"/>
      <c r="CD101" s="73"/>
      <c r="CE101" s="73"/>
      <c r="CF101" s="73"/>
      <c r="CG101" s="73"/>
      <c r="CH101" s="73">
        <f t="shared" si="36"/>
        <v>0</v>
      </c>
      <c r="CI101" s="73">
        <f t="shared" si="37"/>
        <v>0</v>
      </c>
      <c r="CJ101" s="73">
        <f t="shared" si="38"/>
        <v>0</v>
      </c>
      <c r="CK101" s="73"/>
      <c r="CL101" s="73">
        <f t="shared" si="39"/>
        <v>0</v>
      </c>
      <c r="CM101" s="73">
        <f t="shared" si="40"/>
        <v>0</v>
      </c>
      <c r="CN101" s="73">
        <f t="shared" si="41"/>
        <v>0</v>
      </c>
      <c r="CO101" s="73">
        <f t="shared" si="42"/>
        <v>0</v>
      </c>
      <c r="CP101" s="73">
        <f t="shared" si="43"/>
        <v>0</v>
      </c>
      <c r="CQ101" s="73">
        <f t="shared" si="44"/>
        <v>0</v>
      </c>
      <c r="CR101" s="73">
        <f t="shared" si="56"/>
        <v>0</v>
      </c>
      <c r="CS101" s="94"/>
      <c r="CT101" s="94"/>
      <c r="CU101" s="94"/>
      <c r="CV101" s="94"/>
      <c r="CW101" s="94"/>
    </row>
    <row r="102" spans="1:101" s="22" customFormat="1" x14ac:dyDescent="0.2">
      <c r="A102" s="91">
        <f t="shared" si="57"/>
        <v>91</v>
      </c>
      <c r="B102" s="67"/>
      <c r="C102" s="67"/>
      <c r="D102" s="69"/>
      <c r="E102" s="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AS102" s="109"/>
      <c r="AT102" s="94"/>
      <c r="AU102" s="94"/>
      <c r="AV102" s="94"/>
      <c r="AW102" s="94"/>
      <c r="AX102" s="94"/>
      <c r="AY102" s="94">
        <f t="shared" si="45"/>
        <v>91</v>
      </c>
      <c r="AZ102" s="94">
        <f>AVERAGE(B$12:B102)</f>
        <v>-1.0500267633333337E-3</v>
      </c>
      <c r="BA102" s="94">
        <f>AVERAGE(C$12:C102)</f>
        <v>4.6842394133333326E-3</v>
      </c>
      <c r="BB102" s="94">
        <f t="shared" si="46"/>
        <v>0</v>
      </c>
      <c r="BC102" s="94">
        <f t="shared" si="47"/>
        <v>0</v>
      </c>
      <c r="BD102" s="94">
        <f t="shared" si="58"/>
        <v>-6.3001605800000027E-2</v>
      </c>
      <c r="BE102" s="94">
        <f t="shared" si="59"/>
        <v>0.28105436479999996</v>
      </c>
      <c r="BF102" s="94">
        <f t="shared" si="60"/>
        <v>0.34405597060000004</v>
      </c>
      <c r="BG102" s="95">
        <f t="shared" si="48"/>
        <v>0</v>
      </c>
      <c r="BH102" s="95">
        <f t="shared" si="49"/>
        <v>0</v>
      </c>
      <c r="BI102" s="95">
        <f>(AVERAGE(B$12:B102)-AVERAGE($D$12:$D102))/STDEV(B$12:B102)</f>
        <v>-8.7081254602406233E-2</v>
      </c>
      <c r="BJ102" s="95">
        <f>(AVERAGE(C$12:C102)-AVERAGE($D$12:$D102))/STDEV(C$12:C102)</f>
        <v>0.10432948975861421</v>
      </c>
      <c r="BK102" s="94"/>
      <c r="BL102" s="94"/>
      <c r="BM102" s="94"/>
      <c r="BN102" s="72">
        <f t="shared" si="50"/>
        <v>0</v>
      </c>
      <c r="BO102" s="72">
        <f t="shared" si="51"/>
        <v>0</v>
      </c>
      <c r="BP102" s="72">
        <f t="shared" si="52"/>
        <v>0</v>
      </c>
      <c r="BQ102" s="72">
        <f t="shared" si="53"/>
        <v>1</v>
      </c>
      <c r="BR102" s="72">
        <f t="shared" si="54"/>
        <v>1</v>
      </c>
      <c r="BS102" s="72">
        <f t="shared" si="55"/>
        <v>1</v>
      </c>
      <c r="BT102" s="72"/>
      <c r="BU102" s="72"/>
      <c r="BV102" s="72"/>
      <c r="BW102" s="72"/>
      <c r="BX102" s="72"/>
      <c r="BY102" s="72"/>
      <c r="BZ102" s="72"/>
      <c r="CA102" s="72"/>
      <c r="CB102" s="72"/>
      <c r="CC102" s="73"/>
      <c r="CD102" s="73"/>
      <c r="CE102" s="73"/>
      <c r="CF102" s="73"/>
      <c r="CG102" s="73"/>
      <c r="CH102" s="73">
        <f t="shared" si="36"/>
        <v>0</v>
      </c>
      <c r="CI102" s="73">
        <f t="shared" si="37"/>
        <v>0</v>
      </c>
      <c r="CJ102" s="73">
        <f t="shared" si="38"/>
        <v>0</v>
      </c>
      <c r="CK102" s="73"/>
      <c r="CL102" s="73">
        <f t="shared" si="39"/>
        <v>0</v>
      </c>
      <c r="CM102" s="73">
        <f t="shared" si="40"/>
        <v>0</v>
      </c>
      <c r="CN102" s="73">
        <f t="shared" si="41"/>
        <v>0</v>
      </c>
      <c r="CO102" s="73">
        <f t="shared" si="42"/>
        <v>0</v>
      </c>
      <c r="CP102" s="73">
        <f t="shared" si="43"/>
        <v>0</v>
      </c>
      <c r="CQ102" s="73">
        <f t="shared" si="44"/>
        <v>0</v>
      </c>
      <c r="CR102" s="73">
        <f t="shared" si="56"/>
        <v>0</v>
      </c>
      <c r="CS102" s="94"/>
      <c r="CT102" s="94"/>
      <c r="CU102" s="94"/>
      <c r="CV102" s="94"/>
      <c r="CW102" s="94"/>
    </row>
    <row r="103" spans="1:101" s="22" customFormat="1" x14ac:dyDescent="0.2">
      <c r="A103" s="91">
        <f t="shared" si="57"/>
        <v>92</v>
      </c>
      <c r="B103" s="67"/>
      <c r="C103" s="67"/>
      <c r="D103" s="69"/>
      <c r="E103" s="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AS103" s="109"/>
      <c r="AT103" s="94"/>
      <c r="AU103" s="94"/>
      <c r="AV103" s="94"/>
      <c r="AW103" s="94"/>
      <c r="AX103" s="94"/>
      <c r="AY103" s="94">
        <f t="shared" si="45"/>
        <v>92</v>
      </c>
      <c r="AZ103" s="94">
        <f>AVERAGE(B$12:B103)</f>
        <v>-1.0500267633333337E-3</v>
      </c>
      <c r="BA103" s="94">
        <f>AVERAGE(C$12:C103)</f>
        <v>4.6842394133333326E-3</v>
      </c>
      <c r="BB103" s="94">
        <f t="shared" si="46"/>
        <v>0</v>
      </c>
      <c r="BC103" s="94">
        <f t="shared" si="47"/>
        <v>0</v>
      </c>
      <c r="BD103" s="94">
        <f t="shared" si="58"/>
        <v>-6.3001605800000027E-2</v>
      </c>
      <c r="BE103" s="94">
        <f t="shared" si="59"/>
        <v>0.28105436479999996</v>
      </c>
      <c r="BF103" s="94">
        <f t="shared" si="60"/>
        <v>0.34405597060000004</v>
      </c>
      <c r="BG103" s="95">
        <f t="shared" si="48"/>
        <v>0</v>
      </c>
      <c r="BH103" s="95">
        <f t="shared" si="49"/>
        <v>0</v>
      </c>
      <c r="BI103" s="95">
        <f>(AVERAGE(B$12:B103)-AVERAGE($D$12:$D103))/STDEV(B$12:B103)</f>
        <v>-8.7081254602406233E-2</v>
      </c>
      <c r="BJ103" s="95">
        <f>(AVERAGE(C$12:C103)-AVERAGE($D$12:$D103))/STDEV(C$12:C103)</f>
        <v>0.10432948975861421</v>
      </c>
      <c r="BK103" s="94"/>
      <c r="BL103" s="94"/>
      <c r="BM103" s="94"/>
      <c r="BN103" s="72">
        <f t="shared" si="50"/>
        <v>0</v>
      </c>
      <c r="BO103" s="72">
        <f t="shared" si="51"/>
        <v>0</v>
      </c>
      <c r="BP103" s="72">
        <f t="shared" si="52"/>
        <v>0</v>
      </c>
      <c r="BQ103" s="72">
        <f t="shared" si="53"/>
        <v>1</v>
      </c>
      <c r="BR103" s="72">
        <f t="shared" si="54"/>
        <v>1</v>
      </c>
      <c r="BS103" s="72">
        <f t="shared" si="55"/>
        <v>1</v>
      </c>
      <c r="BT103" s="72"/>
      <c r="BU103" s="72"/>
      <c r="BV103" s="72"/>
      <c r="BW103" s="72"/>
      <c r="BX103" s="72"/>
      <c r="BY103" s="72"/>
      <c r="BZ103" s="72"/>
      <c r="CA103" s="72"/>
      <c r="CB103" s="72"/>
      <c r="CC103" s="73"/>
      <c r="CD103" s="73"/>
      <c r="CE103" s="73"/>
      <c r="CF103" s="73"/>
      <c r="CG103" s="73"/>
      <c r="CH103" s="73">
        <f t="shared" si="36"/>
        <v>0</v>
      </c>
      <c r="CI103" s="73">
        <f t="shared" si="37"/>
        <v>0</v>
      </c>
      <c r="CJ103" s="73">
        <f t="shared" si="38"/>
        <v>0</v>
      </c>
      <c r="CK103" s="73"/>
      <c r="CL103" s="73">
        <f t="shared" si="39"/>
        <v>0</v>
      </c>
      <c r="CM103" s="73">
        <f t="shared" si="40"/>
        <v>0</v>
      </c>
      <c r="CN103" s="73">
        <f t="shared" si="41"/>
        <v>0</v>
      </c>
      <c r="CO103" s="73">
        <f t="shared" si="42"/>
        <v>0</v>
      </c>
      <c r="CP103" s="73">
        <f t="shared" si="43"/>
        <v>0</v>
      </c>
      <c r="CQ103" s="73">
        <f t="shared" si="44"/>
        <v>0</v>
      </c>
      <c r="CR103" s="73">
        <f t="shared" si="56"/>
        <v>0</v>
      </c>
      <c r="CS103" s="94"/>
      <c r="CT103" s="94"/>
      <c r="CU103" s="94"/>
      <c r="CV103" s="94"/>
      <c r="CW103" s="94"/>
    </row>
    <row r="104" spans="1:101" s="22" customFormat="1" x14ac:dyDescent="0.2">
      <c r="A104" s="91">
        <f t="shared" si="57"/>
        <v>93</v>
      </c>
      <c r="B104" s="67"/>
      <c r="C104" s="67"/>
      <c r="D104" s="69"/>
      <c r="E104" s="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AS104" s="109"/>
      <c r="AT104" s="94"/>
      <c r="AU104" s="94"/>
      <c r="AV104" s="94"/>
      <c r="AW104" s="94"/>
      <c r="AX104" s="94"/>
      <c r="AY104" s="94">
        <f t="shared" si="45"/>
        <v>93</v>
      </c>
      <c r="AZ104" s="94">
        <f>AVERAGE(B$12:B104)</f>
        <v>-1.0500267633333337E-3</v>
      </c>
      <c r="BA104" s="94">
        <f>AVERAGE(C$12:C104)</f>
        <v>4.6842394133333326E-3</v>
      </c>
      <c r="BB104" s="94">
        <f t="shared" si="46"/>
        <v>0</v>
      </c>
      <c r="BC104" s="94">
        <f t="shared" si="47"/>
        <v>0</v>
      </c>
      <c r="BD104" s="94">
        <f t="shared" si="58"/>
        <v>-6.3001605800000027E-2</v>
      </c>
      <c r="BE104" s="94">
        <f t="shared" si="59"/>
        <v>0.28105436479999996</v>
      </c>
      <c r="BF104" s="94">
        <f t="shared" si="60"/>
        <v>0.34405597060000004</v>
      </c>
      <c r="BG104" s="95">
        <f t="shared" si="48"/>
        <v>0</v>
      </c>
      <c r="BH104" s="95">
        <f t="shared" si="49"/>
        <v>0</v>
      </c>
      <c r="BI104" s="95">
        <f>(AVERAGE(B$12:B104)-AVERAGE($D$12:$D104))/STDEV(B$12:B104)</f>
        <v>-8.7081254602406233E-2</v>
      </c>
      <c r="BJ104" s="95">
        <f>(AVERAGE(C$12:C104)-AVERAGE($D$12:$D104))/STDEV(C$12:C104)</f>
        <v>0.10432948975861421</v>
      </c>
      <c r="BK104" s="94"/>
      <c r="BL104" s="94"/>
      <c r="BM104" s="94"/>
      <c r="BN104" s="72">
        <f t="shared" si="50"/>
        <v>0</v>
      </c>
      <c r="BO104" s="72">
        <f t="shared" si="51"/>
        <v>0</v>
      </c>
      <c r="BP104" s="72">
        <f t="shared" si="52"/>
        <v>0</v>
      </c>
      <c r="BQ104" s="72">
        <f t="shared" si="53"/>
        <v>1</v>
      </c>
      <c r="BR104" s="72">
        <f t="shared" si="54"/>
        <v>1</v>
      </c>
      <c r="BS104" s="72">
        <f t="shared" si="55"/>
        <v>1</v>
      </c>
      <c r="BT104" s="72"/>
      <c r="BU104" s="72"/>
      <c r="BV104" s="72"/>
      <c r="BW104" s="72"/>
      <c r="BX104" s="72"/>
      <c r="BY104" s="72"/>
      <c r="BZ104" s="72"/>
      <c r="CA104" s="72"/>
      <c r="CB104" s="72"/>
      <c r="CC104" s="73"/>
      <c r="CD104" s="73"/>
      <c r="CE104" s="73"/>
      <c r="CF104" s="73"/>
      <c r="CG104" s="73"/>
      <c r="CH104" s="73">
        <f t="shared" si="36"/>
        <v>0</v>
      </c>
      <c r="CI104" s="73">
        <f t="shared" si="37"/>
        <v>0</v>
      </c>
      <c r="CJ104" s="73">
        <f t="shared" si="38"/>
        <v>0</v>
      </c>
      <c r="CK104" s="73"/>
      <c r="CL104" s="73">
        <f t="shared" si="39"/>
        <v>0</v>
      </c>
      <c r="CM104" s="73">
        <f t="shared" si="40"/>
        <v>0</v>
      </c>
      <c r="CN104" s="73">
        <f t="shared" si="41"/>
        <v>0</v>
      </c>
      <c r="CO104" s="73">
        <f t="shared" si="42"/>
        <v>0</v>
      </c>
      <c r="CP104" s="73">
        <f t="shared" si="43"/>
        <v>0</v>
      </c>
      <c r="CQ104" s="73">
        <f t="shared" si="44"/>
        <v>0</v>
      </c>
      <c r="CR104" s="73">
        <f t="shared" si="56"/>
        <v>0</v>
      </c>
      <c r="CS104" s="94"/>
      <c r="CT104" s="94"/>
      <c r="CU104" s="94"/>
      <c r="CV104" s="94"/>
      <c r="CW104" s="94"/>
    </row>
    <row r="105" spans="1:101" s="22" customFormat="1" x14ac:dyDescent="0.2">
      <c r="A105" s="91">
        <f t="shared" si="57"/>
        <v>94</v>
      </c>
      <c r="B105" s="67"/>
      <c r="C105" s="67"/>
      <c r="D105" s="69"/>
      <c r="E105" s="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AS105" s="109"/>
      <c r="AT105" s="94"/>
      <c r="AU105" s="94"/>
      <c r="AV105" s="94"/>
      <c r="AW105" s="94"/>
      <c r="AX105" s="94"/>
      <c r="AY105" s="94">
        <f t="shared" si="45"/>
        <v>94</v>
      </c>
      <c r="AZ105" s="94">
        <f>AVERAGE(B$12:B105)</f>
        <v>-1.0500267633333337E-3</v>
      </c>
      <c r="BA105" s="94">
        <f>AVERAGE(C$12:C105)</f>
        <v>4.6842394133333326E-3</v>
      </c>
      <c r="BB105" s="94">
        <f t="shared" si="46"/>
        <v>0</v>
      </c>
      <c r="BC105" s="94">
        <f t="shared" si="47"/>
        <v>0</v>
      </c>
      <c r="BD105" s="94">
        <f t="shared" si="58"/>
        <v>-6.3001605800000027E-2</v>
      </c>
      <c r="BE105" s="94">
        <f t="shared" si="59"/>
        <v>0.28105436479999996</v>
      </c>
      <c r="BF105" s="94">
        <f t="shared" si="60"/>
        <v>0.34405597060000004</v>
      </c>
      <c r="BG105" s="95">
        <f t="shared" si="48"/>
        <v>0</v>
      </c>
      <c r="BH105" s="95">
        <f t="shared" si="49"/>
        <v>0</v>
      </c>
      <c r="BI105" s="95">
        <f>(AVERAGE(B$12:B105)-AVERAGE($D$12:$D105))/STDEV(B$12:B105)</f>
        <v>-8.7081254602406233E-2</v>
      </c>
      <c r="BJ105" s="95">
        <f>(AVERAGE(C$12:C105)-AVERAGE($D$12:$D105))/STDEV(C$12:C105)</f>
        <v>0.10432948975861421</v>
      </c>
      <c r="BK105" s="94"/>
      <c r="BL105" s="94"/>
      <c r="BM105" s="94"/>
      <c r="BN105" s="72">
        <f t="shared" si="50"/>
        <v>0</v>
      </c>
      <c r="BO105" s="72">
        <f t="shared" si="51"/>
        <v>0</v>
      </c>
      <c r="BP105" s="72">
        <f t="shared" si="52"/>
        <v>0</v>
      </c>
      <c r="BQ105" s="72">
        <f t="shared" si="53"/>
        <v>1</v>
      </c>
      <c r="BR105" s="72">
        <f t="shared" si="54"/>
        <v>1</v>
      </c>
      <c r="BS105" s="72">
        <f t="shared" si="55"/>
        <v>1</v>
      </c>
      <c r="BT105" s="72"/>
      <c r="BU105" s="72"/>
      <c r="BV105" s="72"/>
      <c r="BW105" s="72"/>
      <c r="BX105" s="72"/>
      <c r="BY105" s="72"/>
      <c r="BZ105" s="72"/>
      <c r="CA105" s="72"/>
      <c r="CB105" s="72"/>
      <c r="CC105" s="73"/>
      <c r="CD105" s="73"/>
      <c r="CE105" s="73"/>
      <c r="CF105" s="73"/>
      <c r="CG105" s="73"/>
      <c r="CH105" s="73">
        <f t="shared" si="36"/>
        <v>0</v>
      </c>
      <c r="CI105" s="73">
        <f t="shared" si="37"/>
        <v>0</v>
      </c>
      <c r="CJ105" s="73">
        <f t="shared" si="38"/>
        <v>0</v>
      </c>
      <c r="CK105" s="73"/>
      <c r="CL105" s="73">
        <f t="shared" si="39"/>
        <v>0</v>
      </c>
      <c r="CM105" s="73">
        <f t="shared" si="40"/>
        <v>0</v>
      </c>
      <c r="CN105" s="73">
        <f t="shared" si="41"/>
        <v>0</v>
      </c>
      <c r="CO105" s="73">
        <f t="shared" si="42"/>
        <v>0</v>
      </c>
      <c r="CP105" s="73">
        <f t="shared" si="43"/>
        <v>0</v>
      </c>
      <c r="CQ105" s="73">
        <f t="shared" si="44"/>
        <v>0</v>
      </c>
      <c r="CR105" s="73">
        <f t="shared" si="56"/>
        <v>0</v>
      </c>
      <c r="CS105" s="94"/>
      <c r="CT105" s="94"/>
      <c r="CU105" s="94"/>
      <c r="CV105" s="94"/>
      <c r="CW105" s="94"/>
    </row>
    <row r="106" spans="1:101" s="22" customFormat="1" x14ac:dyDescent="0.2">
      <c r="A106" s="91">
        <f t="shared" si="57"/>
        <v>95</v>
      </c>
      <c r="B106" s="67"/>
      <c r="C106" s="67"/>
      <c r="D106" s="69"/>
      <c r="E106" s="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AS106" s="109"/>
      <c r="AT106" s="94"/>
      <c r="AU106" s="94"/>
      <c r="AV106" s="94"/>
      <c r="AW106" s="94"/>
      <c r="AX106" s="94"/>
      <c r="AY106" s="94">
        <f t="shared" si="45"/>
        <v>95</v>
      </c>
      <c r="AZ106" s="94">
        <f>AVERAGE(B$12:B106)</f>
        <v>-1.0500267633333337E-3</v>
      </c>
      <c r="BA106" s="94">
        <f>AVERAGE(C$12:C106)</f>
        <v>4.6842394133333326E-3</v>
      </c>
      <c r="BB106" s="94">
        <f t="shared" si="46"/>
        <v>0</v>
      </c>
      <c r="BC106" s="94">
        <f t="shared" si="47"/>
        <v>0</v>
      </c>
      <c r="BD106" s="94">
        <f t="shared" si="58"/>
        <v>-6.3001605800000027E-2</v>
      </c>
      <c r="BE106" s="94">
        <f t="shared" si="59"/>
        <v>0.28105436479999996</v>
      </c>
      <c r="BF106" s="94">
        <f t="shared" si="60"/>
        <v>0.34405597060000004</v>
      </c>
      <c r="BG106" s="95">
        <f t="shared" si="48"/>
        <v>0</v>
      </c>
      <c r="BH106" s="95">
        <f t="shared" si="49"/>
        <v>0</v>
      </c>
      <c r="BI106" s="95">
        <f>(AVERAGE(B$12:B106)-AVERAGE($D$12:$D106))/STDEV(B$12:B106)</f>
        <v>-8.7081254602406233E-2</v>
      </c>
      <c r="BJ106" s="95">
        <f>(AVERAGE(C$12:C106)-AVERAGE($D$12:$D106))/STDEV(C$12:C106)</f>
        <v>0.10432948975861421</v>
      </c>
      <c r="BK106" s="94"/>
      <c r="BL106" s="94"/>
      <c r="BM106" s="94"/>
      <c r="BN106" s="72">
        <f t="shared" si="50"/>
        <v>0</v>
      </c>
      <c r="BO106" s="72">
        <f t="shared" si="51"/>
        <v>0</v>
      </c>
      <c r="BP106" s="72">
        <f t="shared" si="52"/>
        <v>0</v>
      </c>
      <c r="BQ106" s="72">
        <f t="shared" si="53"/>
        <v>1</v>
      </c>
      <c r="BR106" s="72">
        <f t="shared" si="54"/>
        <v>1</v>
      </c>
      <c r="BS106" s="72">
        <f t="shared" si="55"/>
        <v>1</v>
      </c>
      <c r="BT106" s="72"/>
      <c r="BU106" s="72"/>
      <c r="BV106" s="72"/>
      <c r="BW106" s="72"/>
      <c r="BX106" s="72"/>
      <c r="BY106" s="72"/>
      <c r="BZ106" s="72"/>
      <c r="CA106" s="72"/>
      <c r="CB106" s="72"/>
      <c r="CC106" s="73"/>
      <c r="CD106" s="73"/>
      <c r="CE106" s="73"/>
      <c r="CF106" s="73"/>
      <c r="CG106" s="73"/>
      <c r="CH106" s="73">
        <f t="shared" si="36"/>
        <v>0</v>
      </c>
      <c r="CI106" s="73">
        <f t="shared" si="37"/>
        <v>0</v>
      </c>
      <c r="CJ106" s="73">
        <f t="shared" si="38"/>
        <v>0</v>
      </c>
      <c r="CK106" s="73"/>
      <c r="CL106" s="73">
        <f t="shared" si="39"/>
        <v>0</v>
      </c>
      <c r="CM106" s="73">
        <f t="shared" si="40"/>
        <v>0</v>
      </c>
      <c r="CN106" s="73">
        <f t="shared" si="41"/>
        <v>0</v>
      </c>
      <c r="CO106" s="73">
        <f t="shared" si="42"/>
        <v>0</v>
      </c>
      <c r="CP106" s="73">
        <f t="shared" si="43"/>
        <v>0</v>
      </c>
      <c r="CQ106" s="73">
        <f t="shared" si="44"/>
        <v>0</v>
      </c>
      <c r="CR106" s="73">
        <f t="shared" si="56"/>
        <v>0</v>
      </c>
      <c r="CS106" s="94"/>
      <c r="CT106" s="94"/>
      <c r="CU106" s="94"/>
      <c r="CV106" s="94"/>
      <c r="CW106" s="94"/>
    </row>
    <row r="107" spans="1:101" s="22" customFormat="1" x14ac:dyDescent="0.2">
      <c r="A107" s="91">
        <f t="shared" si="57"/>
        <v>96</v>
      </c>
      <c r="B107" s="67"/>
      <c r="C107" s="67"/>
      <c r="D107" s="69"/>
      <c r="E107" s="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AS107" s="109"/>
      <c r="AT107" s="94"/>
      <c r="AU107" s="94"/>
      <c r="AV107" s="94"/>
      <c r="AW107" s="94"/>
      <c r="AX107" s="94"/>
      <c r="AY107" s="94">
        <f t="shared" si="45"/>
        <v>96</v>
      </c>
      <c r="AZ107" s="94">
        <f>AVERAGE(B$12:B107)</f>
        <v>-1.0500267633333337E-3</v>
      </c>
      <c r="BA107" s="94">
        <f>AVERAGE(C$12:C107)</f>
        <v>4.6842394133333326E-3</v>
      </c>
      <c r="BB107" s="94">
        <f t="shared" si="46"/>
        <v>0</v>
      </c>
      <c r="BC107" s="94">
        <f t="shared" si="47"/>
        <v>0</v>
      </c>
      <c r="BD107" s="94">
        <f t="shared" si="58"/>
        <v>-6.3001605800000027E-2</v>
      </c>
      <c r="BE107" s="94">
        <f t="shared" si="59"/>
        <v>0.28105436479999996</v>
      </c>
      <c r="BF107" s="94">
        <f t="shared" si="60"/>
        <v>0.34405597060000004</v>
      </c>
      <c r="BG107" s="95">
        <f t="shared" si="48"/>
        <v>0</v>
      </c>
      <c r="BH107" s="95">
        <f t="shared" si="49"/>
        <v>0</v>
      </c>
      <c r="BI107" s="95">
        <f>(AVERAGE(B$12:B107)-AVERAGE($D$12:$D107))/STDEV(B$12:B107)</f>
        <v>-8.7081254602406233E-2</v>
      </c>
      <c r="BJ107" s="95">
        <f>(AVERAGE(C$12:C107)-AVERAGE($D$12:$D107))/STDEV(C$12:C107)</f>
        <v>0.10432948975861421</v>
      </c>
      <c r="BK107" s="94"/>
      <c r="BL107" s="94"/>
      <c r="BM107" s="94"/>
      <c r="BN107" s="72">
        <f t="shared" si="50"/>
        <v>0</v>
      </c>
      <c r="BO107" s="72">
        <f t="shared" si="51"/>
        <v>0</v>
      </c>
      <c r="BP107" s="72">
        <f t="shared" si="52"/>
        <v>0</v>
      </c>
      <c r="BQ107" s="72">
        <f t="shared" si="53"/>
        <v>1</v>
      </c>
      <c r="BR107" s="72">
        <f t="shared" si="54"/>
        <v>1</v>
      </c>
      <c r="BS107" s="72">
        <f t="shared" si="55"/>
        <v>1</v>
      </c>
      <c r="BT107" s="72"/>
      <c r="BU107" s="72"/>
      <c r="BV107" s="72"/>
      <c r="BW107" s="72"/>
      <c r="BX107" s="72"/>
      <c r="BY107" s="72"/>
      <c r="BZ107" s="72"/>
      <c r="CA107" s="72"/>
      <c r="CB107" s="72"/>
      <c r="CC107" s="73"/>
      <c r="CD107" s="73"/>
      <c r="CE107" s="73"/>
      <c r="CF107" s="73"/>
      <c r="CG107" s="73"/>
      <c r="CH107" s="73">
        <f t="shared" si="36"/>
        <v>0</v>
      </c>
      <c r="CI107" s="73">
        <f t="shared" si="37"/>
        <v>0</v>
      </c>
      <c r="CJ107" s="73">
        <f t="shared" si="38"/>
        <v>0</v>
      </c>
      <c r="CK107" s="73"/>
      <c r="CL107" s="73">
        <f t="shared" si="39"/>
        <v>0</v>
      </c>
      <c r="CM107" s="73">
        <f t="shared" si="40"/>
        <v>0</v>
      </c>
      <c r="CN107" s="73">
        <f t="shared" si="41"/>
        <v>0</v>
      </c>
      <c r="CO107" s="73">
        <f t="shared" si="42"/>
        <v>0</v>
      </c>
      <c r="CP107" s="73">
        <f t="shared" si="43"/>
        <v>0</v>
      </c>
      <c r="CQ107" s="73">
        <f t="shared" si="44"/>
        <v>0</v>
      </c>
      <c r="CR107" s="73">
        <f t="shared" si="56"/>
        <v>0</v>
      </c>
      <c r="CS107" s="94"/>
      <c r="CT107" s="94"/>
      <c r="CU107" s="94"/>
      <c r="CV107" s="94"/>
      <c r="CW107" s="94"/>
    </row>
    <row r="108" spans="1:101" s="22" customFormat="1" x14ac:dyDescent="0.2">
      <c r="A108" s="91">
        <f t="shared" si="57"/>
        <v>97</v>
      </c>
      <c r="B108" s="67"/>
      <c r="C108" s="67"/>
      <c r="D108" s="69"/>
      <c r="E108" s="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AS108" s="109"/>
      <c r="AT108" s="94"/>
      <c r="AU108" s="94"/>
      <c r="AV108" s="94"/>
      <c r="AW108" s="94"/>
      <c r="AX108" s="94"/>
      <c r="AY108" s="94">
        <f t="shared" si="45"/>
        <v>97</v>
      </c>
      <c r="AZ108" s="94">
        <f>AVERAGE(B$12:B108)</f>
        <v>-1.0500267633333337E-3</v>
      </c>
      <c r="BA108" s="94">
        <f>AVERAGE(C$12:C108)</f>
        <v>4.6842394133333326E-3</v>
      </c>
      <c r="BB108" s="94">
        <f t="shared" si="46"/>
        <v>0</v>
      </c>
      <c r="BC108" s="94">
        <f t="shared" si="47"/>
        <v>0</v>
      </c>
      <c r="BD108" s="94">
        <f t="shared" si="58"/>
        <v>-6.3001605800000027E-2</v>
      </c>
      <c r="BE108" s="94">
        <f t="shared" si="59"/>
        <v>0.28105436479999996</v>
      </c>
      <c r="BF108" s="94">
        <f t="shared" si="60"/>
        <v>0.34405597060000004</v>
      </c>
      <c r="BG108" s="95">
        <f t="shared" si="48"/>
        <v>0</v>
      </c>
      <c r="BH108" s="95">
        <f t="shared" si="49"/>
        <v>0</v>
      </c>
      <c r="BI108" s="95">
        <f>(AVERAGE(B$12:B108)-AVERAGE($D$12:$D108))/STDEV(B$12:B108)</f>
        <v>-8.7081254602406233E-2</v>
      </c>
      <c r="BJ108" s="95">
        <f>(AVERAGE(C$12:C108)-AVERAGE($D$12:$D108))/STDEV(C$12:C108)</f>
        <v>0.10432948975861421</v>
      </c>
      <c r="BK108" s="94"/>
      <c r="BL108" s="94"/>
      <c r="BM108" s="94"/>
      <c r="BN108" s="72">
        <f t="shared" si="50"/>
        <v>0</v>
      </c>
      <c r="BO108" s="72">
        <f t="shared" si="51"/>
        <v>0</v>
      </c>
      <c r="BP108" s="72">
        <f t="shared" si="52"/>
        <v>0</v>
      </c>
      <c r="BQ108" s="72">
        <f t="shared" si="53"/>
        <v>1</v>
      </c>
      <c r="BR108" s="72">
        <f t="shared" si="54"/>
        <v>1</v>
      </c>
      <c r="BS108" s="72">
        <f t="shared" si="55"/>
        <v>1</v>
      </c>
      <c r="BT108" s="72"/>
      <c r="BU108" s="72"/>
      <c r="BV108" s="72"/>
      <c r="BW108" s="72"/>
      <c r="BX108" s="72"/>
      <c r="BY108" s="72"/>
      <c r="BZ108" s="72"/>
      <c r="CA108" s="72"/>
      <c r="CB108" s="72"/>
      <c r="CC108" s="73"/>
      <c r="CD108" s="73"/>
      <c r="CE108" s="73"/>
      <c r="CF108" s="73"/>
      <c r="CG108" s="73"/>
      <c r="CH108" s="73">
        <f t="shared" si="36"/>
        <v>0</v>
      </c>
      <c r="CI108" s="73">
        <f t="shared" si="37"/>
        <v>0</v>
      </c>
      <c r="CJ108" s="73">
        <f t="shared" si="38"/>
        <v>0</v>
      </c>
      <c r="CK108" s="73"/>
      <c r="CL108" s="73">
        <f t="shared" si="39"/>
        <v>0</v>
      </c>
      <c r="CM108" s="73">
        <f t="shared" si="40"/>
        <v>0</v>
      </c>
      <c r="CN108" s="73">
        <f t="shared" si="41"/>
        <v>0</v>
      </c>
      <c r="CO108" s="73">
        <f t="shared" si="42"/>
        <v>0</v>
      </c>
      <c r="CP108" s="73">
        <f t="shared" si="43"/>
        <v>0</v>
      </c>
      <c r="CQ108" s="73">
        <f t="shared" si="44"/>
        <v>0</v>
      </c>
      <c r="CR108" s="73">
        <f t="shared" si="56"/>
        <v>0</v>
      </c>
      <c r="CS108" s="94"/>
      <c r="CT108" s="94"/>
      <c r="CU108" s="94"/>
      <c r="CV108" s="94"/>
      <c r="CW108" s="94"/>
    </row>
    <row r="109" spans="1:101" s="22" customFormat="1" x14ac:dyDescent="0.2">
      <c r="A109" s="91">
        <f t="shared" si="57"/>
        <v>98</v>
      </c>
      <c r="B109" s="67"/>
      <c r="C109" s="67"/>
      <c r="D109" s="69"/>
      <c r="E109" s="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AS109" s="109"/>
      <c r="AT109" s="94"/>
      <c r="AU109" s="94"/>
      <c r="AV109" s="94"/>
      <c r="AW109" s="94"/>
      <c r="AX109" s="94"/>
      <c r="AY109" s="94">
        <f t="shared" si="45"/>
        <v>98</v>
      </c>
      <c r="AZ109" s="94">
        <f>AVERAGE(B$12:B109)</f>
        <v>-1.0500267633333337E-3</v>
      </c>
      <c r="BA109" s="94">
        <f>AVERAGE(C$12:C109)</f>
        <v>4.6842394133333326E-3</v>
      </c>
      <c r="BB109" s="94">
        <f t="shared" si="46"/>
        <v>0</v>
      </c>
      <c r="BC109" s="94">
        <f t="shared" si="47"/>
        <v>0</v>
      </c>
      <c r="BD109" s="94">
        <f t="shared" si="58"/>
        <v>-6.3001605800000027E-2</v>
      </c>
      <c r="BE109" s="94">
        <f t="shared" si="59"/>
        <v>0.28105436479999996</v>
      </c>
      <c r="BF109" s="94">
        <f t="shared" si="60"/>
        <v>0.34405597060000004</v>
      </c>
      <c r="BG109" s="95">
        <f t="shared" si="48"/>
        <v>0</v>
      </c>
      <c r="BH109" s="95">
        <f t="shared" si="49"/>
        <v>0</v>
      </c>
      <c r="BI109" s="95">
        <f>(AVERAGE(B$12:B109)-AVERAGE($D$12:$D109))/STDEV(B$12:B109)</f>
        <v>-8.7081254602406233E-2</v>
      </c>
      <c r="BJ109" s="95">
        <f>(AVERAGE(C$12:C109)-AVERAGE($D$12:$D109))/STDEV(C$12:C109)</f>
        <v>0.10432948975861421</v>
      </c>
      <c r="BK109" s="94"/>
      <c r="BL109" s="94"/>
      <c r="BM109" s="94"/>
      <c r="BN109" s="72">
        <f t="shared" si="50"/>
        <v>0</v>
      </c>
      <c r="BO109" s="72">
        <f t="shared" si="51"/>
        <v>0</v>
      </c>
      <c r="BP109" s="72">
        <f t="shared" si="52"/>
        <v>0</v>
      </c>
      <c r="BQ109" s="72">
        <f t="shared" si="53"/>
        <v>1</v>
      </c>
      <c r="BR109" s="72">
        <f t="shared" si="54"/>
        <v>1</v>
      </c>
      <c r="BS109" s="72">
        <f t="shared" si="55"/>
        <v>1</v>
      </c>
      <c r="BT109" s="72"/>
      <c r="BU109" s="72"/>
      <c r="BV109" s="72"/>
      <c r="BW109" s="72"/>
      <c r="BX109" s="72"/>
      <c r="BY109" s="72"/>
      <c r="BZ109" s="72"/>
      <c r="CA109" s="72"/>
      <c r="CB109" s="72"/>
      <c r="CC109" s="73"/>
      <c r="CD109" s="73"/>
      <c r="CE109" s="73"/>
      <c r="CF109" s="73"/>
      <c r="CG109" s="73"/>
      <c r="CH109" s="73">
        <f t="shared" si="36"/>
        <v>0</v>
      </c>
      <c r="CI109" s="73">
        <f t="shared" si="37"/>
        <v>0</v>
      </c>
      <c r="CJ109" s="73">
        <f t="shared" si="38"/>
        <v>0</v>
      </c>
      <c r="CK109" s="73"/>
      <c r="CL109" s="73">
        <f t="shared" si="39"/>
        <v>0</v>
      </c>
      <c r="CM109" s="73">
        <f t="shared" si="40"/>
        <v>0</v>
      </c>
      <c r="CN109" s="73">
        <f t="shared" si="41"/>
        <v>0</v>
      </c>
      <c r="CO109" s="73">
        <f t="shared" si="42"/>
        <v>0</v>
      </c>
      <c r="CP109" s="73">
        <f t="shared" si="43"/>
        <v>0</v>
      </c>
      <c r="CQ109" s="73">
        <f t="shared" si="44"/>
        <v>0</v>
      </c>
      <c r="CR109" s="73">
        <f t="shared" si="56"/>
        <v>0</v>
      </c>
      <c r="CS109" s="94"/>
      <c r="CT109" s="94"/>
      <c r="CU109" s="94"/>
      <c r="CV109" s="94"/>
      <c r="CW109" s="94"/>
    </row>
    <row r="110" spans="1:101" s="22" customFormat="1" x14ac:dyDescent="0.2">
      <c r="A110" s="91">
        <f t="shared" si="57"/>
        <v>99</v>
      </c>
      <c r="B110" s="67"/>
      <c r="C110" s="67"/>
      <c r="D110" s="69"/>
      <c r="E110" s="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AS110" s="109"/>
      <c r="AT110" s="94"/>
      <c r="AU110" s="94"/>
      <c r="AV110" s="94"/>
      <c r="AW110" s="94"/>
      <c r="AX110" s="94"/>
      <c r="AY110" s="94">
        <f t="shared" si="45"/>
        <v>99</v>
      </c>
      <c r="AZ110" s="94">
        <f>AVERAGE(B$12:B110)</f>
        <v>-1.0500267633333337E-3</v>
      </c>
      <c r="BA110" s="94">
        <f>AVERAGE(C$12:C110)</f>
        <v>4.6842394133333326E-3</v>
      </c>
      <c r="BB110" s="94">
        <f t="shared" si="46"/>
        <v>0</v>
      </c>
      <c r="BC110" s="94">
        <f t="shared" si="47"/>
        <v>0</v>
      </c>
      <c r="BD110" s="94">
        <f t="shared" si="58"/>
        <v>-6.3001605800000027E-2</v>
      </c>
      <c r="BE110" s="94">
        <f t="shared" si="59"/>
        <v>0.28105436479999996</v>
      </c>
      <c r="BF110" s="94">
        <f t="shared" si="60"/>
        <v>0.34405597060000004</v>
      </c>
      <c r="BG110" s="95">
        <f t="shared" si="48"/>
        <v>0</v>
      </c>
      <c r="BH110" s="95">
        <f t="shared" si="49"/>
        <v>0</v>
      </c>
      <c r="BI110" s="95">
        <f>(AVERAGE(B$12:B110)-AVERAGE($D$12:$D110))/STDEV(B$12:B110)</f>
        <v>-8.7081254602406233E-2</v>
      </c>
      <c r="BJ110" s="95">
        <f>(AVERAGE(C$12:C110)-AVERAGE($D$12:$D110))/STDEV(C$12:C110)</f>
        <v>0.10432948975861421</v>
      </c>
      <c r="BK110" s="94"/>
      <c r="BL110" s="94"/>
      <c r="BM110" s="94"/>
      <c r="BN110" s="72">
        <f t="shared" si="50"/>
        <v>0</v>
      </c>
      <c r="BO110" s="72">
        <f t="shared" si="51"/>
        <v>0</v>
      </c>
      <c r="BP110" s="72">
        <f t="shared" si="52"/>
        <v>0</v>
      </c>
      <c r="BQ110" s="72">
        <f t="shared" si="53"/>
        <v>1</v>
      </c>
      <c r="BR110" s="72">
        <f t="shared" si="54"/>
        <v>1</v>
      </c>
      <c r="BS110" s="72">
        <f t="shared" si="55"/>
        <v>1</v>
      </c>
      <c r="BT110" s="72"/>
      <c r="BU110" s="72"/>
      <c r="BV110" s="72"/>
      <c r="BW110" s="72"/>
      <c r="BX110" s="72"/>
      <c r="BY110" s="72"/>
      <c r="BZ110" s="72"/>
      <c r="CA110" s="72"/>
      <c r="CB110" s="72"/>
      <c r="CC110" s="73"/>
      <c r="CD110" s="73"/>
      <c r="CE110" s="73"/>
      <c r="CF110" s="73"/>
      <c r="CG110" s="73"/>
      <c r="CH110" s="73">
        <f t="shared" si="36"/>
        <v>0</v>
      </c>
      <c r="CI110" s="73">
        <f t="shared" si="37"/>
        <v>0</v>
      </c>
      <c r="CJ110" s="73">
        <f t="shared" si="38"/>
        <v>0</v>
      </c>
      <c r="CK110" s="73"/>
      <c r="CL110" s="73">
        <f t="shared" si="39"/>
        <v>0</v>
      </c>
      <c r="CM110" s="73">
        <f t="shared" si="40"/>
        <v>0</v>
      </c>
      <c r="CN110" s="73">
        <f t="shared" si="41"/>
        <v>0</v>
      </c>
      <c r="CO110" s="73">
        <f t="shared" si="42"/>
        <v>0</v>
      </c>
      <c r="CP110" s="73">
        <f t="shared" si="43"/>
        <v>0</v>
      </c>
      <c r="CQ110" s="73">
        <f t="shared" si="44"/>
        <v>0</v>
      </c>
      <c r="CR110" s="73">
        <f t="shared" si="56"/>
        <v>0</v>
      </c>
      <c r="CS110" s="94"/>
      <c r="CT110" s="94"/>
      <c r="CU110" s="94"/>
      <c r="CV110" s="94"/>
      <c r="CW110" s="94"/>
    </row>
    <row r="111" spans="1:101" s="22" customFormat="1" x14ac:dyDescent="0.2">
      <c r="A111" s="91">
        <f t="shared" si="57"/>
        <v>100</v>
      </c>
      <c r="B111" s="67"/>
      <c r="C111" s="67"/>
      <c r="D111" s="69"/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AS111" s="109"/>
      <c r="AT111" s="94"/>
      <c r="AU111" s="94"/>
      <c r="AV111" s="94"/>
      <c r="AW111" s="94"/>
      <c r="AX111" s="94"/>
      <c r="AY111" s="94">
        <f t="shared" si="45"/>
        <v>100</v>
      </c>
      <c r="AZ111" s="94">
        <f>AVERAGE(B$12:B111)</f>
        <v>-1.0500267633333337E-3</v>
      </c>
      <c r="BA111" s="94">
        <f>AVERAGE(C$12:C111)</f>
        <v>4.6842394133333326E-3</v>
      </c>
      <c r="BB111" s="94">
        <f t="shared" si="46"/>
        <v>0</v>
      </c>
      <c r="BC111" s="94">
        <f t="shared" si="47"/>
        <v>0</v>
      </c>
      <c r="BD111" s="94">
        <f t="shared" si="58"/>
        <v>-6.3001605800000027E-2</v>
      </c>
      <c r="BE111" s="94">
        <f t="shared" si="59"/>
        <v>0.28105436479999996</v>
      </c>
      <c r="BF111" s="94">
        <f t="shared" si="60"/>
        <v>0.34405597060000004</v>
      </c>
      <c r="BG111" s="95">
        <f t="shared" si="48"/>
        <v>0</v>
      </c>
      <c r="BH111" s="95">
        <f t="shared" si="49"/>
        <v>0</v>
      </c>
      <c r="BI111" s="95">
        <f>(AVERAGE(B$12:B111)-AVERAGE($D$12:$D111))/STDEV(B$12:B111)</f>
        <v>-8.7081254602406233E-2</v>
      </c>
      <c r="BJ111" s="95">
        <f>(AVERAGE(C$12:C111)-AVERAGE($D$12:$D111))/STDEV(C$12:C111)</f>
        <v>0.10432948975861421</v>
      </c>
      <c r="BK111" s="94"/>
      <c r="BL111" s="94"/>
      <c r="BM111" s="94"/>
      <c r="BN111" s="72">
        <f t="shared" si="50"/>
        <v>0</v>
      </c>
      <c r="BO111" s="72">
        <f t="shared" si="51"/>
        <v>0</v>
      </c>
      <c r="BP111" s="72">
        <f t="shared" si="52"/>
        <v>0</v>
      </c>
      <c r="BQ111" s="72">
        <f t="shared" si="53"/>
        <v>1</v>
      </c>
      <c r="BR111" s="72">
        <f t="shared" si="54"/>
        <v>1</v>
      </c>
      <c r="BS111" s="72">
        <f t="shared" si="55"/>
        <v>1</v>
      </c>
      <c r="BT111" s="72"/>
      <c r="BU111" s="72"/>
      <c r="BV111" s="72"/>
      <c r="BW111" s="72"/>
      <c r="BX111" s="72"/>
      <c r="BY111" s="72"/>
      <c r="BZ111" s="72"/>
      <c r="CA111" s="72"/>
      <c r="CB111" s="72"/>
      <c r="CC111" s="73"/>
      <c r="CD111" s="73"/>
      <c r="CE111" s="73"/>
      <c r="CF111" s="73"/>
      <c r="CG111" s="73"/>
      <c r="CH111" s="73">
        <f t="shared" si="36"/>
        <v>0</v>
      </c>
      <c r="CI111" s="73">
        <f t="shared" si="37"/>
        <v>0</v>
      </c>
      <c r="CJ111" s="73">
        <f t="shared" si="38"/>
        <v>0</v>
      </c>
      <c r="CK111" s="73"/>
      <c r="CL111" s="73">
        <f t="shared" si="39"/>
        <v>0</v>
      </c>
      <c r="CM111" s="73">
        <f t="shared" si="40"/>
        <v>0</v>
      </c>
      <c r="CN111" s="73">
        <f t="shared" si="41"/>
        <v>0</v>
      </c>
      <c r="CO111" s="73">
        <f t="shared" si="42"/>
        <v>0</v>
      </c>
      <c r="CP111" s="73">
        <f t="shared" si="43"/>
        <v>0</v>
      </c>
      <c r="CQ111" s="73">
        <f t="shared" si="44"/>
        <v>0</v>
      </c>
      <c r="CR111" s="73">
        <f t="shared" si="56"/>
        <v>0</v>
      </c>
      <c r="CS111" s="94"/>
      <c r="CT111" s="94"/>
      <c r="CU111" s="94"/>
      <c r="CV111" s="94"/>
      <c r="CW111" s="94"/>
    </row>
    <row r="112" spans="1:101" s="22" customFormat="1" x14ac:dyDescent="0.2">
      <c r="A112" s="91">
        <f t="shared" si="57"/>
        <v>101</v>
      </c>
      <c r="B112" s="67"/>
      <c r="C112" s="67"/>
      <c r="D112" s="69"/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AS112" s="109"/>
      <c r="AT112" s="94"/>
      <c r="AU112" s="94"/>
      <c r="AV112" s="94"/>
      <c r="AW112" s="94"/>
      <c r="AX112" s="94"/>
      <c r="AY112" s="94">
        <f t="shared" si="45"/>
        <v>101</v>
      </c>
      <c r="AZ112" s="94">
        <f>AVERAGE(B$12:B112)</f>
        <v>-1.0500267633333337E-3</v>
      </c>
      <c r="BA112" s="94">
        <f>AVERAGE(C$12:C112)</f>
        <v>4.6842394133333326E-3</v>
      </c>
      <c r="BB112" s="94">
        <f t="shared" si="46"/>
        <v>0</v>
      </c>
      <c r="BC112" s="94">
        <f t="shared" si="47"/>
        <v>0</v>
      </c>
      <c r="BD112" s="94">
        <f t="shared" si="58"/>
        <v>-6.3001605800000027E-2</v>
      </c>
      <c r="BE112" s="94">
        <f t="shared" si="59"/>
        <v>0.28105436479999996</v>
      </c>
      <c r="BF112" s="94">
        <f t="shared" si="60"/>
        <v>0.34405597060000004</v>
      </c>
      <c r="BG112" s="95">
        <f t="shared" si="48"/>
        <v>0</v>
      </c>
      <c r="BH112" s="95">
        <f t="shared" si="49"/>
        <v>0</v>
      </c>
      <c r="BI112" s="95">
        <f>(AVERAGE(B$12:B112)-AVERAGE($D$12:$D112))/STDEV(B$12:B112)</f>
        <v>-8.7081254602406233E-2</v>
      </c>
      <c r="BJ112" s="95">
        <f>(AVERAGE(C$12:C112)-AVERAGE($D$12:$D112))/STDEV(C$12:C112)</f>
        <v>0.10432948975861421</v>
      </c>
      <c r="BK112" s="94"/>
      <c r="BL112" s="94"/>
      <c r="BM112" s="94"/>
      <c r="BN112" s="72">
        <f t="shared" si="50"/>
        <v>0</v>
      </c>
      <c r="BO112" s="72">
        <f t="shared" si="51"/>
        <v>0</v>
      </c>
      <c r="BP112" s="72">
        <f t="shared" si="52"/>
        <v>0</v>
      </c>
      <c r="BQ112" s="72">
        <f t="shared" si="53"/>
        <v>1</v>
      </c>
      <c r="BR112" s="72">
        <f t="shared" si="54"/>
        <v>1</v>
      </c>
      <c r="BS112" s="72">
        <f t="shared" si="55"/>
        <v>1</v>
      </c>
      <c r="BT112" s="72"/>
      <c r="BU112" s="72"/>
      <c r="BV112" s="72"/>
      <c r="BW112" s="72"/>
      <c r="BX112" s="72"/>
      <c r="BY112" s="72"/>
      <c r="BZ112" s="72"/>
      <c r="CA112" s="72"/>
      <c r="CB112" s="72"/>
      <c r="CC112" s="73"/>
      <c r="CD112" s="73"/>
      <c r="CE112" s="73"/>
      <c r="CF112" s="73"/>
      <c r="CG112" s="73"/>
      <c r="CH112" s="73">
        <f t="shared" si="36"/>
        <v>0</v>
      </c>
      <c r="CI112" s="73">
        <f t="shared" si="37"/>
        <v>0</v>
      </c>
      <c r="CJ112" s="73">
        <f t="shared" si="38"/>
        <v>0</v>
      </c>
      <c r="CK112" s="73"/>
      <c r="CL112" s="73">
        <f t="shared" si="39"/>
        <v>0</v>
      </c>
      <c r="CM112" s="73">
        <f t="shared" si="40"/>
        <v>0</v>
      </c>
      <c r="CN112" s="73">
        <f t="shared" si="41"/>
        <v>0</v>
      </c>
      <c r="CO112" s="73">
        <f t="shared" si="42"/>
        <v>0</v>
      </c>
      <c r="CP112" s="73">
        <f t="shared" si="43"/>
        <v>0</v>
      </c>
      <c r="CQ112" s="73">
        <f t="shared" si="44"/>
        <v>0</v>
      </c>
      <c r="CR112" s="73">
        <f t="shared" si="56"/>
        <v>0</v>
      </c>
      <c r="CS112" s="94"/>
      <c r="CT112" s="94"/>
      <c r="CU112" s="94"/>
      <c r="CV112" s="94"/>
      <c r="CW112" s="94"/>
    </row>
    <row r="113" spans="1:101" s="22" customFormat="1" x14ac:dyDescent="0.2">
      <c r="A113" s="91">
        <f t="shared" si="57"/>
        <v>102</v>
      </c>
      <c r="B113" s="67"/>
      <c r="C113" s="67"/>
      <c r="D113" s="69"/>
      <c r="E113" s="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AS113" s="109"/>
      <c r="AT113" s="94"/>
      <c r="AU113" s="94"/>
      <c r="AV113" s="94"/>
      <c r="AW113" s="94"/>
      <c r="AX113" s="94"/>
      <c r="AY113" s="94">
        <f t="shared" si="45"/>
        <v>102</v>
      </c>
      <c r="AZ113" s="94">
        <f>AVERAGE(B$12:B113)</f>
        <v>-1.0500267633333337E-3</v>
      </c>
      <c r="BA113" s="94">
        <f>AVERAGE(C$12:C113)</f>
        <v>4.6842394133333326E-3</v>
      </c>
      <c r="BB113" s="94">
        <f t="shared" si="46"/>
        <v>0</v>
      </c>
      <c r="BC113" s="94">
        <f t="shared" si="47"/>
        <v>0</v>
      </c>
      <c r="BD113" s="94">
        <f t="shared" si="58"/>
        <v>-6.3001605800000027E-2</v>
      </c>
      <c r="BE113" s="94">
        <f t="shared" si="59"/>
        <v>0.28105436479999996</v>
      </c>
      <c r="BF113" s="94">
        <f t="shared" si="60"/>
        <v>0.34405597060000004</v>
      </c>
      <c r="BG113" s="95">
        <f t="shared" si="48"/>
        <v>0</v>
      </c>
      <c r="BH113" s="95">
        <f t="shared" si="49"/>
        <v>0</v>
      </c>
      <c r="BI113" s="95">
        <f>(AVERAGE(B$12:B113)-AVERAGE($D$12:$D113))/STDEV(B$12:B113)</f>
        <v>-8.7081254602406233E-2</v>
      </c>
      <c r="BJ113" s="95">
        <f>(AVERAGE(C$12:C113)-AVERAGE($D$12:$D113))/STDEV(C$12:C113)</f>
        <v>0.10432948975861421</v>
      </c>
      <c r="BK113" s="94"/>
      <c r="BL113" s="94"/>
      <c r="BM113" s="94"/>
      <c r="BN113" s="72">
        <f t="shared" si="50"/>
        <v>0</v>
      </c>
      <c r="BO113" s="72">
        <f t="shared" si="51"/>
        <v>0</v>
      </c>
      <c r="BP113" s="72">
        <f t="shared" si="52"/>
        <v>0</v>
      </c>
      <c r="BQ113" s="72">
        <f t="shared" si="53"/>
        <v>1</v>
      </c>
      <c r="BR113" s="72">
        <f t="shared" si="54"/>
        <v>1</v>
      </c>
      <c r="BS113" s="72">
        <f t="shared" si="55"/>
        <v>1</v>
      </c>
      <c r="BT113" s="72"/>
      <c r="BU113" s="72"/>
      <c r="BV113" s="72"/>
      <c r="BW113" s="72"/>
      <c r="BX113" s="72"/>
      <c r="BY113" s="72"/>
      <c r="BZ113" s="72"/>
      <c r="CA113" s="72"/>
      <c r="CB113" s="72"/>
      <c r="CC113" s="73"/>
      <c r="CD113" s="73"/>
      <c r="CE113" s="73"/>
      <c r="CF113" s="73"/>
      <c r="CG113" s="73"/>
      <c r="CH113" s="73">
        <f t="shared" si="36"/>
        <v>0</v>
      </c>
      <c r="CI113" s="73">
        <f t="shared" si="37"/>
        <v>0</v>
      </c>
      <c r="CJ113" s="73">
        <f t="shared" si="38"/>
        <v>0</v>
      </c>
      <c r="CK113" s="73"/>
      <c r="CL113" s="73">
        <f t="shared" si="39"/>
        <v>0</v>
      </c>
      <c r="CM113" s="73">
        <f t="shared" si="40"/>
        <v>0</v>
      </c>
      <c r="CN113" s="73">
        <f t="shared" si="41"/>
        <v>0</v>
      </c>
      <c r="CO113" s="73">
        <f t="shared" si="42"/>
        <v>0</v>
      </c>
      <c r="CP113" s="73">
        <f t="shared" si="43"/>
        <v>0</v>
      </c>
      <c r="CQ113" s="73">
        <f t="shared" si="44"/>
        <v>0</v>
      </c>
      <c r="CR113" s="73">
        <f t="shared" si="56"/>
        <v>0</v>
      </c>
      <c r="CS113" s="94"/>
      <c r="CT113" s="94"/>
      <c r="CU113" s="94"/>
      <c r="CV113" s="94"/>
      <c r="CW113" s="94"/>
    </row>
    <row r="114" spans="1:101" s="22" customFormat="1" x14ac:dyDescent="0.2">
      <c r="A114" s="91">
        <f t="shared" si="57"/>
        <v>103</v>
      </c>
      <c r="B114" s="67"/>
      <c r="C114" s="67"/>
      <c r="D114" s="69"/>
      <c r="E114" s="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AS114" s="109"/>
      <c r="AT114" s="94"/>
      <c r="AU114" s="94"/>
      <c r="AV114" s="94"/>
      <c r="AW114" s="94"/>
      <c r="AX114" s="94"/>
      <c r="AY114" s="94">
        <f t="shared" si="45"/>
        <v>103</v>
      </c>
      <c r="AZ114" s="94">
        <f>AVERAGE(B$12:B114)</f>
        <v>-1.0500267633333337E-3</v>
      </c>
      <c r="BA114" s="94">
        <f>AVERAGE(C$12:C114)</f>
        <v>4.6842394133333326E-3</v>
      </c>
      <c r="BB114" s="94">
        <f t="shared" si="46"/>
        <v>0</v>
      </c>
      <c r="BC114" s="94">
        <f t="shared" si="47"/>
        <v>0</v>
      </c>
      <c r="BD114" s="94">
        <f t="shared" si="58"/>
        <v>-6.3001605800000027E-2</v>
      </c>
      <c r="BE114" s="94">
        <f t="shared" si="59"/>
        <v>0.28105436479999996</v>
      </c>
      <c r="BF114" s="94">
        <f t="shared" si="60"/>
        <v>0.34405597060000004</v>
      </c>
      <c r="BG114" s="95">
        <f t="shared" si="48"/>
        <v>0</v>
      </c>
      <c r="BH114" s="95">
        <f t="shared" si="49"/>
        <v>0</v>
      </c>
      <c r="BI114" s="95">
        <f>(AVERAGE(B$12:B114)-AVERAGE($D$12:$D114))/STDEV(B$12:B114)</f>
        <v>-8.7081254602406233E-2</v>
      </c>
      <c r="BJ114" s="95">
        <f>(AVERAGE(C$12:C114)-AVERAGE($D$12:$D114))/STDEV(C$12:C114)</f>
        <v>0.10432948975861421</v>
      </c>
      <c r="BK114" s="94"/>
      <c r="BL114" s="94"/>
      <c r="BM114" s="94"/>
      <c r="BN114" s="72">
        <f t="shared" si="50"/>
        <v>0</v>
      </c>
      <c r="BO114" s="72">
        <f t="shared" si="51"/>
        <v>0</v>
      </c>
      <c r="BP114" s="72">
        <f t="shared" si="52"/>
        <v>0</v>
      </c>
      <c r="BQ114" s="72">
        <f t="shared" si="53"/>
        <v>1</v>
      </c>
      <c r="BR114" s="72">
        <f t="shared" si="54"/>
        <v>1</v>
      </c>
      <c r="BS114" s="72">
        <f t="shared" si="55"/>
        <v>1</v>
      </c>
      <c r="BT114" s="72"/>
      <c r="BU114" s="72"/>
      <c r="BV114" s="72"/>
      <c r="BW114" s="72"/>
      <c r="BX114" s="72"/>
      <c r="BY114" s="72"/>
      <c r="BZ114" s="72"/>
      <c r="CA114" s="72"/>
      <c r="CB114" s="72"/>
      <c r="CC114" s="73"/>
      <c r="CD114" s="73"/>
      <c r="CE114" s="73"/>
      <c r="CF114" s="73"/>
      <c r="CG114" s="73"/>
      <c r="CH114" s="73">
        <f t="shared" si="36"/>
        <v>0</v>
      </c>
      <c r="CI114" s="73">
        <f t="shared" si="37"/>
        <v>0</v>
      </c>
      <c r="CJ114" s="73">
        <f t="shared" si="38"/>
        <v>0</v>
      </c>
      <c r="CK114" s="73"/>
      <c r="CL114" s="73">
        <f t="shared" si="39"/>
        <v>0</v>
      </c>
      <c r="CM114" s="73">
        <f t="shared" si="40"/>
        <v>0</v>
      </c>
      <c r="CN114" s="73">
        <f t="shared" si="41"/>
        <v>0</v>
      </c>
      <c r="CO114" s="73">
        <f t="shared" si="42"/>
        <v>0</v>
      </c>
      <c r="CP114" s="73">
        <f t="shared" si="43"/>
        <v>0</v>
      </c>
      <c r="CQ114" s="73">
        <f t="shared" si="44"/>
        <v>0</v>
      </c>
      <c r="CR114" s="73">
        <f t="shared" si="56"/>
        <v>0</v>
      </c>
      <c r="CS114" s="94"/>
      <c r="CT114" s="94"/>
      <c r="CU114" s="94"/>
      <c r="CV114" s="94"/>
      <c r="CW114" s="94"/>
    </row>
    <row r="115" spans="1:101" s="22" customFormat="1" x14ac:dyDescent="0.2">
      <c r="A115" s="91">
        <f t="shared" si="57"/>
        <v>104</v>
      </c>
      <c r="B115" s="67"/>
      <c r="C115" s="67"/>
      <c r="D115" s="69"/>
      <c r="E115" s="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AS115" s="109"/>
      <c r="AT115" s="94"/>
      <c r="AU115" s="94"/>
      <c r="AV115" s="94"/>
      <c r="AW115" s="94"/>
      <c r="AX115" s="94"/>
      <c r="AY115" s="94">
        <f t="shared" si="45"/>
        <v>104</v>
      </c>
      <c r="AZ115" s="94">
        <f>AVERAGE(B$12:B115)</f>
        <v>-1.0500267633333337E-3</v>
      </c>
      <c r="BA115" s="94">
        <f>AVERAGE(C$12:C115)</f>
        <v>4.6842394133333326E-3</v>
      </c>
      <c r="BB115" s="94">
        <f t="shared" si="46"/>
        <v>0</v>
      </c>
      <c r="BC115" s="94">
        <f t="shared" si="47"/>
        <v>0</v>
      </c>
      <c r="BD115" s="94">
        <f t="shared" si="58"/>
        <v>-6.3001605800000027E-2</v>
      </c>
      <c r="BE115" s="94">
        <f t="shared" si="59"/>
        <v>0.28105436479999996</v>
      </c>
      <c r="BF115" s="94">
        <f t="shared" si="60"/>
        <v>0.34405597060000004</v>
      </c>
      <c r="BG115" s="95">
        <f t="shared" si="48"/>
        <v>0</v>
      </c>
      <c r="BH115" s="95">
        <f t="shared" si="49"/>
        <v>0</v>
      </c>
      <c r="BI115" s="95">
        <f>(AVERAGE(B$12:B115)-AVERAGE($D$12:$D115))/STDEV(B$12:B115)</f>
        <v>-8.7081254602406233E-2</v>
      </c>
      <c r="BJ115" s="95">
        <f>(AVERAGE(C$12:C115)-AVERAGE($D$12:$D115))/STDEV(C$12:C115)</f>
        <v>0.10432948975861421</v>
      </c>
      <c r="BK115" s="94"/>
      <c r="BL115" s="94"/>
      <c r="BM115" s="94"/>
      <c r="BN115" s="72">
        <f t="shared" si="50"/>
        <v>0</v>
      </c>
      <c r="BO115" s="72">
        <f t="shared" si="51"/>
        <v>0</v>
      </c>
      <c r="BP115" s="72">
        <f t="shared" si="52"/>
        <v>0</v>
      </c>
      <c r="BQ115" s="72">
        <f t="shared" si="53"/>
        <v>1</v>
      </c>
      <c r="BR115" s="72">
        <f t="shared" si="54"/>
        <v>1</v>
      </c>
      <c r="BS115" s="72">
        <f t="shared" si="55"/>
        <v>1</v>
      </c>
      <c r="BT115" s="72"/>
      <c r="BU115" s="72"/>
      <c r="BV115" s="72"/>
      <c r="BW115" s="72"/>
      <c r="BX115" s="72"/>
      <c r="BY115" s="72"/>
      <c r="BZ115" s="72"/>
      <c r="CA115" s="72"/>
      <c r="CB115" s="72"/>
      <c r="CC115" s="73"/>
      <c r="CD115" s="73"/>
      <c r="CE115" s="73"/>
      <c r="CF115" s="73"/>
      <c r="CG115" s="73"/>
      <c r="CH115" s="73">
        <f t="shared" si="36"/>
        <v>0</v>
      </c>
      <c r="CI115" s="73">
        <f t="shared" si="37"/>
        <v>0</v>
      </c>
      <c r="CJ115" s="73">
        <f t="shared" si="38"/>
        <v>0</v>
      </c>
      <c r="CK115" s="73"/>
      <c r="CL115" s="73">
        <f t="shared" si="39"/>
        <v>0</v>
      </c>
      <c r="CM115" s="73">
        <f t="shared" si="40"/>
        <v>0</v>
      </c>
      <c r="CN115" s="73">
        <f t="shared" si="41"/>
        <v>0</v>
      </c>
      <c r="CO115" s="73">
        <f t="shared" si="42"/>
        <v>0</v>
      </c>
      <c r="CP115" s="73">
        <f t="shared" si="43"/>
        <v>0</v>
      </c>
      <c r="CQ115" s="73">
        <f t="shared" si="44"/>
        <v>0</v>
      </c>
      <c r="CR115" s="73">
        <f t="shared" si="56"/>
        <v>0</v>
      </c>
      <c r="CS115" s="94"/>
      <c r="CT115" s="94"/>
      <c r="CU115" s="94"/>
      <c r="CV115" s="94"/>
      <c r="CW115" s="94"/>
    </row>
    <row r="116" spans="1:101" s="22" customFormat="1" x14ac:dyDescent="0.2">
      <c r="A116" s="91">
        <f t="shared" si="57"/>
        <v>105</v>
      </c>
      <c r="B116" s="67"/>
      <c r="C116" s="67"/>
      <c r="D116" s="69"/>
      <c r="E116" s="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AS116" s="109"/>
      <c r="AT116" s="94"/>
      <c r="AU116" s="94"/>
      <c r="AV116" s="94"/>
      <c r="AW116" s="94"/>
      <c r="AX116" s="94"/>
      <c r="AY116" s="94">
        <f t="shared" si="45"/>
        <v>105</v>
      </c>
      <c r="AZ116" s="94">
        <f>AVERAGE(B$12:B116)</f>
        <v>-1.0500267633333337E-3</v>
      </c>
      <c r="BA116" s="94">
        <f>AVERAGE(C$12:C116)</f>
        <v>4.6842394133333326E-3</v>
      </c>
      <c r="BB116" s="94">
        <f t="shared" si="46"/>
        <v>0</v>
      </c>
      <c r="BC116" s="94">
        <f t="shared" si="47"/>
        <v>0</v>
      </c>
      <c r="BD116" s="94">
        <f t="shared" si="58"/>
        <v>-6.3001605800000027E-2</v>
      </c>
      <c r="BE116" s="94">
        <f t="shared" si="59"/>
        <v>0.28105436479999996</v>
      </c>
      <c r="BF116" s="94">
        <f t="shared" si="60"/>
        <v>0.34405597060000004</v>
      </c>
      <c r="BG116" s="95">
        <f t="shared" si="48"/>
        <v>0</v>
      </c>
      <c r="BH116" s="95">
        <f t="shared" si="49"/>
        <v>0</v>
      </c>
      <c r="BI116" s="95">
        <f>(AVERAGE(B$12:B116)-AVERAGE($D$12:$D116))/STDEV(B$12:B116)</f>
        <v>-8.7081254602406233E-2</v>
      </c>
      <c r="BJ116" s="95">
        <f>(AVERAGE(C$12:C116)-AVERAGE($D$12:$D116))/STDEV(C$12:C116)</f>
        <v>0.10432948975861421</v>
      </c>
      <c r="BK116" s="94"/>
      <c r="BL116" s="94"/>
      <c r="BM116" s="94"/>
      <c r="BN116" s="72">
        <f t="shared" si="50"/>
        <v>0</v>
      </c>
      <c r="BO116" s="72">
        <f t="shared" si="51"/>
        <v>0</v>
      </c>
      <c r="BP116" s="72">
        <f t="shared" si="52"/>
        <v>0</v>
      </c>
      <c r="BQ116" s="72">
        <f t="shared" si="53"/>
        <v>1</v>
      </c>
      <c r="BR116" s="72">
        <f t="shared" si="54"/>
        <v>1</v>
      </c>
      <c r="BS116" s="72">
        <f t="shared" si="55"/>
        <v>1</v>
      </c>
      <c r="BT116" s="72"/>
      <c r="BU116" s="72"/>
      <c r="BV116" s="72"/>
      <c r="BW116" s="72"/>
      <c r="BX116" s="72"/>
      <c r="BY116" s="72"/>
      <c r="BZ116" s="72"/>
      <c r="CA116" s="72"/>
      <c r="CB116" s="72"/>
      <c r="CC116" s="73"/>
      <c r="CD116" s="73"/>
      <c r="CE116" s="73"/>
      <c r="CF116" s="73"/>
      <c r="CG116" s="73"/>
      <c r="CH116" s="73">
        <f t="shared" si="36"/>
        <v>0</v>
      </c>
      <c r="CI116" s="73">
        <f t="shared" si="37"/>
        <v>0</v>
      </c>
      <c r="CJ116" s="73">
        <f t="shared" si="38"/>
        <v>0</v>
      </c>
      <c r="CK116" s="73"/>
      <c r="CL116" s="73">
        <f t="shared" si="39"/>
        <v>0</v>
      </c>
      <c r="CM116" s="73">
        <f t="shared" si="40"/>
        <v>0</v>
      </c>
      <c r="CN116" s="73">
        <f t="shared" si="41"/>
        <v>0</v>
      </c>
      <c r="CO116" s="73">
        <f t="shared" si="42"/>
        <v>0</v>
      </c>
      <c r="CP116" s="73">
        <f t="shared" si="43"/>
        <v>0</v>
      </c>
      <c r="CQ116" s="73">
        <f t="shared" si="44"/>
        <v>0</v>
      </c>
      <c r="CR116" s="73">
        <f t="shared" si="56"/>
        <v>0</v>
      </c>
      <c r="CS116" s="94"/>
      <c r="CT116" s="94"/>
      <c r="CU116" s="94"/>
      <c r="CV116" s="94"/>
      <c r="CW116" s="94"/>
    </row>
    <row r="117" spans="1:101" s="22" customFormat="1" x14ac:dyDescent="0.2">
      <c r="A117" s="91">
        <f t="shared" si="57"/>
        <v>106</v>
      </c>
      <c r="B117" s="67"/>
      <c r="C117" s="67"/>
      <c r="D117" s="69"/>
      <c r="E117" s="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AS117" s="109"/>
      <c r="AT117" s="94"/>
      <c r="AU117" s="94"/>
      <c r="AV117" s="94"/>
      <c r="AW117" s="94"/>
      <c r="AX117" s="94"/>
      <c r="AY117" s="94">
        <f t="shared" si="45"/>
        <v>106</v>
      </c>
      <c r="AZ117" s="94">
        <f>AVERAGE(B$12:B117)</f>
        <v>-1.0500267633333337E-3</v>
      </c>
      <c r="BA117" s="94">
        <f>AVERAGE(C$12:C117)</f>
        <v>4.6842394133333326E-3</v>
      </c>
      <c r="BB117" s="94">
        <f t="shared" si="46"/>
        <v>0</v>
      </c>
      <c r="BC117" s="94">
        <f t="shared" si="47"/>
        <v>0</v>
      </c>
      <c r="BD117" s="94">
        <f t="shared" si="58"/>
        <v>-6.3001605800000027E-2</v>
      </c>
      <c r="BE117" s="94">
        <f t="shared" si="59"/>
        <v>0.28105436479999996</v>
      </c>
      <c r="BF117" s="94">
        <f t="shared" si="60"/>
        <v>0.34405597060000004</v>
      </c>
      <c r="BG117" s="95">
        <f t="shared" si="48"/>
        <v>0</v>
      </c>
      <c r="BH117" s="95">
        <f t="shared" si="49"/>
        <v>0</v>
      </c>
      <c r="BI117" s="95">
        <f>(AVERAGE(B$12:B117)-AVERAGE($D$12:$D117))/STDEV(B$12:B117)</f>
        <v>-8.7081254602406233E-2</v>
      </c>
      <c r="BJ117" s="95">
        <f>(AVERAGE(C$12:C117)-AVERAGE($D$12:$D117))/STDEV(C$12:C117)</f>
        <v>0.10432948975861421</v>
      </c>
      <c r="BK117" s="94"/>
      <c r="BL117" s="94"/>
      <c r="BM117" s="94"/>
      <c r="BN117" s="72">
        <f t="shared" si="50"/>
        <v>0</v>
      </c>
      <c r="BO117" s="72">
        <f t="shared" si="51"/>
        <v>0</v>
      </c>
      <c r="BP117" s="72">
        <f t="shared" si="52"/>
        <v>0</v>
      </c>
      <c r="BQ117" s="72">
        <f t="shared" si="53"/>
        <v>1</v>
      </c>
      <c r="BR117" s="72">
        <f t="shared" si="54"/>
        <v>1</v>
      </c>
      <c r="BS117" s="72">
        <f t="shared" si="55"/>
        <v>1</v>
      </c>
      <c r="BT117" s="72"/>
      <c r="BU117" s="72"/>
      <c r="BV117" s="72"/>
      <c r="BW117" s="72"/>
      <c r="BX117" s="72"/>
      <c r="BY117" s="72"/>
      <c r="BZ117" s="72"/>
      <c r="CA117" s="72"/>
      <c r="CB117" s="72"/>
      <c r="CC117" s="73"/>
      <c r="CD117" s="73"/>
      <c r="CE117" s="73"/>
      <c r="CF117" s="73"/>
      <c r="CG117" s="73"/>
      <c r="CH117" s="73">
        <f t="shared" si="36"/>
        <v>0</v>
      </c>
      <c r="CI117" s="73">
        <f t="shared" si="37"/>
        <v>0</v>
      </c>
      <c r="CJ117" s="73">
        <f t="shared" si="38"/>
        <v>0</v>
      </c>
      <c r="CK117" s="73"/>
      <c r="CL117" s="73">
        <f t="shared" si="39"/>
        <v>0</v>
      </c>
      <c r="CM117" s="73">
        <f t="shared" si="40"/>
        <v>0</v>
      </c>
      <c r="CN117" s="73">
        <f t="shared" si="41"/>
        <v>0</v>
      </c>
      <c r="CO117" s="73">
        <f t="shared" si="42"/>
        <v>0</v>
      </c>
      <c r="CP117" s="73">
        <f t="shared" si="43"/>
        <v>0</v>
      </c>
      <c r="CQ117" s="73">
        <f t="shared" si="44"/>
        <v>0</v>
      </c>
      <c r="CR117" s="73">
        <f t="shared" si="56"/>
        <v>0</v>
      </c>
      <c r="CS117" s="94"/>
      <c r="CT117" s="94"/>
      <c r="CU117" s="94"/>
      <c r="CV117" s="94"/>
      <c r="CW117" s="94"/>
    </row>
    <row r="118" spans="1:101" s="22" customFormat="1" x14ac:dyDescent="0.2">
      <c r="A118" s="91">
        <f t="shared" si="57"/>
        <v>107</v>
      </c>
      <c r="B118" s="67"/>
      <c r="C118" s="67"/>
      <c r="D118" s="69"/>
      <c r="E118" s="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AS118" s="109"/>
      <c r="AT118" s="94"/>
      <c r="AU118" s="94"/>
      <c r="AV118" s="94"/>
      <c r="AW118" s="94"/>
      <c r="AX118" s="94"/>
      <c r="AY118" s="94">
        <f t="shared" si="45"/>
        <v>107</v>
      </c>
      <c r="AZ118" s="94">
        <f>AVERAGE(B$12:B118)</f>
        <v>-1.0500267633333337E-3</v>
      </c>
      <c r="BA118" s="94">
        <f>AVERAGE(C$12:C118)</f>
        <v>4.6842394133333326E-3</v>
      </c>
      <c r="BB118" s="94">
        <f t="shared" si="46"/>
        <v>0</v>
      </c>
      <c r="BC118" s="94">
        <f t="shared" si="47"/>
        <v>0</v>
      </c>
      <c r="BD118" s="94">
        <f t="shared" si="58"/>
        <v>-6.3001605800000027E-2</v>
      </c>
      <c r="BE118" s="94">
        <f t="shared" si="59"/>
        <v>0.28105436479999996</v>
      </c>
      <c r="BF118" s="94">
        <f t="shared" si="60"/>
        <v>0.34405597060000004</v>
      </c>
      <c r="BG118" s="95">
        <f t="shared" si="48"/>
        <v>0</v>
      </c>
      <c r="BH118" s="95">
        <f t="shared" si="49"/>
        <v>0</v>
      </c>
      <c r="BI118" s="95">
        <f>(AVERAGE(B$12:B118)-AVERAGE($D$12:$D118))/STDEV(B$12:B118)</f>
        <v>-8.7081254602406233E-2</v>
      </c>
      <c r="BJ118" s="95">
        <f>(AVERAGE(C$12:C118)-AVERAGE($D$12:$D118))/STDEV(C$12:C118)</f>
        <v>0.10432948975861421</v>
      </c>
      <c r="BK118" s="94"/>
      <c r="BL118" s="94"/>
      <c r="BM118" s="94"/>
      <c r="BN118" s="72">
        <f t="shared" si="50"/>
        <v>0</v>
      </c>
      <c r="BO118" s="72">
        <f t="shared" si="51"/>
        <v>0</v>
      </c>
      <c r="BP118" s="72">
        <f t="shared" si="52"/>
        <v>0</v>
      </c>
      <c r="BQ118" s="72">
        <f t="shared" si="53"/>
        <v>1</v>
      </c>
      <c r="BR118" s="72">
        <f t="shared" si="54"/>
        <v>1</v>
      </c>
      <c r="BS118" s="72">
        <f t="shared" si="55"/>
        <v>1</v>
      </c>
      <c r="BT118" s="72"/>
      <c r="BU118" s="72"/>
      <c r="BV118" s="72"/>
      <c r="BW118" s="72"/>
      <c r="BX118" s="72"/>
      <c r="BY118" s="72"/>
      <c r="BZ118" s="72"/>
      <c r="CA118" s="72"/>
      <c r="CB118" s="72"/>
      <c r="CC118" s="73"/>
      <c r="CD118" s="73"/>
      <c r="CE118" s="73"/>
      <c r="CF118" s="73"/>
      <c r="CG118" s="73"/>
      <c r="CH118" s="73">
        <f t="shared" si="36"/>
        <v>0</v>
      </c>
      <c r="CI118" s="73">
        <f t="shared" si="37"/>
        <v>0</v>
      </c>
      <c r="CJ118" s="73">
        <f t="shared" si="38"/>
        <v>0</v>
      </c>
      <c r="CK118" s="73"/>
      <c r="CL118" s="73">
        <f t="shared" si="39"/>
        <v>0</v>
      </c>
      <c r="CM118" s="73">
        <f t="shared" si="40"/>
        <v>0</v>
      </c>
      <c r="CN118" s="73">
        <f t="shared" si="41"/>
        <v>0</v>
      </c>
      <c r="CO118" s="73">
        <f t="shared" si="42"/>
        <v>0</v>
      </c>
      <c r="CP118" s="73">
        <f t="shared" si="43"/>
        <v>0</v>
      </c>
      <c r="CQ118" s="73">
        <f t="shared" si="44"/>
        <v>0</v>
      </c>
      <c r="CR118" s="73">
        <f t="shared" si="56"/>
        <v>0</v>
      </c>
      <c r="CS118" s="94"/>
      <c r="CT118" s="94"/>
      <c r="CU118" s="94"/>
      <c r="CV118" s="94"/>
      <c r="CW118" s="94"/>
    </row>
    <row r="119" spans="1:101" s="22" customFormat="1" x14ac:dyDescent="0.2">
      <c r="A119" s="91">
        <f t="shared" si="57"/>
        <v>108</v>
      </c>
      <c r="B119" s="67"/>
      <c r="C119" s="67"/>
      <c r="D119" s="69"/>
      <c r="E119" s="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AS119" s="109"/>
      <c r="AT119" s="94"/>
      <c r="AU119" s="94"/>
      <c r="AV119" s="94"/>
      <c r="AW119" s="94"/>
      <c r="AX119" s="94"/>
      <c r="AY119" s="94">
        <f t="shared" si="45"/>
        <v>108</v>
      </c>
      <c r="AZ119" s="94">
        <f>AVERAGE(B$12:B119)</f>
        <v>-1.0500267633333337E-3</v>
      </c>
      <c r="BA119" s="94">
        <f>AVERAGE(C$12:C119)</f>
        <v>4.6842394133333326E-3</v>
      </c>
      <c r="BB119" s="94">
        <f t="shared" si="46"/>
        <v>0</v>
      </c>
      <c r="BC119" s="94">
        <f t="shared" si="47"/>
        <v>0</v>
      </c>
      <c r="BD119" s="94">
        <f t="shared" si="58"/>
        <v>-6.3001605800000027E-2</v>
      </c>
      <c r="BE119" s="94">
        <f t="shared" si="59"/>
        <v>0.28105436479999996</v>
      </c>
      <c r="BF119" s="94">
        <f t="shared" si="60"/>
        <v>0.34405597060000004</v>
      </c>
      <c r="BG119" s="95">
        <f t="shared" si="48"/>
        <v>0</v>
      </c>
      <c r="BH119" s="95">
        <f t="shared" si="49"/>
        <v>0</v>
      </c>
      <c r="BI119" s="95">
        <f>(AVERAGE(B$12:B119)-AVERAGE($D$12:$D119))/STDEV(B$12:B119)</f>
        <v>-8.7081254602406233E-2</v>
      </c>
      <c r="BJ119" s="95">
        <f>(AVERAGE(C$12:C119)-AVERAGE($D$12:$D119))/STDEV(C$12:C119)</f>
        <v>0.10432948975861421</v>
      </c>
      <c r="BK119" s="94"/>
      <c r="BL119" s="94"/>
      <c r="BM119" s="94"/>
      <c r="BN119" s="72">
        <f t="shared" si="50"/>
        <v>0</v>
      </c>
      <c r="BO119" s="72">
        <f t="shared" si="51"/>
        <v>0</v>
      </c>
      <c r="BP119" s="72">
        <f t="shared" si="52"/>
        <v>0</v>
      </c>
      <c r="BQ119" s="72">
        <f t="shared" si="53"/>
        <v>1</v>
      </c>
      <c r="BR119" s="72">
        <f t="shared" si="54"/>
        <v>1</v>
      </c>
      <c r="BS119" s="72">
        <f t="shared" si="55"/>
        <v>1</v>
      </c>
      <c r="BT119" s="72"/>
      <c r="BU119" s="72"/>
      <c r="BV119" s="72"/>
      <c r="BW119" s="72"/>
      <c r="BX119" s="72"/>
      <c r="BY119" s="72"/>
      <c r="BZ119" s="72"/>
      <c r="CA119" s="72"/>
      <c r="CB119" s="72"/>
      <c r="CC119" s="73"/>
      <c r="CD119" s="73"/>
      <c r="CE119" s="73"/>
      <c r="CF119" s="73"/>
      <c r="CG119" s="73"/>
      <c r="CH119" s="73">
        <f t="shared" si="36"/>
        <v>0</v>
      </c>
      <c r="CI119" s="73">
        <f t="shared" si="37"/>
        <v>0</v>
      </c>
      <c r="CJ119" s="73">
        <f t="shared" si="38"/>
        <v>0</v>
      </c>
      <c r="CK119" s="73"/>
      <c r="CL119" s="73">
        <f t="shared" si="39"/>
        <v>0</v>
      </c>
      <c r="CM119" s="73">
        <f t="shared" si="40"/>
        <v>0</v>
      </c>
      <c r="CN119" s="73">
        <f t="shared" si="41"/>
        <v>0</v>
      </c>
      <c r="CO119" s="73">
        <f t="shared" si="42"/>
        <v>0</v>
      </c>
      <c r="CP119" s="73">
        <f t="shared" si="43"/>
        <v>0</v>
      </c>
      <c r="CQ119" s="73">
        <f t="shared" si="44"/>
        <v>0</v>
      </c>
      <c r="CR119" s="73">
        <f t="shared" si="56"/>
        <v>0</v>
      </c>
      <c r="CS119" s="94"/>
      <c r="CT119" s="94"/>
      <c r="CU119" s="94"/>
      <c r="CV119" s="94"/>
      <c r="CW119" s="94"/>
    </row>
    <row r="120" spans="1:101" s="22" customFormat="1" x14ac:dyDescent="0.2">
      <c r="A120" s="91">
        <f t="shared" si="57"/>
        <v>109</v>
      </c>
      <c r="B120" s="67"/>
      <c r="C120" s="67"/>
      <c r="D120" s="69"/>
      <c r="E120" s="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AS120" s="109"/>
      <c r="AT120" s="94"/>
      <c r="AU120" s="94"/>
      <c r="AV120" s="94"/>
      <c r="AW120" s="94"/>
      <c r="AX120" s="94"/>
      <c r="AY120" s="94">
        <f t="shared" si="45"/>
        <v>109</v>
      </c>
      <c r="AZ120" s="94">
        <f>AVERAGE(B$12:B120)</f>
        <v>-1.0500267633333337E-3</v>
      </c>
      <c r="BA120" s="94">
        <f>AVERAGE(C$12:C120)</f>
        <v>4.6842394133333326E-3</v>
      </c>
      <c r="BB120" s="94">
        <f t="shared" si="46"/>
        <v>0</v>
      </c>
      <c r="BC120" s="94">
        <f t="shared" si="47"/>
        <v>0</v>
      </c>
      <c r="BD120" s="94">
        <f t="shared" si="58"/>
        <v>-6.3001605800000027E-2</v>
      </c>
      <c r="BE120" s="94">
        <f t="shared" si="59"/>
        <v>0.28105436479999996</v>
      </c>
      <c r="BF120" s="94">
        <f t="shared" si="60"/>
        <v>0.34405597060000004</v>
      </c>
      <c r="BG120" s="95">
        <f t="shared" si="48"/>
        <v>0</v>
      </c>
      <c r="BH120" s="95">
        <f t="shared" si="49"/>
        <v>0</v>
      </c>
      <c r="BI120" s="95">
        <f>(AVERAGE(B$12:B120)-AVERAGE($D$12:$D120))/STDEV(B$12:B120)</f>
        <v>-8.7081254602406233E-2</v>
      </c>
      <c r="BJ120" s="95">
        <f>(AVERAGE(C$12:C120)-AVERAGE($D$12:$D120))/STDEV(C$12:C120)</f>
        <v>0.10432948975861421</v>
      </c>
      <c r="BK120" s="94"/>
      <c r="BL120" s="94"/>
      <c r="BM120" s="94"/>
      <c r="BN120" s="72">
        <f t="shared" si="50"/>
        <v>0</v>
      </c>
      <c r="BO120" s="72">
        <f t="shared" si="51"/>
        <v>0</v>
      </c>
      <c r="BP120" s="72">
        <f t="shared" si="52"/>
        <v>0</v>
      </c>
      <c r="BQ120" s="72">
        <f t="shared" si="53"/>
        <v>1</v>
      </c>
      <c r="BR120" s="72">
        <f t="shared" si="54"/>
        <v>1</v>
      </c>
      <c r="BS120" s="72">
        <f t="shared" si="55"/>
        <v>1</v>
      </c>
      <c r="BT120" s="72"/>
      <c r="BU120" s="72"/>
      <c r="BV120" s="72"/>
      <c r="BW120" s="72"/>
      <c r="BX120" s="72"/>
      <c r="BY120" s="72"/>
      <c r="BZ120" s="72"/>
      <c r="CA120" s="72"/>
      <c r="CB120" s="72"/>
      <c r="CC120" s="73"/>
      <c r="CD120" s="73"/>
      <c r="CE120" s="73"/>
      <c r="CF120" s="73"/>
      <c r="CG120" s="73"/>
      <c r="CH120" s="73">
        <f t="shared" si="36"/>
        <v>0</v>
      </c>
      <c r="CI120" s="73">
        <f t="shared" si="37"/>
        <v>0</v>
      </c>
      <c r="CJ120" s="73">
        <f t="shared" si="38"/>
        <v>0</v>
      </c>
      <c r="CK120" s="73"/>
      <c r="CL120" s="73">
        <f t="shared" si="39"/>
        <v>0</v>
      </c>
      <c r="CM120" s="73">
        <f t="shared" si="40"/>
        <v>0</v>
      </c>
      <c r="CN120" s="73">
        <f t="shared" si="41"/>
        <v>0</v>
      </c>
      <c r="CO120" s="73">
        <f t="shared" si="42"/>
        <v>0</v>
      </c>
      <c r="CP120" s="73">
        <f t="shared" si="43"/>
        <v>0</v>
      </c>
      <c r="CQ120" s="73">
        <f t="shared" si="44"/>
        <v>0</v>
      </c>
      <c r="CR120" s="73">
        <f t="shared" si="56"/>
        <v>0</v>
      </c>
      <c r="CS120" s="94"/>
      <c r="CT120" s="94"/>
      <c r="CU120" s="94"/>
      <c r="CV120" s="94"/>
      <c r="CW120" s="94"/>
    </row>
    <row r="121" spans="1:101" s="22" customFormat="1" x14ac:dyDescent="0.2">
      <c r="A121" s="91">
        <f t="shared" si="57"/>
        <v>110</v>
      </c>
      <c r="B121" s="67"/>
      <c r="C121" s="67"/>
      <c r="D121" s="69"/>
      <c r="E121" s="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AS121" s="109"/>
      <c r="AT121" s="94"/>
      <c r="AU121" s="94"/>
      <c r="AV121" s="94"/>
      <c r="AW121" s="94"/>
      <c r="AX121" s="94"/>
      <c r="AY121" s="94">
        <f t="shared" si="45"/>
        <v>110</v>
      </c>
      <c r="AZ121" s="94">
        <f>AVERAGE(B$12:B121)</f>
        <v>-1.0500267633333337E-3</v>
      </c>
      <c r="BA121" s="94">
        <f>AVERAGE(C$12:C121)</f>
        <v>4.6842394133333326E-3</v>
      </c>
      <c r="BB121" s="94">
        <f t="shared" si="46"/>
        <v>0</v>
      </c>
      <c r="BC121" s="94">
        <f t="shared" si="47"/>
        <v>0</v>
      </c>
      <c r="BD121" s="94">
        <f t="shared" si="58"/>
        <v>-6.3001605800000027E-2</v>
      </c>
      <c r="BE121" s="94">
        <f t="shared" si="59"/>
        <v>0.28105436479999996</v>
      </c>
      <c r="BF121" s="94">
        <f t="shared" si="60"/>
        <v>0.34405597060000004</v>
      </c>
      <c r="BG121" s="95">
        <f t="shared" si="48"/>
        <v>0</v>
      </c>
      <c r="BH121" s="95">
        <f t="shared" si="49"/>
        <v>0</v>
      </c>
      <c r="BI121" s="95">
        <f>(AVERAGE(B$12:B121)-AVERAGE($D$12:$D121))/STDEV(B$12:B121)</f>
        <v>-8.7081254602406233E-2</v>
      </c>
      <c r="BJ121" s="95">
        <f>(AVERAGE(C$12:C121)-AVERAGE($D$12:$D121))/STDEV(C$12:C121)</f>
        <v>0.10432948975861421</v>
      </c>
      <c r="BK121" s="94"/>
      <c r="BL121" s="94"/>
      <c r="BM121" s="94"/>
      <c r="BN121" s="72">
        <f t="shared" si="50"/>
        <v>0</v>
      </c>
      <c r="BO121" s="72">
        <f t="shared" si="51"/>
        <v>0</v>
      </c>
      <c r="BP121" s="72">
        <f t="shared" si="52"/>
        <v>0</v>
      </c>
      <c r="BQ121" s="72">
        <f t="shared" si="53"/>
        <v>1</v>
      </c>
      <c r="BR121" s="72">
        <f t="shared" si="54"/>
        <v>1</v>
      </c>
      <c r="BS121" s="72">
        <f t="shared" si="55"/>
        <v>1</v>
      </c>
      <c r="BT121" s="72"/>
      <c r="BU121" s="72"/>
      <c r="BV121" s="72"/>
      <c r="BW121" s="72"/>
      <c r="BX121" s="72"/>
      <c r="BY121" s="72"/>
      <c r="BZ121" s="72"/>
      <c r="CA121" s="72"/>
      <c r="CB121" s="72"/>
      <c r="CC121" s="73"/>
      <c r="CD121" s="73"/>
      <c r="CE121" s="73"/>
      <c r="CF121" s="73"/>
      <c r="CG121" s="73"/>
      <c r="CH121" s="73">
        <f t="shared" si="36"/>
        <v>0</v>
      </c>
      <c r="CI121" s="73">
        <f t="shared" si="37"/>
        <v>0</v>
      </c>
      <c r="CJ121" s="73">
        <f t="shared" si="38"/>
        <v>0</v>
      </c>
      <c r="CK121" s="73"/>
      <c r="CL121" s="73">
        <f t="shared" si="39"/>
        <v>0</v>
      </c>
      <c r="CM121" s="73">
        <f t="shared" si="40"/>
        <v>0</v>
      </c>
      <c r="CN121" s="73">
        <f t="shared" si="41"/>
        <v>0</v>
      </c>
      <c r="CO121" s="73">
        <f t="shared" si="42"/>
        <v>0</v>
      </c>
      <c r="CP121" s="73">
        <f t="shared" si="43"/>
        <v>0</v>
      </c>
      <c r="CQ121" s="73">
        <f t="shared" si="44"/>
        <v>0</v>
      </c>
      <c r="CR121" s="73">
        <f t="shared" si="56"/>
        <v>0</v>
      </c>
      <c r="CS121" s="94"/>
      <c r="CT121" s="94"/>
      <c r="CU121" s="94"/>
      <c r="CV121" s="94"/>
      <c r="CW121" s="94"/>
    </row>
    <row r="122" spans="1:101" s="22" customFormat="1" x14ac:dyDescent="0.2">
      <c r="A122" s="91">
        <f t="shared" si="57"/>
        <v>111</v>
      </c>
      <c r="B122" s="67"/>
      <c r="C122" s="67"/>
      <c r="D122" s="69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AS122" s="109"/>
      <c r="AT122" s="94"/>
      <c r="AU122" s="94"/>
      <c r="AV122" s="94"/>
      <c r="AW122" s="94"/>
      <c r="AX122" s="94"/>
      <c r="AY122" s="94">
        <f t="shared" si="45"/>
        <v>111</v>
      </c>
      <c r="AZ122" s="94">
        <f>AVERAGE(B$12:B122)</f>
        <v>-1.0500267633333337E-3</v>
      </c>
      <c r="BA122" s="94">
        <f>AVERAGE(C$12:C122)</f>
        <v>4.6842394133333326E-3</v>
      </c>
      <c r="BB122" s="94">
        <f t="shared" si="46"/>
        <v>0</v>
      </c>
      <c r="BC122" s="94">
        <f t="shared" si="47"/>
        <v>0</v>
      </c>
      <c r="BD122" s="94">
        <f t="shared" si="58"/>
        <v>-6.3001605800000027E-2</v>
      </c>
      <c r="BE122" s="94">
        <f t="shared" si="59"/>
        <v>0.28105436479999996</v>
      </c>
      <c r="BF122" s="94">
        <f t="shared" si="60"/>
        <v>0.34405597060000004</v>
      </c>
      <c r="BG122" s="95">
        <f t="shared" si="48"/>
        <v>0</v>
      </c>
      <c r="BH122" s="95">
        <f t="shared" si="49"/>
        <v>0</v>
      </c>
      <c r="BI122" s="95">
        <f>(AVERAGE(B$12:B122)-AVERAGE($D$12:$D122))/STDEV(B$12:B122)</f>
        <v>-8.7081254602406233E-2</v>
      </c>
      <c r="BJ122" s="95">
        <f>(AVERAGE(C$12:C122)-AVERAGE($D$12:$D122))/STDEV(C$12:C122)</f>
        <v>0.10432948975861421</v>
      </c>
      <c r="BK122" s="94"/>
      <c r="BL122" s="94"/>
      <c r="BM122" s="94"/>
      <c r="BN122" s="72">
        <f t="shared" si="50"/>
        <v>0</v>
      </c>
      <c r="BO122" s="72">
        <f t="shared" si="51"/>
        <v>0</v>
      </c>
      <c r="BP122" s="72">
        <f t="shared" si="52"/>
        <v>0</v>
      </c>
      <c r="BQ122" s="72">
        <f t="shared" si="53"/>
        <v>1</v>
      </c>
      <c r="BR122" s="72">
        <f t="shared" si="54"/>
        <v>1</v>
      </c>
      <c r="BS122" s="72">
        <f t="shared" si="55"/>
        <v>1</v>
      </c>
      <c r="BT122" s="72"/>
      <c r="BU122" s="72"/>
      <c r="BV122" s="72"/>
      <c r="BW122" s="72"/>
      <c r="BX122" s="72"/>
      <c r="BY122" s="72"/>
      <c r="BZ122" s="72"/>
      <c r="CA122" s="72"/>
      <c r="CB122" s="72"/>
      <c r="CC122" s="73"/>
      <c r="CD122" s="73"/>
      <c r="CE122" s="73"/>
      <c r="CF122" s="73"/>
      <c r="CG122" s="73"/>
      <c r="CH122" s="73">
        <f t="shared" si="36"/>
        <v>0</v>
      </c>
      <c r="CI122" s="73">
        <f t="shared" si="37"/>
        <v>0</v>
      </c>
      <c r="CJ122" s="73">
        <f t="shared" si="38"/>
        <v>0</v>
      </c>
      <c r="CK122" s="73"/>
      <c r="CL122" s="73">
        <f t="shared" si="39"/>
        <v>0</v>
      </c>
      <c r="CM122" s="73">
        <f t="shared" si="40"/>
        <v>0</v>
      </c>
      <c r="CN122" s="73">
        <f t="shared" si="41"/>
        <v>0</v>
      </c>
      <c r="CO122" s="73">
        <f t="shared" si="42"/>
        <v>0</v>
      </c>
      <c r="CP122" s="73">
        <f t="shared" si="43"/>
        <v>0</v>
      </c>
      <c r="CQ122" s="73">
        <f t="shared" si="44"/>
        <v>0</v>
      </c>
      <c r="CR122" s="73">
        <f t="shared" si="56"/>
        <v>0</v>
      </c>
      <c r="CS122" s="94"/>
      <c r="CT122" s="94"/>
      <c r="CU122" s="94"/>
      <c r="CV122" s="94"/>
      <c r="CW122" s="94"/>
    </row>
    <row r="123" spans="1:101" s="22" customFormat="1" x14ac:dyDescent="0.2">
      <c r="A123" s="91">
        <f t="shared" si="57"/>
        <v>112</v>
      </c>
      <c r="B123" s="67"/>
      <c r="C123" s="67"/>
      <c r="D123" s="69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AS123" s="109"/>
      <c r="AT123" s="94"/>
      <c r="AU123" s="94"/>
      <c r="AV123" s="94"/>
      <c r="AW123" s="94"/>
      <c r="AX123" s="94"/>
      <c r="AY123" s="94">
        <f t="shared" si="45"/>
        <v>112</v>
      </c>
      <c r="AZ123" s="94">
        <f>AVERAGE(B$12:B123)</f>
        <v>-1.0500267633333337E-3</v>
      </c>
      <c r="BA123" s="94">
        <f>AVERAGE(C$12:C123)</f>
        <v>4.6842394133333326E-3</v>
      </c>
      <c r="BB123" s="94">
        <f t="shared" si="46"/>
        <v>0</v>
      </c>
      <c r="BC123" s="94">
        <f t="shared" si="47"/>
        <v>0</v>
      </c>
      <c r="BD123" s="94">
        <f t="shared" si="58"/>
        <v>-6.3001605800000027E-2</v>
      </c>
      <c r="BE123" s="94">
        <f t="shared" si="59"/>
        <v>0.28105436479999996</v>
      </c>
      <c r="BF123" s="94">
        <f t="shared" si="60"/>
        <v>0.34405597060000004</v>
      </c>
      <c r="BG123" s="95">
        <f t="shared" si="48"/>
        <v>0</v>
      </c>
      <c r="BH123" s="95">
        <f t="shared" si="49"/>
        <v>0</v>
      </c>
      <c r="BI123" s="95">
        <f>(AVERAGE(B$12:B123)-AVERAGE($D$12:$D123))/STDEV(B$12:B123)</f>
        <v>-8.7081254602406233E-2</v>
      </c>
      <c r="BJ123" s="95">
        <f>(AVERAGE(C$12:C123)-AVERAGE($D$12:$D123))/STDEV(C$12:C123)</f>
        <v>0.10432948975861421</v>
      </c>
      <c r="BK123" s="94"/>
      <c r="BL123" s="94"/>
      <c r="BM123" s="94"/>
      <c r="BN123" s="72">
        <f t="shared" si="50"/>
        <v>0</v>
      </c>
      <c r="BO123" s="72">
        <f t="shared" si="51"/>
        <v>0</v>
      </c>
      <c r="BP123" s="72">
        <f t="shared" si="52"/>
        <v>0</v>
      </c>
      <c r="BQ123" s="72">
        <f t="shared" si="53"/>
        <v>1</v>
      </c>
      <c r="BR123" s="72">
        <f t="shared" si="54"/>
        <v>1</v>
      </c>
      <c r="BS123" s="72">
        <f t="shared" si="55"/>
        <v>1</v>
      </c>
      <c r="BT123" s="72"/>
      <c r="BU123" s="72"/>
      <c r="BV123" s="72"/>
      <c r="BW123" s="72"/>
      <c r="BX123" s="72"/>
      <c r="BY123" s="72"/>
      <c r="BZ123" s="72"/>
      <c r="CA123" s="72"/>
      <c r="CB123" s="72"/>
      <c r="CC123" s="73"/>
      <c r="CD123" s="73"/>
      <c r="CE123" s="73"/>
      <c r="CF123" s="73"/>
      <c r="CG123" s="73"/>
      <c r="CH123" s="73">
        <f t="shared" si="36"/>
        <v>0</v>
      </c>
      <c r="CI123" s="73">
        <f t="shared" si="37"/>
        <v>0</v>
      </c>
      <c r="CJ123" s="73">
        <f t="shared" si="38"/>
        <v>0</v>
      </c>
      <c r="CK123" s="73"/>
      <c r="CL123" s="73">
        <f t="shared" si="39"/>
        <v>0</v>
      </c>
      <c r="CM123" s="73">
        <f t="shared" si="40"/>
        <v>0</v>
      </c>
      <c r="CN123" s="73">
        <f t="shared" si="41"/>
        <v>0</v>
      </c>
      <c r="CO123" s="73">
        <f t="shared" si="42"/>
        <v>0</v>
      </c>
      <c r="CP123" s="73">
        <f t="shared" si="43"/>
        <v>0</v>
      </c>
      <c r="CQ123" s="73">
        <f t="shared" si="44"/>
        <v>0</v>
      </c>
      <c r="CR123" s="73">
        <f t="shared" si="56"/>
        <v>0</v>
      </c>
      <c r="CS123" s="94"/>
      <c r="CT123" s="94"/>
      <c r="CU123" s="94"/>
      <c r="CV123" s="94"/>
      <c r="CW123" s="94"/>
    </row>
    <row r="124" spans="1:101" s="22" customFormat="1" x14ac:dyDescent="0.2">
      <c r="A124" s="91">
        <f t="shared" si="57"/>
        <v>113</v>
      </c>
      <c r="B124" s="67"/>
      <c r="C124" s="67"/>
      <c r="D124" s="69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S124" s="109"/>
      <c r="AT124" s="94"/>
      <c r="AU124" s="94"/>
      <c r="AV124" s="94"/>
      <c r="AW124" s="94"/>
      <c r="AX124" s="94"/>
      <c r="AY124" s="94">
        <f t="shared" si="45"/>
        <v>113</v>
      </c>
      <c r="AZ124" s="94">
        <f>AVERAGE(B$12:B124)</f>
        <v>-1.0500267633333337E-3</v>
      </c>
      <c r="BA124" s="94">
        <f>AVERAGE(C$12:C124)</f>
        <v>4.6842394133333326E-3</v>
      </c>
      <c r="BB124" s="94">
        <f t="shared" si="46"/>
        <v>0</v>
      </c>
      <c r="BC124" s="94">
        <f t="shared" si="47"/>
        <v>0</v>
      </c>
      <c r="BD124" s="94">
        <f t="shared" si="58"/>
        <v>-6.3001605800000027E-2</v>
      </c>
      <c r="BE124" s="94">
        <f t="shared" si="59"/>
        <v>0.28105436479999996</v>
      </c>
      <c r="BF124" s="94">
        <f t="shared" si="60"/>
        <v>0.34405597060000004</v>
      </c>
      <c r="BG124" s="95">
        <f t="shared" si="48"/>
        <v>0</v>
      </c>
      <c r="BH124" s="95">
        <f t="shared" si="49"/>
        <v>0</v>
      </c>
      <c r="BI124" s="95">
        <f>(AVERAGE(B$12:B124)-AVERAGE($D$12:$D124))/STDEV(B$12:B124)</f>
        <v>-8.7081254602406233E-2</v>
      </c>
      <c r="BJ124" s="95">
        <f>(AVERAGE(C$12:C124)-AVERAGE($D$12:$D124))/STDEV(C$12:C124)</f>
        <v>0.10432948975861421</v>
      </c>
      <c r="BK124" s="94"/>
      <c r="BL124" s="94"/>
      <c r="BM124" s="94"/>
      <c r="BN124" s="72">
        <f t="shared" si="50"/>
        <v>0</v>
      </c>
      <c r="BO124" s="72">
        <f t="shared" si="51"/>
        <v>0</v>
      </c>
      <c r="BP124" s="72">
        <f t="shared" si="52"/>
        <v>0</v>
      </c>
      <c r="BQ124" s="72">
        <f t="shared" si="53"/>
        <v>1</v>
      </c>
      <c r="BR124" s="72">
        <f t="shared" si="54"/>
        <v>1</v>
      </c>
      <c r="BS124" s="72">
        <f t="shared" si="55"/>
        <v>1</v>
      </c>
      <c r="BT124" s="72"/>
      <c r="BU124" s="72"/>
      <c r="BV124" s="72"/>
      <c r="BW124" s="72"/>
      <c r="BX124" s="72"/>
      <c r="BY124" s="72"/>
      <c r="BZ124" s="72"/>
      <c r="CA124" s="72"/>
      <c r="CB124" s="72"/>
      <c r="CC124" s="73"/>
      <c r="CD124" s="73"/>
      <c r="CE124" s="73"/>
      <c r="CF124" s="73"/>
      <c r="CG124" s="73"/>
      <c r="CH124" s="73">
        <f t="shared" si="36"/>
        <v>0</v>
      </c>
      <c r="CI124" s="73">
        <f t="shared" si="37"/>
        <v>0</v>
      </c>
      <c r="CJ124" s="73">
        <f t="shared" si="38"/>
        <v>0</v>
      </c>
      <c r="CK124" s="73"/>
      <c r="CL124" s="73">
        <f t="shared" si="39"/>
        <v>0</v>
      </c>
      <c r="CM124" s="73">
        <f t="shared" si="40"/>
        <v>0</v>
      </c>
      <c r="CN124" s="73">
        <f t="shared" si="41"/>
        <v>0</v>
      </c>
      <c r="CO124" s="73">
        <f t="shared" si="42"/>
        <v>0</v>
      </c>
      <c r="CP124" s="73">
        <f t="shared" si="43"/>
        <v>0</v>
      </c>
      <c r="CQ124" s="73">
        <f t="shared" si="44"/>
        <v>0</v>
      </c>
      <c r="CR124" s="73">
        <f t="shared" si="56"/>
        <v>0</v>
      </c>
      <c r="CS124" s="94"/>
      <c r="CT124" s="94"/>
      <c r="CU124" s="94"/>
      <c r="CV124" s="94"/>
      <c r="CW124" s="94"/>
    </row>
    <row r="125" spans="1:101" s="22" customFormat="1" x14ac:dyDescent="0.2">
      <c r="A125" s="91">
        <f t="shared" si="57"/>
        <v>114</v>
      </c>
      <c r="B125" s="67"/>
      <c r="C125" s="67"/>
      <c r="D125" s="69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S125" s="109"/>
      <c r="AT125" s="94"/>
      <c r="AU125" s="94"/>
      <c r="AV125" s="94"/>
      <c r="AW125" s="94"/>
      <c r="AX125" s="94"/>
      <c r="AY125" s="94">
        <f t="shared" si="45"/>
        <v>114</v>
      </c>
      <c r="AZ125" s="94">
        <f>AVERAGE(B$12:B125)</f>
        <v>-1.0500267633333337E-3</v>
      </c>
      <c r="BA125" s="94">
        <f>AVERAGE(C$12:C125)</f>
        <v>4.6842394133333326E-3</v>
      </c>
      <c r="BB125" s="94">
        <f t="shared" si="46"/>
        <v>0</v>
      </c>
      <c r="BC125" s="94">
        <f t="shared" si="47"/>
        <v>0</v>
      </c>
      <c r="BD125" s="94">
        <f t="shared" si="58"/>
        <v>-6.3001605800000027E-2</v>
      </c>
      <c r="BE125" s="94">
        <f t="shared" si="59"/>
        <v>0.28105436479999996</v>
      </c>
      <c r="BF125" s="94">
        <f t="shared" si="60"/>
        <v>0.34405597060000004</v>
      </c>
      <c r="BG125" s="95">
        <f t="shared" si="48"/>
        <v>0</v>
      </c>
      <c r="BH125" s="95">
        <f t="shared" si="49"/>
        <v>0</v>
      </c>
      <c r="BI125" s="95">
        <f>(AVERAGE(B$12:B125)-AVERAGE($D$12:$D125))/STDEV(B$12:B125)</f>
        <v>-8.7081254602406233E-2</v>
      </c>
      <c r="BJ125" s="95">
        <f>(AVERAGE(C$12:C125)-AVERAGE($D$12:$D125))/STDEV(C$12:C125)</f>
        <v>0.10432948975861421</v>
      </c>
      <c r="BK125" s="94"/>
      <c r="BL125" s="94"/>
      <c r="BM125" s="94"/>
      <c r="BN125" s="72">
        <f t="shared" si="50"/>
        <v>0</v>
      </c>
      <c r="BO125" s="72">
        <f t="shared" si="51"/>
        <v>0</v>
      </c>
      <c r="BP125" s="72">
        <f t="shared" si="52"/>
        <v>0</v>
      </c>
      <c r="BQ125" s="72">
        <f t="shared" si="53"/>
        <v>1</v>
      </c>
      <c r="BR125" s="72">
        <f t="shared" si="54"/>
        <v>1</v>
      </c>
      <c r="BS125" s="72">
        <f t="shared" si="55"/>
        <v>1</v>
      </c>
      <c r="BT125" s="72"/>
      <c r="BU125" s="72"/>
      <c r="BV125" s="72"/>
      <c r="BW125" s="72"/>
      <c r="BX125" s="72"/>
      <c r="BY125" s="72"/>
      <c r="BZ125" s="72"/>
      <c r="CA125" s="72"/>
      <c r="CB125" s="72"/>
      <c r="CC125" s="73"/>
      <c r="CD125" s="73"/>
      <c r="CE125" s="73"/>
      <c r="CF125" s="73"/>
      <c r="CG125" s="73"/>
      <c r="CH125" s="73">
        <f t="shared" si="36"/>
        <v>0</v>
      </c>
      <c r="CI125" s="73">
        <f t="shared" si="37"/>
        <v>0</v>
      </c>
      <c r="CJ125" s="73">
        <f t="shared" si="38"/>
        <v>0</v>
      </c>
      <c r="CK125" s="73"/>
      <c r="CL125" s="73">
        <f t="shared" si="39"/>
        <v>0</v>
      </c>
      <c r="CM125" s="73">
        <f t="shared" si="40"/>
        <v>0</v>
      </c>
      <c r="CN125" s="73">
        <f t="shared" si="41"/>
        <v>0</v>
      </c>
      <c r="CO125" s="73">
        <f t="shared" si="42"/>
        <v>0</v>
      </c>
      <c r="CP125" s="73">
        <f t="shared" si="43"/>
        <v>0</v>
      </c>
      <c r="CQ125" s="73">
        <f t="shared" si="44"/>
        <v>0</v>
      </c>
      <c r="CR125" s="73">
        <f t="shared" si="56"/>
        <v>0</v>
      </c>
      <c r="CS125" s="94"/>
      <c r="CT125" s="94"/>
      <c r="CU125" s="94"/>
      <c r="CV125" s="94"/>
      <c r="CW125" s="94"/>
    </row>
    <row r="126" spans="1:101" s="22" customFormat="1" x14ac:dyDescent="0.2">
      <c r="A126" s="91">
        <f t="shared" si="57"/>
        <v>115</v>
      </c>
      <c r="B126" s="67"/>
      <c r="C126" s="67"/>
      <c r="D126" s="69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AS126" s="109"/>
      <c r="AT126" s="94"/>
      <c r="AU126" s="94"/>
      <c r="AV126" s="94"/>
      <c r="AW126" s="94"/>
      <c r="AX126" s="94"/>
      <c r="AY126" s="94">
        <f t="shared" si="45"/>
        <v>115</v>
      </c>
      <c r="AZ126" s="94">
        <f>AVERAGE(B$12:B126)</f>
        <v>-1.0500267633333337E-3</v>
      </c>
      <c r="BA126" s="94">
        <f>AVERAGE(C$12:C126)</f>
        <v>4.6842394133333326E-3</v>
      </c>
      <c r="BB126" s="94">
        <f t="shared" si="46"/>
        <v>0</v>
      </c>
      <c r="BC126" s="94">
        <f t="shared" si="47"/>
        <v>0</v>
      </c>
      <c r="BD126" s="94">
        <f t="shared" si="58"/>
        <v>-6.3001605800000027E-2</v>
      </c>
      <c r="BE126" s="94">
        <f t="shared" si="59"/>
        <v>0.28105436479999996</v>
      </c>
      <c r="BF126" s="94">
        <f t="shared" si="60"/>
        <v>0.34405597060000004</v>
      </c>
      <c r="BG126" s="95">
        <f t="shared" si="48"/>
        <v>0</v>
      </c>
      <c r="BH126" s="95">
        <f t="shared" si="49"/>
        <v>0</v>
      </c>
      <c r="BI126" s="95">
        <f>(AVERAGE(B$12:B126)-AVERAGE($D$12:$D126))/STDEV(B$12:B126)</f>
        <v>-8.7081254602406233E-2</v>
      </c>
      <c r="BJ126" s="95">
        <f>(AVERAGE(C$12:C126)-AVERAGE($D$12:$D126))/STDEV(C$12:C126)</f>
        <v>0.10432948975861421</v>
      </c>
      <c r="BK126" s="94"/>
      <c r="BL126" s="94"/>
      <c r="BM126" s="94"/>
      <c r="BN126" s="72">
        <f t="shared" si="50"/>
        <v>0</v>
      </c>
      <c r="BO126" s="72">
        <f t="shared" si="51"/>
        <v>0</v>
      </c>
      <c r="BP126" s="72">
        <f t="shared" si="52"/>
        <v>0</v>
      </c>
      <c r="BQ126" s="72">
        <f t="shared" si="53"/>
        <v>1</v>
      </c>
      <c r="BR126" s="72">
        <f t="shared" si="54"/>
        <v>1</v>
      </c>
      <c r="BS126" s="72">
        <f t="shared" si="55"/>
        <v>1</v>
      </c>
      <c r="BT126" s="72"/>
      <c r="BU126" s="72"/>
      <c r="BV126" s="72"/>
      <c r="BW126" s="72"/>
      <c r="BX126" s="72"/>
      <c r="BY126" s="72"/>
      <c r="BZ126" s="72"/>
      <c r="CA126" s="72"/>
      <c r="CB126" s="72"/>
      <c r="CC126" s="73"/>
      <c r="CD126" s="73"/>
      <c r="CE126" s="73"/>
      <c r="CF126" s="73"/>
      <c r="CG126" s="73"/>
      <c r="CH126" s="73">
        <f t="shared" si="36"/>
        <v>0</v>
      </c>
      <c r="CI126" s="73">
        <f t="shared" si="37"/>
        <v>0</v>
      </c>
      <c r="CJ126" s="73">
        <f t="shared" si="38"/>
        <v>0</v>
      </c>
      <c r="CK126" s="73"/>
      <c r="CL126" s="73">
        <f t="shared" si="39"/>
        <v>0</v>
      </c>
      <c r="CM126" s="73">
        <f t="shared" si="40"/>
        <v>0</v>
      </c>
      <c r="CN126" s="73">
        <f t="shared" si="41"/>
        <v>0</v>
      </c>
      <c r="CO126" s="73">
        <f t="shared" si="42"/>
        <v>0</v>
      </c>
      <c r="CP126" s="73">
        <f t="shared" si="43"/>
        <v>0</v>
      </c>
      <c r="CQ126" s="73">
        <f t="shared" si="44"/>
        <v>0</v>
      </c>
      <c r="CR126" s="73">
        <f t="shared" si="56"/>
        <v>0</v>
      </c>
      <c r="CS126" s="94"/>
      <c r="CT126" s="94"/>
      <c r="CU126" s="94"/>
      <c r="CV126" s="94"/>
      <c r="CW126" s="94"/>
    </row>
    <row r="127" spans="1:101" s="22" customFormat="1" x14ac:dyDescent="0.2">
      <c r="A127" s="91">
        <f t="shared" si="57"/>
        <v>116</v>
      </c>
      <c r="B127" s="67"/>
      <c r="C127" s="67"/>
      <c r="D127" s="69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AS127" s="109"/>
      <c r="AT127" s="94"/>
      <c r="AU127" s="94"/>
      <c r="AV127" s="94"/>
      <c r="AW127" s="94"/>
      <c r="AX127" s="94"/>
      <c r="AY127" s="94">
        <f t="shared" si="45"/>
        <v>116</v>
      </c>
      <c r="AZ127" s="94">
        <f>AVERAGE(B$12:B127)</f>
        <v>-1.0500267633333337E-3</v>
      </c>
      <c r="BA127" s="94">
        <f>AVERAGE(C$12:C127)</f>
        <v>4.6842394133333326E-3</v>
      </c>
      <c r="BB127" s="94">
        <f t="shared" si="46"/>
        <v>0</v>
      </c>
      <c r="BC127" s="94">
        <f t="shared" si="47"/>
        <v>0</v>
      </c>
      <c r="BD127" s="94">
        <f t="shared" si="58"/>
        <v>-6.3001605800000027E-2</v>
      </c>
      <c r="BE127" s="94">
        <f t="shared" si="59"/>
        <v>0.28105436479999996</v>
      </c>
      <c r="BF127" s="94">
        <f t="shared" si="60"/>
        <v>0.34405597060000004</v>
      </c>
      <c r="BG127" s="95">
        <f t="shared" si="48"/>
        <v>0</v>
      </c>
      <c r="BH127" s="95">
        <f t="shared" si="49"/>
        <v>0</v>
      </c>
      <c r="BI127" s="95">
        <f>(AVERAGE(B$12:B127)-AVERAGE($D$12:$D127))/STDEV(B$12:B127)</f>
        <v>-8.7081254602406233E-2</v>
      </c>
      <c r="BJ127" s="95">
        <f>(AVERAGE(C$12:C127)-AVERAGE($D$12:$D127))/STDEV(C$12:C127)</f>
        <v>0.10432948975861421</v>
      </c>
      <c r="BK127" s="94"/>
      <c r="BL127" s="94"/>
      <c r="BM127" s="94"/>
      <c r="BN127" s="72">
        <f t="shared" si="50"/>
        <v>0</v>
      </c>
      <c r="BO127" s="72">
        <f t="shared" si="51"/>
        <v>0</v>
      </c>
      <c r="BP127" s="72">
        <f t="shared" si="52"/>
        <v>0</v>
      </c>
      <c r="BQ127" s="72">
        <f t="shared" si="53"/>
        <v>1</v>
      </c>
      <c r="BR127" s="72">
        <f t="shared" si="54"/>
        <v>1</v>
      </c>
      <c r="BS127" s="72">
        <f t="shared" si="55"/>
        <v>1</v>
      </c>
      <c r="BT127" s="72"/>
      <c r="BU127" s="72"/>
      <c r="BV127" s="72"/>
      <c r="BW127" s="72"/>
      <c r="BX127" s="72"/>
      <c r="BY127" s="72"/>
      <c r="BZ127" s="72"/>
      <c r="CA127" s="72"/>
      <c r="CB127" s="72"/>
      <c r="CC127" s="73"/>
      <c r="CD127" s="73"/>
      <c r="CE127" s="73"/>
      <c r="CF127" s="73"/>
      <c r="CG127" s="73"/>
      <c r="CH127" s="73">
        <f t="shared" si="36"/>
        <v>0</v>
      </c>
      <c r="CI127" s="73">
        <f t="shared" si="37"/>
        <v>0</v>
      </c>
      <c r="CJ127" s="73">
        <f t="shared" si="38"/>
        <v>0</v>
      </c>
      <c r="CK127" s="73"/>
      <c r="CL127" s="73">
        <f t="shared" si="39"/>
        <v>0</v>
      </c>
      <c r="CM127" s="73">
        <f t="shared" si="40"/>
        <v>0</v>
      </c>
      <c r="CN127" s="73">
        <f t="shared" si="41"/>
        <v>0</v>
      </c>
      <c r="CO127" s="73">
        <f t="shared" si="42"/>
        <v>0</v>
      </c>
      <c r="CP127" s="73">
        <f t="shared" si="43"/>
        <v>0</v>
      </c>
      <c r="CQ127" s="73">
        <f t="shared" si="44"/>
        <v>0</v>
      </c>
      <c r="CR127" s="73">
        <f t="shared" si="56"/>
        <v>0</v>
      </c>
      <c r="CS127" s="94"/>
      <c r="CT127" s="94"/>
      <c r="CU127" s="94"/>
      <c r="CV127" s="94"/>
      <c r="CW127" s="94"/>
    </row>
    <row r="128" spans="1:101" s="22" customFormat="1" x14ac:dyDescent="0.2">
      <c r="A128" s="91">
        <f t="shared" si="57"/>
        <v>117</v>
      </c>
      <c r="B128" s="67"/>
      <c r="C128" s="67"/>
      <c r="D128" s="69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AS128" s="109"/>
      <c r="AT128" s="94"/>
      <c r="AU128" s="94"/>
      <c r="AV128" s="94"/>
      <c r="AW128" s="94"/>
      <c r="AX128" s="94"/>
      <c r="AY128" s="94">
        <f t="shared" si="45"/>
        <v>117</v>
      </c>
      <c r="AZ128" s="94">
        <f>AVERAGE(B$12:B128)</f>
        <v>-1.0500267633333337E-3</v>
      </c>
      <c r="BA128" s="94">
        <f>AVERAGE(C$12:C128)</f>
        <v>4.6842394133333326E-3</v>
      </c>
      <c r="BB128" s="94">
        <f t="shared" si="46"/>
        <v>0</v>
      </c>
      <c r="BC128" s="94">
        <f t="shared" si="47"/>
        <v>0</v>
      </c>
      <c r="BD128" s="94">
        <f t="shared" si="58"/>
        <v>-6.3001605800000027E-2</v>
      </c>
      <c r="BE128" s="94">
        <f t="shared" si="59"/>
        <v>0.28105436479999996</v>
      </c>
      <c r="BF128" s="94">
        <f t="shared" si="60"/>
        <v>0.34405597060000004</v>
      </c>
      <c r="BG128" s="95">
        <f t="shared" si="48"/>
        <v>0</v>
      </c>
      <c r="BH128" s="95">
        <f t="shared" si="49"/>
        <v>0</v>
      </c>
      <c r="BI128" s="95">
        <f>(AVERAGE(B$12:B128)-AVERAGE($D$12:$D128))/STDEV(B$12:B128)</f>
        <v>-8.7081254602406233E-2</v>
      </c>
      <c r="BJ128" s="95">
        <f>(AVERAGE(C$12:C128)-AVERAGE($D$12:$D128))/STDEV(C$12:C128)</f>
        <v>0.10432948975861421</v>
      </c>
      <c r="BK128" s="94"/>
      <c r="BL128" s="94"/>
      <c r="BM128" s="94"/>
      <c r="BN128" s="72">
        <f t="shared" si="50"/>
        <v>0</v>
      </c>
      <c r="BO128" s="72">
        <f t="shared" si="51"/>
        <v>0</v>
      </c>
      <c r="BP128" s="72">
        <f t="shared" si="52"/>
        <v>0</v>
      </c>
      <c r="BQ128" s="72">
        <f t="shared" si="53"/>
        <v>1</v>
      </c>
      <c r="BR128" s="72">
        <f t="shared" si="54"/>
        <v>1</v>
      </c>
      <c r="BS128" s="72">
        <f t="shared" si="55"/>
        <v>1</v>
      </c>
      <c r="BT128" s="72"/>
      <c r="BU128" s="72"/>
      <c r="BV128" s="72"/>
      <c r="BW128" s="72"/>
      <c r="BX128" s="72"/>
      <c r="BY128" s="72"/>
      <c r="BZ128" s="72"/>
      <c r="CA128" s="72"/>
      <c r="CB128" s="72"/>
      <c r="CC128" s="73"/>
      <c r="CD128" s="73"/>
      <c r="CE128" s="73"/>
      <c r="CF128" s="73"/>
      <c r="CG128" s="73"/>
      <c r="CH128" s="73">
        <f t="shared" si="36"/>
        <v>0</v>
      </c>
      <c r="CI128" s="73">
        <f t="shared" si="37"/>
        <v>0</v>
      </c>
      <c r="CJ128" s="73">
        <f t="shared" si="38"/>
        <v>0</v>
      </c>
      <c r="CK128" s="73"/>
      <c r="CL128" s="73">
        <f t="shared" si="39"/>
        <v>0</v>
      </c>
      <c r="CM128" s="73">
        <f t="shared" si="40"/>
        <v>0</v>
      </c>
      <c r="CN128" s="73">
        <f t="shared" si="41"/>
        <v>0</v>
      </c>
      <c r="CO128" s="73">
        <f t="shared" si="42"/>
        <v>0</v>
      </c>
      <c r="CP128" s="73">
        <f t="shared" si="43"/>
        <v>0</v>
      </c>
      <c r="CQ128" s="73">
        <f t="shared" si="44"/>
        <v>0</v>
      </c>
      <c r="CR128" s="73">
        <f t="shared" si="56"/>
        <v>0</v>
      </c>
      <c r="CS128" s="94"/>
      <c r="CT128" s="94"/>
      <c r="CU128" s="94"/>
      <c r="CV128" s="94"/>
      <c r="CW128" s="94"/>
    </row>
    <row r="129" spans="1:101" s="22" customFormat="1" x14ac:dyDescent="0.2">
      <c r="A129" s="91">
        <f t="shared" si="57"/>
        <v>118</v>
      </c>
      <c r="B129" s="67"/>
      <c r="C129" s="67"/>
      <c r="D129" s="69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AS129" s="109"/>
      <c r="AT129" s="94"/>
      <c r="AU129" s="94"/>
      <c r="AV129" s="94"/>
      <c r="AW129" s="94"/>
      <c r="AX129" s="94"/>
      <c r="AY129" s="94">
        <f t="shared" si="45"/>
        <v>118</v>
      </c>
      <c r="AZ129" s="94">
        <f>AVERAGE(B$12:B129)</f>
        <v>-1.0500267633333337E-3</v>
      </c>
      <c r="BA129" s="94">
        <f>AVERAGE(C$12:C129)</f>
        <v>4.6842394133333326E-3</v>
      </c>
      <c r="BB129" s="94">
        <f t="shared" si="46"/>
        <v>0</v>
      </c>
      <c r="BC129" s="94">
        <f t="shared" si="47"/>
        <v>0</v>
      </c>
      <c r="BD129" s="94">
        <f t="shared" si="58"/>
        <v>-6.3001605800000027E-2</v>
      </c>
      <c r="BE129" s="94">
        <f t="shared" si="59"/>
        <v>0.28105436479999996</v>
      </c>
      <c r="BF129" s="94">
        <f t="shared" si="60"/>
        <v>0.34405597060000004</v>
      </c>
      <c r="BG129" s="95">
        <f t="shared" si="48"/>
        <v>0</v>
      </c>
      <c r="BH129" s="95">
        <f t="shared" si="49"/>
        <v>0</v>
      </c>
      <c r="BI129" s="95">
        <f>(AVERAGE(B$12:B129)-AVERAGE($D$12:$D129))/STDEV(B$12:B129)</f>
        <v>-8.7081254602406233E-2</v>
      </c>
      <c r="BJ129" s="95">
        <f>(AVERAGE(C$12:C129)-AVERAGE($D$12:$D129))/STDEV(C$12:C129)</f>
        <v>0.10432948975861421</v>
      </c>
      <c r="BK129" s="94"/>
      <c r="BL129" s="94"/>
      <c r="BM129" s="94"/>
      <c r="BN129" s="72">
        <f t="shared" si="50"/>
        <v>0</v>
      </c>
      <c r="BO129" s="72">
        <f t="shared" si="51"/>
        <v>0</v>
      </c>
      <c r="BP129" s="72">
        <f t="shared" si="52"/>
        <v>0</v>
      </c>
      <c r="BQ129" s="72">
        <f t="shared" si="53"/>
        <v>1</v>
      </c>
      <c r="BR129" s="72">
        <f t="shared" si="54"/>
        <v>1</v>
      </c>
      <c r="BS129" s="72">
        <f t="shared" si="55"/>
        <v>1</v>
      </c>
      <c r="BT129" s="72"/>
      <c r="BU129" s="72"/>
      <c r="BV129" s="72"/>
      <c r="BW129" s="72"/>
      <c r="BX129" s="72"/>
      <c r="BY129" s="72"/>
      <c r="BZ129" s="72"/>
      <c r="CA129" s="72"/>
      <c r="CB129" s="72"/>
      <c r="CC129" s="73"/>
      <c r="CD129" s="73"/>
      <c r="CE129" s="73"/>
      <c r="CF129" s="73"/>
      <c r="CG129" s="73"/>
      <c r="CH129" s="73">
        <f t="shared" si="36"/>
        <v>0</v>
      </c>
      <c r="CI129" s="73">
        <f t="shared" si="37"/>
        <v>0</v>
      </c>
      <c r="CJ129" s="73">
        <f t="shared" si="38"/>
        <v>0</v>
      </c>
      <c r="CK129" s="73"/>
      <c r="CL129" s="73">
        <f t="shared" si="39"/>
        <v>0</v>
      </c>
      <c r="CM129" s="73">
        <f t="shared" si="40"/>
        <v>0</v>
      </c>
      <c r="CN129" s="73">
        <f t="shared" si="41"/>
        <v>0</v>
      </c>
      <c r="CO129" s="73">
        <f t="shared" si="42"/>
        <v>0</v>
      </c>
      <c r="CP129" s="73">
        <f t="shared" si="43"/>
        <v>0</v>
      </c>
      <c r="CQ129" s="73">
        <f t="shared" si="44"/>
        <v>0</v>
      </c>
      <c r="CR129" s="73">
        <f t="shared" si="56"/>
        <v>0</v>
      </c>
      <c r="CS129" s="94"/>
      <c r="CT129" s="94"/>
      <c r="CU129" s="94"/>
      <c r="CV129" s="94"/>
      <c r="CW129" s="94"/>
    </row>
    <row r="130" spans="1:101" s="22" customFormat="1" x14ac:dyDescent="0.2">
      <c r="A130" s="91">
        <f t="shared" si="57"/>
        <v>119</v>
      </c>
      <c r="B130" s="67"/>
      <c r="C130" s="67"/>
      <c r="D130" s="69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AS130" s="109"/>
      <c r="AT130" s="94"/>
      <c r="AU130" s="94"/>
      <c r="AV130" s="94"/>
      <c r="AW130" s="94"/>
      <c r="AX130" s="94"/>
      <c r="AY130" s="94">
        <f t="shared" si="45"/>
        <v>119</v>
      </c>
      <c r="AZ130" s="94">
        <f>AVERAGE(B$12:B130)</f>
        <v>-1.0500267633333337E-3</v>
      </c>
      <c r="BA130" s="94">
        <f>AVERAGE(C$12:C130)</f>
        <v>4.6842394133333326E-3</v>
      </c>
      <c r="BB130" s="94">
        <f t="shared" si="46"/>
        <v>0</v>
      </c>
      <c r="BC130" s="94">
        <f t="shared" si="47"/>
        <v>0</v>
      </c>
      <c r="BD130" s="94">
        <f t="shared" si="58"/>
        <v>-6.3001605800000027E-2</v>
      </c>
      <c r="BE130" s="94">
        <f t="shared" si="59"/>
        <v>0.28105436479999996</v>
      </c>
      <c r="BF130" s="94">
        <f t="shared" si="60"/>
        <v>0.34405597060000004</v>
      </c>
      <c r="BG130" s="95">
        <f t="shared" si="48"/>
        <v>0</v>
      </c>
      <c r="BH130" s="95">
        <f t="shared" si="49"/>
        <v>0</v>
      </c>
      <c r="BI130" s="95">
        <f>(AVERAGE(B$12:B130)-AVERAGE($D$12:$D130))/STDEV(B$12:B130)</f>
        <v>-8.7081254602406233E-2</v>
      </c>
      <c r="BJ130" s="95">
        <f>(AVERAGE(C$12:C130)-AVERAGE($D$12:$D130))/STDEV(C$12:C130)</f>
        <v>0.10432948975861421</v>
      </c>
      <c r="BK130" s="94"/>
      <c r="BL130" s="94"/>
      <c r="BM130" s="94"/>
      <c r="BN130" s="72">
        <f t="shared" si="50"/>
        <v>0</v>
      </c>
      <c r="BO130" s="72">
        <f t="shared" si="51"/>
        <v>0</v>
      </c>
      <c r="BP130" s="72">
        <f t="shared" si="52"/>
        <v>0</v>
      </c>
      <c r="BQ130" s="72">
        <f t="shared" si="53"/>
        <v>1</v>
      </c>
      <c r="BR130" s="72">
        <f t="shared" si="54"/>
        <v>1</v>
      </c>
      <c r="BS130" s="72">
        <f t="shared" si="55"/>
        <v>1</v>
      </c>
      <c r="BT130" s="72"/>
      <c r="BU130" s="72"/>
      <c r="BV130" s="72"/>
      <c r="BW130" s="72"/>
      <c r="BX130" s="72"/>
      <c r="BY130" s="72"/>
      <c r="BZ130" s="72"/>
      <c r="CA130" s="72"/>
      <c r="CB130" s="72"/>
      <c r="CC130" s="73"/>
      <c r="CD130" s="73"/>
      <c r="CE130" s="73"/>
      <c r="CF130" s="73"/>
      <c r="CG130" s="73"/>
      <c r="CH130" s="73">
        <f t="shared" si="36"/>
        <v>0</v>
      </c>
      <c r="CI130" s="73">
        <f t="shared" si="37"/>
        <v>0</v>
      </c>
      <c r="CJ130" s="73">
        <f t="shared" si="38"/>
        <v>0</v>
      </c>
      <c r="CK130" s="73"/>
      <c r="CL130" s="73">
        <f t="shared" si="39"/>
        <v>0</v>
      </c>
      <c r="CM130" s="73">
        <f t="shared" si="40"/>
        <v>0</v>
      </c>
      <c r="CN130" s="73">
        <f t="shared" si="41"/>
        <v>0</v>
      </c>
      <c r="CO130" s="73">
        <f t="shared" si="42"/>
        <v>0</v>
      </c>
      <c r="CP130" s="73">
        <f t="shared" si="43"/>
        <v>0</v>
      </c>
      <c r="CQ130" s="73">
        <f t="shared" si="44"/>
        <v>0</v>
      </c>
      <c r="CR130" s="73">
        <f t="shared" si="56"/>
        <v>0</v>
      </c>
      <c r="CS130" s="94"/>
      <c r="CT130" s="94"/>
      <c r="CU130" s="94"/>
      <c r="CV130" s="94"/>
      <c r="CW130" s="94"/>
    </row>
    <row r="131" spans="1:101" s="22" customFormat="1" x14ac:dyDescent="0.2">
      <c r="A131" s="91">
        <f t="shared" si="57"/>
        <v>120</v>
      </c>
      <c r="B131" s="67"/>
      <c r="C131" s="67"/>
      <c r="D131" s="69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AS131" s="109"/>
      <c r="AT131" s="94"/>
      <c r="AU131" s="94"/>
      <c r="AV131" s="94"/>
      <c r="AW131" s="94"/>
      <c r="AX131" s="94"/>
      <c r="AY131" s="94">
        <f t="shared" si="45"/>
        <v>120</v>
      </c>
      <c r="AZ131" s="94">
        <f>AVERAGE(B$12:B131)</f>
        <v>-1.0500267633333337E-3</v>
      </c>
      <c r="BA131" s="94">
        <f>AVERAGE(C$12:C131)</f>
        <v>4.6842394133333326E-3</v>
      </c>
      <c r="BB131" s="94">
        <f t="shared" si="46"/>
        <v>0</v>
      </c>
      <c r="BC131" s="94">
        <f t="shared" si="47"/>
        <v>0</v>
      </c>
      <c r="BD131" s="94">
        <f t="shared" si="58"/>
        <v>-6.3001605800000027E-2</v>
      </c>
      <c r="BE131" s="94">
        <f t="shared" si="59"/>
        <v>0.28105436479999996</v>
      </c>
      <c r="BF131" s="94">
        <f t="shared" si="60"/>
        <v>0.34405597060000004</v>
      </c>
      <c r="BG131" s="95">
        <f t="shared" si="48"/>
        <v>0</v>
      </c>
      <c r="BH131" s="95">
        <f t="shared" si="49"/>
        <v>0</v>
      </c>
      <c r="BI131" s="95">
        <f>(AVERAGE(B$12:B131)-AVERAGE($D$12:$D131))/STDEV(B$12:B131)</f>
        <v>-8.7081254602406233E-2</v>
      </c>
      <c r="BJ131" s="95">
        <f>(AVERAGE(C$12:C131)-AVERAGE($D$12:$D131))/STDEV(C$12:C131)</f>
        <v>0.10432948975861421</v>
      </c>
      <c r="BK131" s="94"/>
      <c r="BL131" s="94"/>
      <c r="BM131" s="94"/>
      <c r="BN131" s="72">
        <f t="shared" si="50"/>
        <v>0</v>
      </c>
      <c r="BO131" s="72">
        <f t="shared" si="51"/>
        <v>0</v>
      </c>
      <c r="BP131" s="72">
        <f t="shared" si="52"/>
        <v>0</v>
      </c>
      <c r="BQ131" s="72">
        <f t="shared" si="53"/>
        <v>1</v>
      </c>
      <c r="BR131" s="72">
        <f t="shared" si="54"/>
        <v>1</v>
      </c>
      <c r="BS131" s="72">
        <f t="shared" si="55"/>
        <v>1</v>
      </c>
      <c r="BT131" s="72"/>
      <c r="BU131" s="72"/>
      <c r="BV131" s="72"/>
      <c r="BW131" s="72"/>
      <c r="BX131" s="72"/>
      <c r="BY131" s="72"/>
      <c r="BZ131" s="72"/>
      <c r="CA131" s="72"/>
      <c r="CB131" s="72"/>
      <c r="CC131" s="73"/>
      <c r="CD131" s="73"/>
      <c r="CE131" s="73"/>
      <c r="CF131" s="73"/>
      <c r="CG131" s="73"/>
      <c r="CH131" s="73">
        <f t="shared" si="36"/>
        <v>0</v>
      </c>
      <c r="CI131" s="73">
        <f t="shared" si="37"/>
        <v>0</v>
      </c>
      <c r="CJ131" s="73">
        <f t="shared" si="38"/>
        <v>0</v>
      </c>
      <c r="CK131" s="73"/>
      <c r="CL131" s="73">
        <f t="shared" si="39"/>
        <v>0</v>
      </c>
      <c r="CM131" s="73">
        <f t="shared" si="40"/>
        <v>0</v>
      </c>
      <c r="CN131" s="73">
        <f t="shared" si="41"/>
        <v>0</v>
      </c>
      <c r="CO131" s="73">
        <f t="shared" si="42"/>
        <v>0</v>
      </c>
      <c r="CP131" s="73">
        <f t="shared" si="43"/>
        <v>0</v>
      </c>
      <c r="CQ131" s="73">
        <f t="shared" si="44"/>
        <v>0</v>
      </c>
      <c r="CR131" s="73">
        <f t="shared" si="56"/>
        <v>0</v>
      </c>
      <c r="CS131" s="94"/>
      <c r="CT131" s="94"/>
      <c r="CU131" s="94"/>
      <c r="CV131" s="94"/>
      <c r="CW131" s="94"/>
    </row>
    <row r="132" spans="1:101" s="22" customFormat="1" x14ac:dyDescent="0.2">
      <c r="A132" s="91">
        <f t="shared" si="57"/>
        <v>121</v>
      </c>
      <c r="B132" s="67"/>
      <c r="C132" s="67"/>
      <c r="D132" s="69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AS132" s="109"/>
      <c r="AT132" s="94"/>
      <c r="AU132" s="94"/>
      <c r="AV132" s="94"/>
      <c r="AW132" s="94"/>
      <c r="AX132" s="94"/>
      <c r="AY132" s="94">
        <f t="shared" si="45"/>
        <v>121</v>
      </c>
      <c r="AZ132" s="94">
        <f>AVERAGE(B$12:B132)</f>
        <v>-1.0500267633333337E-3</v>
      </c>
      <c r="BA132" s="94">
        <f>AVERAGE(C$12:C132)</f>
        <v>4.6842394133333326E-3</v>
      </c>
      <c r="BB132" s="94">
        <f t="shared" si="46"/>
        <v>0</v>
      </c>
      <c r="BC132" s="94">
        <f t="shared" si="47"/>
        <v>0</v>
      </c>
      <c r="BD132" s="94">
        <f t="shared" si="58"/>
        <v>-6.3001605800000027E-2</v>
      </c>
      <c r="BE132" s="94">
        <f t="shared" si="59"/>
        <v>0.28105436479999996</v>
      </c>
      <c r="BF132" s="94">
        <f t="shared" si="60"/>
        <v>0.34405597060000004</v>
      </c>
      <c r="BG132" s="95">
        <f t="shared" si="48"/>
        <v>0</v>
      </c>
      <c r="BH132" s="95">
        <f t="shared" si="49"/>
        <v>0</v>
      </c>
      <c r="BI132" s="95">
        <f>(AVERAGE(B$12:B132)-AVERAGE($D$12:$D132))/STDEV(B$12:B132)</f>
        <v>-8.7081254602406233E-2</v>
      </c>
      <c r="BJ132" s="95">
        <f>(AVERAGE(C$12:C132)-AVERAGE($D$12:$D132))/STDEV(C$12:C132)</f>
        <v>0.10432948975861421</v>
      </c>
      <c r="BK132" s="94"/>
      <c r="BL132" s="94"/>
      <c r="BM132" s="94"/>
      <c r="BN132" s="72">
        <f t="shared" si="50"/>
        <v>0</v>
      </c>
      <c r="BO132" s="72">
        <f t="shared" si="51"/>
        <v>0</v>
      </c>
      <c r="BP132" s="72">
        <f t="shared" si="52"/>
        <v>0</v>
      </c>
      <c r="BQ132" s="72">
        <f t="shared" si="53"/>
        <v>1</v>
      </c>
      <c r="BR132" s="72">
        <f t="shared" si="54"/>
        <v>1</v>
      </c>
      <c r="BS132" s="72">
        <f t="shared" si="55"/>
        <v>1</v>
      </c>
      <c r="BT132" s="72"/>
      <c r="BU132" s="72"/>
      <c r="BV132" s="72"/>
      <c r="BW132" s="72"/>
      <c r="BX132" s="72"/>
      <c r="BY132" s="72"/>
      <c r="BZ132" s="72"/>
      <c r="CA132" s="72"/>
      <c r="CB132" s="72"/>
      <c r="CC132" s="73"/>
      <c r="CD132" s="73"/>
      <c r="CE132" s="73"/>
      <c r="CF132" s="73"/>
      <c r="CG132" s="73"/>
      <c r="CH132" s="73">
        <f t="shared" si="36"/>
        <v>0</v>
      </c>
      <c r="CI132" s="73">
        <f t="shared" si="37"/>
        <v>0</v>
      </c>
      <c r="CJ132" s="73">
        <f t="shared" si="38"/>
        <v>0</v>
      </c>
      <c r="CK132" s="73"/>
      <c r="CL132" s="73">
        <f t="shared" si="39"/>
        <v>0</v>
      </c>
      <c r="CM132" s="73">
        <f t="shared" si="40"/>
        <v>0</v>
      </c>
      <c r="CN132" s="73">
        <f t="shared" si="41"/>
        <v>0</v>
      </c>
      <c r="CO132" s="73">
        <f t="shared" si="42"/>
        <v>0</v>
      </c>
      <c r="CP132" s="73">
        <f t="shared" si="43"/>
        <v>0</v>
      </c>
      <c r="CQ132" s="73">
        <f t="shared" si="44"/>
        <v>0</v>
      </c>
      <c r="CR132" s="73">
        <f t="shared" si="56"/>
        <v>0</v>
      </c>
      <c r="CS132" s="94"/>
      <c r="CT132" s="94"/>
      <c r="CU132" s="94"/>
      <c r="CV132" s="94"/>
      <c r="CW132" s="94"/>
    </row>
    <row r="133" spans="1:101" s="22" customFormat="1" x14ac:dyDescent="0.2">
      <c r="A133" s="91">
        <f t="shared" si="57"/>
        <v>122</v>
      </c>
      <c r="B133" s="67"/>
      <c r="C133" s="67"/>
      <c r="D133" s="69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AS133" s="109"/>
      <c r="AT133" s="94"/>
      <c r="AU133" s="94"/>
      <c r="AV133" s="94"/>
      <c r="AW133" s="94"/>
      <c r="AX133" s="94"/>
      <c r="AY133" s="94">
        <f t="shared" si="45"/>
        <v>122</v>
      </c>
      <c r="AZ133" s="94">
        <f>AVERAGE(B$12:B133)</f>
        <v>-1.0500267633333337E-3</v>
      </c>
      <c r="BA133" s="94">
        <f>AVERAGE(C$12:C133)</f>
        <v>4.6842394133333326E-3</v>
      </c>
      <c r="BB133" s="94">
        <f t="shared" si="46"/>
        <v>0</v>
      </c>
      <c r="BC133" s="94">
        <f t="shared" si="47"/>
        <v>0</v>
      </c>
      <c r="BD133" s="94">
        <f t="shared" si="58"/>
        <v>-6.3001605800000027E-2</v>
      </c>
      <c r="BE133" s="94">
        <f t="shared" si="59"/>
        <v>0.28105436479999996</v>
      </c>
      <c r="BF133" s="94">
        <f t="shared" si="60"/>
        <v>0.34405597060000004</v>
      </c>
      <c r="BG133" s="95">
        <f t="shared" si="48"/>
        <v>0</v>
      </c>
      <c r="BH133" s="95">
        <f t="shared" si="49"/>
        <v>0</v>
      </c>
      <c r="BI133" s="95">
        <f>(AVERAGE(B$12:B133)-AVERAGE($D$12:$D133))/STDEV(B$12:B133)</f>
        <v>-8.7081254602406233E-2</v>
      </c>
      <c r="BJ133" s="95">
        <f>(AVERAGE(C$12:C133)-AVERAGE($D$12:$D133))/STDEV(C$12:C133)</f>
        <v>0.10432948975861421</v>
      </c>
      <c r="BK133" s="94"/>
      <c r="BL133" s="94"/>
      <c r="BM133" s="94"/>
      <c r="BN133" s="72">
        <f t="shared" si="50"/>
        <v>0</v>
      </c>
      <c r="BO133" s="72">
        <f t="shared" si="51"/>
        <v>0</v>
      </c>
      <c r="BP133" s="72">
        <f t="shared" si="52"/>
        <v>0</v>
      </c>
      <c r="BQ133" s="72">
        <f t="shared" si="53"/>
        <v>1</v>
      </c>
      <c r="BR133" s="72">
        <f t="shared" si="54"/>
        <v>1</v>
      </c>
      <c r="BS133" s="72">
        <f t="shared" si="55"/>
        <v>1</v>
      </c>
      <c r="BT133" s="72"/>
      <c r="BU133" s="72"/>
      <c r="BV133" s="72"/>
      <c r="BW133" s="72"/>
      <c r="BX133" s="72"/>
      <c r="BY133" s="72"/>
      <c r="BZ133" s="72"/>
      <c r="CA133" s="72"/>
      <c r="CB133" s="72"/>
      <c r="CC133" s="73"/>
      <c r="CD133" s="73"/>
      <c r="CE133" s="73"/>
      <c r="CF133" s="73"/>
      <c r="CG133" s="73"/>
      <c r="CH133" s="73">
        <f t="shared" si="36"/>
        <v>0</v>
      </c>
      <c r="CI133" s="73">
        <f t="shared" si="37"/>
        <v>0</v>
      </c>
      <c r="CJ133" s="73">
        <f t="shared" si="38"/>
        <v>0</v>
      </c>
      <c r="CK133" s="73"/>
      <c r="CL133" s="73">
        <f t="shared" si="39"/>
        <v>0</v>
      </c>
      <c r="CM133" s="73">
        <f t="shared" si="40"/>
        <v>0</v>
      </c>
      <c r="CN133" s="73">
        <f t="shared" si="41"/>
        <v>0</v>
      </c>
      <c r="CO133" s="73">
        <f t="shared" si="42"/>
        <v>0</v>
      </c>
      <c r="CP133" s="73">
        <f t="shared" si="43"/>
        <v>0</v>
      </c>
      <c r="CQ133" s="73">
        <f t="shared" si="44"/>
        <v>0</v>
      </c>
      <c r="CR133" s="73">
        <f t="shared" si="56"/>
        <v>0</v>
      </c>
      <c r="CS133" s="94"/>
      <c r="CT133" s="94"/>
      <c r="CU133" s="94"/>
      <c r="CV133" s="94"/>
      <c r="CW133" s="94"/>
    </row>
    <row r="134" spans="1:101" s="22" customFormat="1" x14ac:dyDescent="0.2">
      <c r="A134" s="91">
        <f t="shared" si="57"/>
        <v>123</v>
      </c>
      <c r="B134" s="67"/>
      <c r="C134" s="67"/>
      <c r="D134" s="69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AS134" s="109"/>
      <c r="AT134" s="94"/>
      <c r="AU134" s="94"/>
      <c r="AV134" s="94"/>
      <c r="AW134" s="94"/>
      <c r="AX134" s="94"/>
      <c r="AY134" s="94">
        <f t="shared" si="45"/>
        <v>123</v>
      </c>
      <c r="AZ134" s="94">
        <f>AVERAGE(B$12:B134)</f>
        <v>-1.0500267633333337E-3</v>
      </c>
      <c r="BA134" s="94">
        <f>AVERAGE(C$12:C134)</f>
        <v>4.6842394133333326E-3</v>
      </c>
      <c r="BB134" s="94">
        <f t="shared" si="46"/>
        <v>0</v>
      </c>
      <c r="BC134" s="94">
        <f t="shared" si="47"/>
        <v>0</v>
      </c>
      <c r="BD134" s="94">
        <f t="shared" si="58"/>
        <v>-6.3001605800000027E-2</v>
      </c>
      <c r="BE134" s="94">
        <f t="shared" si="59"/>
        <v>0.28105436479999996</v>
      </c>
      <c r="BF134" s="94">
        <f t="shared" si="60"/>
        <v>0.34405597060000004</v>
      </c>
      <c r="BG134" s="95">
        <f t="shared" si="48"/>
        <v>0</v>
      </c>
      <c r="BH134" s="95">
        <f t="shared" si="49"/>
        <v>0</v>
      </c>
      <c r="BI134" s="95">
        <f>(AVERAGE(B$12:B134)-AVERAGE($D$12:$D134))/STDEV(B$12:B134)</f>
        <v>-8.7081254602406233E-2</v>
      </c>
      <c r="BJ134" s="95">
        <f>(AVERAGE(C$12:C134)-AVERAGE($D$12:$D134))/STDEV(C$12:C134)</f>
        <v>0.10432948975861421</v>
      </c>
      <c r="BK134" s="94"/>
      <c r="BL134" s="94"/>
      <c r="BM134" s="94"/>
      <c r="BN134" s="72">
        <f t="shared" si="50"/>
        <v>0</v>
      </c>
      <c r="BO134" s="72">
        <f t="shared" si="51"/>
        <v>0</v>
      </c>
      <c r="BP134" s="72">
        <f t="shared" si="52"/>
        <v>0</v>
      </c>
      <c r="BQ134" s="72">
        <f t="shared" si="53"/>
        <v>1</v>
      </c>
      <c r="BR134" s="72">
        <f t="shared" si="54"/>
        <v>1</v>
      </c>
      <c r="BS134" s="72">
        <f t="shared" si="55"/>
        <v>1</v>
      </c>
      <c r="BT134" s="72"/>
      <c r="BU134" s="72"/>
      <c r="BV134" s="72"/>
      <c r="BW134" s="72"/>
      <c r="BX134" s="72"/>
      <c r="BY134" s="72"/>
      <c r="BZ134" s="72"/>
      <c r="CA134" s="72"/>
      <c r="CB134" s="72"/>
      <c r="CC134" s="73"/>
      <c r="CD134" s="73"/>
      <c r="CE134" s="73"/>
      <c r="CF134" s="73"/>
      <c r="CG134" s="73"/>
      <c r="CH134" s="73">
        <f t="shared" si="36"/>
        <v>0</v>
      </c>
      <c r="CI134" s="73">
        <f t="shared" si="37"/>
        <v>0</v>
      </c>
      <c r="CJ134" s="73">
        <f t="shared" si="38"/>
        <v>0</v>
      </c>
      <c r="CK134" s="73"/>
      <c r="CL134" s="73">
        <f t="shared" si="39"/>
        <v>0</v>
      </c>
      <c r="CM134" s="73">
        <f t="shared" si="40"/>
        <v>0</v>
      </c>
      <c r="CN134" s="73">
        <f t="shared" si="41"/>
        <v>0</v>
      </c>
      <c r="CO134" s="73">
        <f t="shared" si="42"/>
        <v>0</v>
      </c>
      <c r="CP134" s="73">
        <f t="shared" si="43"/>
        <v>0</v>
      </c>
      <c r="CQ134" s="73">
        <f t="shared" si="44"/>
        <v>0</v>
      </c>
      <c r="CR134" s="73">
        <f t="shared" si="56"/>
        <v>0</v>
      </c>
      <c r="CS134" s="94"/>
      <c r="CT134" s="94"/>
      <c r="CU134" s="94"/>
      <c r="CV134" s="94"/>
      <c r="CW134" s="94"/>
    </row>
    <row r="135" spans="1:101" s="22" customFormat="1" x14ac:dyDescent="0.2">
      <c r="A135" s="91">
        <f t="shared" si="57"/>
        <v>124</v>
      </c>
      <c r="B135" s="67"/>
      <c r="C135" s="67"/>
      <c r="D135" s="69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AS135" s="109"/>
      <c r="AT135" s="94"/>
      <c r="AU135" s="94"/>
      <c r="AV135" s="94"/>
      <c r="AW135" s="94"/>
      <c r="AX135" s="94"/>
      <c r="AY135" s="94">
        <f t="shared" si="45"/>
        <v>124</v>
      </c>
      <c r="AZ135" s="94">
        <f>AVERAGE(B$12:B135)</f>
        <v>-1.0500267633333337E-3</v>
      </c>
      <c r="BA135" s="94">
        <f>AVERAGE(C$12:C135)</f>
        <v>4.6842394133333326E-3</v>
      </c>
      <c r="BB135" s="94">
        <f t="shared" si="46"/>
        <v>0</v>
      </c>
      <c r="BC135" s="94">
        <f t="shared" si="47"/>
        <v>0</v>
      </c>
      <c r="BD135" s="94">
        <f t="shared" si="58"/>
        <v>-6.3001605800000027E-2</v>
      </c>
      <c r="BE135" s="94">
        <f t="shared" si="59"/>
        <v>0.28105436479999996</v>
      </c>
      <c r="BF135" s="94">
        <f t="shared" si="60"/>
        <v>0.34405597060000004</v>
      </c>
      <c r="BG135" s="95">
        <f t="shared" si="48"/>
        <v>0</v>
      </c>
      <c r="BH135" s="95">
        <f t="shared" si="49"/>
        <v>0</v>
      </c>
      <c r="BI135" s="95">
        <f>(AVERAGE(B$12:B135)-AVERAGE($D$12:$D135))/STDEV(B$12:B135)</f>
        <v>-8.7081254602406233E-2</v>
      </c>
      <c r="BJ135" s="95">
        <f>(AVERAGE(C$12:C135)-AVERAGE($D$12:$D135))/STDEV(C$12:C135)</f>
        <v>0.10432948975861421</v>
      </c>
      <c r="BK135" s="94"/>
      <c r="BL135" s="94"/>
      <c r="BM135" s="94"/>
      <c r="BN135" s="72">
        <f t="shared" si="50"/>
        <v>0</v>
      </c>
      <c r="BO135" s="72">
        <f t="shared" si="51"/>
        <v>0</v>
      </c>
      <c r="BP135" s="72">
        <f t="shared" si="52"/>
        <v>0</v>
      </c>
      <c r="BQ135" s="72">
        <f t="shared" si="53"/>
        <v>1</v>
      </c>
      <c r="BR135" s="72">
        <f t="shared" si="54"/>
        <v>1</v>
      </c>
      <c r="BS135" s="72">
        <f t="shared" si="55"/>
        <v>1</v>
      </c>
      <c r="BT135" s="72"/>
      <c r="BU135" s="72"/>
      <c r="BV135" s="72"/>
      <c r="BW135" s="72"/>
      <c r="BX135" s="72"/>
      <c r="BY135" s="72"/>
      <c r="BZ135" s="72"/>
      <c r="CA135" s="72"/>
      <c r="CB135" s="72"/>
      <c r="CC135" s="73"/>
      <c r="CD135" s="73"/>
      <c r="CE135" s="73"/>
      <c r="CF135" s="73"/>
      <c r="CG135" s="73"/>
      <c r="CH135" s="73">
        <f t="shared" si="36"/>
        <v>0</v>
      </c>
      <c r="CI135" s="73">
        <f t="shared" si="37"/>
        <v>0</v>
      </c>
      <c r="CJ135" s="73">
        <f t="shared" si="38"/>
        <v>0</v>
      </c>
      <c r="CK135" s="73"/>
      <c r="CL135" s="73">
        <f t="shared" si="39"/>
        <v>0</v>
      </c>
      <c r="CM135" s="73">
        <f t="shared" si="40"/>
        <v>0</v>
      </c>
      <c r="CN135" s="73">
        <f t="shared" si="41"/>
        <v>0</v>
      </c>
      <c r="CO135" s="73">
        <f t="shared" si="42"/>
        <v>0</v>
      </c>
      <c r="CP135" s="73">
        <f t="shared" si="43"/>
        <v>0</v>
      </c>
      <c r="CQ135" s="73">
        <f t="shared" si="44"/>
        <v>0</v>
      </c>
      <c r="CR135" s="73">
        <f t="shared" si="56"/>
        <v>0</v>
      </c>
      <c r="CS135" s="94"/>
      <c r="CT135" s="94"/>
      <c r="CU135" s="94"/>
      <c r="CV135" s="94"/>
      <c r="CW135" s="94"/>
    </row>
    <row r="136" spans="1:101" s="22" customFormat="1" x14ac:dyDescent="0.2">
      <c r="A136" s="91">
        <f t="shared" si="57"/>
        <v>125</v>
      </c>
      <c r="B136" s="67"/>
      <c r="C136" s="67"/>
      <c r="D136" s="69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AS136" s="109"/>
      <c r="AT136" s="94"/>
      <c r="AU136" s="94"/>
      <c r="AV136" s="94"/>
      <c r="AW136" s="94"/>
      <c r="AX136" s="94"/>
      <c r="AY136" s="94">
        <f t="shared" si="45"/>
        <v>125</v>
      </c>
      <c r="AZ136" s="94">
        <f>AVERAGE(B$12:B136)</f>
        <v>-1.0500267633333337E-3</v>
      </c>
      <c r="BA136" s="94">
        <f>AVERAGE(C$12:C136)</f>
        <v>4.6842394133333326E-3</v>
      </c>
      <c r="BB136" s="94">
        <f t="shared" si="46"/>
        <v>0</v>
      </c>
      <c r="BC136" s="94">
        <f t="shared" si="47"/>
        <v>0</v>
      </c>
      <c r="BD136" s="94">
        <f t="shared" si="58"/>
        <v>-6.3001605800000027E-2</v>
      </c>
      <c r="BE136" s="94">
        <f t="shared" si="59"/>
        <v>0.28105436479999996</v>
      </c>
      <c r="BF136" s="94">
        <f t="shared" si="60"/>
        <v>0.34405597060000004</v>
      </c>
      <c r="BG136" s="95">
        <f t="shared" si="48"/>
        <v>0</v>
      </c>
      <c r="BH136" s="95">
        <f t="shared" si="49"/>
        <v>0</v>
      </c>
      <c r="BI136" s="95">
        <f>(AVERAGE(B$12:B136)-AVERAGE($D$12:$D136))/STDEV(B$12:B136)</f>
        <v>-8.7081254602406233E-2</v>
      </c>
      <c r="BJ136" s="95">
        <f>(AVERAGE(C$12:C136)-AVERAGE($D$12:$D136))/STDEV(C$12:C136)</f>
        <v>0.10432948975861421</v>
      </c>
      <c r="BK136" s="94"/>
      <c r="BL136" s="94"/>
      <c r="BM136" s="94"/>
      <c r="BN136" s="72">
        <f t="shared" si="50"/>
        <v>0</v>
      </c>
      <c r="BO136" s="72">
        <f t="shared" si="51"/>
        <v>0</v>
      </c>
      <c r="BP136" s="72">
        <f t="shared" si="52"/>
        <v>0</v>
      </c>
      <c r="BQ136" s="72">
        <f t="shared" si="53"/>
        <v>1</v>
      </c>
      <c r="BR136" s="72">
        <f t="shared" si="54"/>
        <v>1</v>
      </c>
      <c r="BS136" s="72">
        <f t="shared" si="55"/>
        <v>1</v>
      </c>
      <c r="BT136" s="72"/>
      <c r="BU136" s="72"/>
      <c r="BV136" s="72"/>
      <c r="BW136" s="72"/>
      <c r="BX136" s="72"/>
      <c r="BY136" s="72"/>
      <c r="BZ136" s="72"/>
      <c r="CA136" s="72"/>
      <c r="CB136" s="72"/>
      <c r="CC136" s="73"/>
      <c r="CD136" s="73"/>
      <c r="CE136" s="73"/>
      <c r="CF136" s="73"/>
      <c r="CG136" s="73"/>
      <c r="CH136" s="73">
        <f t="shared" si="36"/>
        <v>0</v>
      </c>
      <c r="CI136" s="73">
        <f t="shared" si="37"/>
        <v>0</v>
      </c>
      <c r="CJ136" s="73">
        <f t="shared" si="38"/>
        <v>0</v>
      </c>
      <c r="CK136" s="73"/>
      <c r="CL136" s="73">
        <f t="shared" si="39"/>
        <v>0</v>
      </c>
      <c r="CM136" s="73">
        <f t="shared" si="40"/>
        <v>0</v>
      </c>
      <c r="CN136" s="73">
        <f t="shared" si="41"/>
        <v>0</v>
      </c>
      <c r="CO136" s="73">
        <f t="shared" si="42"/>
        <v>0</v>
      </c>
      <c r="CP136" s="73">
        <f t="shared" si="43"/>
        <v>0</v>
      </c>
      <c r="CQ136" s="73">
        <f t="shared" si="44"/>
        <v>0</v>
      </c>
      <c r="CR136" s="73">
        <f t="shared" si="56"/>
        <v>0</v>
      </c>
      <c r="CS136" s="94"/>
      <c r="CT136" s="94"/>
      <c r="CU136" s="94"/>
      <c r="CV136" s="94"/>
      <c r="CW136" s="94"/>
    </row>
    <row r="137" spans="1:101" s="22" customFormat="1" x14ac:dyDescent="0.2">
      <c r="A137" s="91">
        <f t="shared" si="57"/>
        <v>126</v>
      </c>
      <c r="B137" s="67"/>
      <c r="C137" s="67"/>
      <c r="D137" s="69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AS137" s="109"/>
      <c r="AT137" s="94"/>
      <c r="AU137" s="94"/>
      <c r="AV137" s="94"/>
      <c r="AW137" s="94"/>
      <c r="AX137" s="94"/>
      <c r="AY137" s="94">
        <f t="shared" si="45"/>
        <v>126</v>
      </c>
      <c r="AZ137" s="94">
        <f>AVERAGE(B$12:B137)</f>
        <v>-1.0500267633333337E-3</v>
      </c>
      <c r="BA137" s="94">
        <f>AVERAGE(C$12:C137)</f>
        <v>4.6842394133333326E-3</v>
      </c>
      <c r="BB137" s="94">
        <f t="shared" si="46"/>
        <v>0</v>
      </c>
      <c r="BC137" s="94">
        <f t="shared" si="47"/>
        <v>0</v>
      </c>
      <c r="BD137" s="94">
        <f t="shared" si="58"/>
        <v>-6.3001605800000027E-2</v>
      </c>
      <c r="BE137" s="94">
        <f t="shared" si="59"/>
        <v>0.28105436479999996</v>
      </c>
      <c r="BF137" s="94">
        <f t="shared" si="60"/>
        <v>0.34405597060000004</v>
      </c>
      <c r="BG137" s="95">
        <f t="shared" si="48"/>
        <v>0</v>
      </c>
      <c r="BH137" s="95">
        <f t="shared" si="49"/>
        <v>0</v>
      </c>
      <c r="BI137" s="95">
        <f>(AVERAGE(B$12:B137)-AVERAGE($D$12:$D137))/STDEV(B$12:B137)</f>
        <v>-8.7081254602406233E-2</v>
      </c>
      <c r="BJ137" s="95">
        <f>(AVERAGE(C$12:C137)-AVERAGE($D$12:$D137))/STDEV(C$12:C137)</f>
        <v>0.10432948975861421</v>
      </c>
      <c r="BK137" s="94"/>
      <c r="BL137" s="94"/>
      <c r="BM137" s="94"/>
      <c r="BN137" s="72">
        <f t="shared" si="50"/>
        <v>0</v>
      </c>
      <c r="BO137" s="72">
        <f t="shared" si="51"/>
        <v>0</v>
      </c>
      <c r="BP137" s="72">
        <f t="shared" si="52"/>
        <v>0</v>
      </c>
      <c r="BQ137" s="72">
        <f t="shared" si="53"/>
        <v>1</v>
      </c>
      <c r="BR137" s="72">
        <f t="shared" si="54"/>
        <v>1</v>
      </c>
      <c r="BS137" s="72">
        <f t="shared" si="55"/>
        <v>1</v>
      </c>
      <c r="BT137" s="72"/>
      <c r="BU137" s="72"/>
      <c r="BV137" s="72"/>
      <c r="BW137" s="72"/>
      <c r="BX137" s="72"/>
      <c r="BY137" s="72"/>
      <c r="BZ137" s="72"/>
      <c r="CA137" s="72"/>
      <c r="CB137" s="72"/>
      <c r="CC137" s="73"/>
      <c r="CD137" s="73"/>
      <c r="CE137" s="73"/>
      <c r="CF137" s="73"/>
      <c r="CG137" s="73"/>
      <c r="CH137" s="73">
        <f t="shared" si="36"/>
        <v>0</v>
      </c>
      <c r="CI137" s="73">
        <f t="shared" si="37"/>
        <v>0</v>
      </c>
      <c r="CJ137" s="73">
        <f t="shared" si="38"/>
        <v>0</v>
      </c>
      <c r="CK137" s="73"/>
      <c r="CL137" s="73">
        <f t="shared" si="39"/>
        <v>0</v>
      </c>
      <c r="CM137" s="73">
        <f t="shared" si="40"/>
        <v>0</v>
      </c>
      <c r="CN137" s="73">
        <f t="shared" si="41"/>
        <v>0</v>
      </c>
      <c r="CO137" s="73">
        <f t="shared" si="42"/>
        <v>0</v>
      </c>
      <c r="CP137" s="73">
        <f t="shared" si="43"/>
        <v>0</v>
      </c>
      <c r="CQ137" s="73">
        <f t="shared" si="44"/>
        <v>0</v>
      </c>
      <c r="CR137" s="73">
        <f t="shared" si="56"/>
        <v>0</v>
      </c>
      <c r="CS137" s="94"/>
      <c r="CT137" s="94"/>
      <c r="CU137" s="94"/>
      <c r="CV137" s="94"/>
      <c r="CW137" s="94"/>
    </row>
    <row r="138" spans="1:101" s="22" customFormat="1" x14ac:dyDescent="0.2">
      <c r="A138" s="91">
        <f t="shared" si="57"/>
        <v>127</v>
      </c>
      <c r="B138" s="67"/>
      <c r="C138" s="67"/>
      <c r="D138" s="69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AS138" s="109"/>
      <c r="AT138" s="94"/>
      <c r="AU138" s="94"/>
      <c r="AV138" s="94"/>
      <c r="AW138" s="94"/>
      <c r="AX138" s="94"/>
      <c r="AY138" s="94">
        <f t="shared" si="45"/>
        <v>127</v>
      </c>
      <c r="AZ138" s="94">
        <f>AVERAGE(B$12:B138)</f>
        <v>-1.0500267633333337E-3</v>
      </c>
      <c r="BA138" s="94">
        <f>AVERAGE(C$12:C138)</f>
        <v>4.6842394133333326E-3</v>
      </c>
      <c r="BB138" s="94">
        <f t="shared" si="46"/>
        <v>0</v>
      </c>
      <c r="BC138" s="94">
        <f t="shared" si="47"/>
        <v>0</v>
      </c>
      <c r="BD138" s="94">
        <f t="shared" si="58"/>
        <v>-6.3001605800000027E-2</v>
      </c>
      <c r="BE138" s="94">
        <f t="shared" si="59"/>
        <v>0.28105436479999996</v>
      </c>
      <c r="BF138" s="94">
        <f t="shared" si="60"/>
        <v>0.34405597060000004</v>
      </c>
      <c r="BG138" s="95">
        <f t="shared" si="48"/>
        <v>0</v>
      </c>
      <c r="BH138" s="95">
        <f t="shared" si="49"/>
        <v>0</v>
      </c>
      <c r="BI138" s="95">
        <f>(AVERAGE(B$12:B138)-AVERAGE($D$12:$D138))/STDEV(B$12:B138)</f>
        <v>-8.7081254602406233E-2</v>
      </c>
      <c r="BJ138" s="95">
        <f>(AVERAGE(C$12:C138)-AVERAGE($D$12:$D138))/STDEV(C$12:C138)</f>
        <v>0.10432948975861421</v>
      </c>
      <c r="BK138" s="94"/>
      <c r="BL138" s="94"/>
      <c r="BM138" s="94"/>
      <c r="BN138" s="72">
        <f t="shared" si="50"/>
        <v>0</v>
      </c>
      <c r="BO138" s="72">
        <f t="shared" si="51"/>
        <v>0</v>
      </c>
      <c r="BP138" s="72">
        <f t="shared" si="52"/>
        <v>0</v>
      </c>
      <c r="BQ138" s="72">
        <f t="shared" si="53"/>
        <v>1</v>
      </c>
      <c r="BR138" s="72">
        <f t="shared" si="54"/>
        <v>1</v>
      </c>
      <c r="BS138" s="72">
        <f t="shared" si="55"/>
        <v>1</v>
      </c>
      <c r="BT138" s="72"/>
      <c r="BU138" s="72"/>
      <c r="BV138" s="72"/>
      <c r="BW138" s="72"/>
      <c r="BX138" s="72"/>
      <c r="BY138" s="72"/>
      <c r="BZ138" s="72"/>
      <c r="CA138" s="72"/>
      <c r="CB138" s="72"/>
      <c r="CC138" s="73"/>
      <c r="CD138" s="73"/>
      <c r="CE138" s="73"/>
      <c r="CF138" s="73"/>
      <c r="CG138" s="73"/>
      <c r="CH138" s="73">
        <f t="shared" si="36"/>
        <v>0</v>
      </c>
      <c r="CI138" s="73">
        <f t="shared" si="37"/>
        <v>0</v>
      </c>
      <c r="CJ138" s="73">
        <f t="shared" si="38"/>
        <v>0</v>
      </c>
      <c r="CK138" s="73"/>
      <c r="CL138" s="73">
        <f t="shared" si="39"/>
        <v>0</v>
      </c>
      <c r="CM138" s="73">
        <f t="shared" si="40"/>
        <v>0</v>
      </c>
      <c r="CN138" s="73">
        <f t="shared" si="41"/>
        <v>0</v>
      </c>
      <c r="CO138" s="73">
        <f t="shared" si="42"/>
        <v>0</v>
      </c>
      <c r="CP138" s="73">
        <f t="shared" si="43"/>
        <v>0</v>
      </c>
      <c r="CQ138" s="73">
        <f t="shared" si="44"/>
        <v>0</v>
      </c>
      <c r="CR138" s="73">
        <f t="shared" si="56"/>
        <v>0</v>
      </c>
      <c r="CS138" s="94"/>
      <c r="CT138" s="94"/>
      <c r="CU138" s="94"/>
      <c r="CV138" s="94"/>
      <c r="CW138" s="94"/>
    </row>
    <row r="139" spans="1:101" s="22" customFormat="1" x14ac:dyDescent="0.2">
      <c r="A139" s="91">
        <f t="shared" si="57"/>
        <v>128</v>
      </c>
      <c r="B139" s="67"/>
      <c r="C139" s="67"/>
      <c r="D139" s="69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AS139" s="109"/>
      <c r="AT139" s="94"/>
      <c r="AU139" s="94"/>
      <c r="AV139" s="94"/>
      <c r="AW139" s="94"/>
      <c r="AX139" s="94"/>
      <c r="AY139" s="94">
        <f t="shared" si="45"/>
        <v>128</v>
      </c>
      <c r="AZ139" s="94">
        <f>AVERAGE(B$12:B139)</f>
        <v>-1.0500267633333337E-3</v>
      </c>
      <c r="BA139" s="94">
        <f>AVERAGE(C$12:C139)</f>
        <v>4.6842394133333326E-3</v>
      </c>
      <c r="BB139" s="94">
        <f t="shared" si="46"/>
        <v>0</v>
      </c>
      <c r="BC139" s="94">
        <f t="shared" si="47"/>
        <v>0</v>
      </c>
      <c r="BD139" s="94">
        <f t="shared" si="58"/>
        <v>-6.3001605800000027E-2</v>
      </c>
      <c r="BE139" s="94">
        <f t="shared" si="59"/>
        <v>0.28105436479999996</v>
      </c>
      <c r="BF139" s="94">
        <f t="shared" si="60"/>
        <v>0.34405597060000004</v>
      </c>
      <c r="BG139" s="95">
        <f t="shared" si="48"/>
        <v>0</v>
      </c>
      <c r="BH139" s="95">
        <f t="shared" si="49"/>
        <v>0</v>
      </c>
      <c r="BI139" s="95">
        <f>(AVERAGE(B$12:B139)-AVERAGE($D$12:$D139))/STDEV(B$12:B139)</f>
        <v>-8.7081254602406233E-2</v>
      </c>
      <c r="BJ139" s="95">
        <f>(AVERAGE(C$12:C139)-AVERAGE($D$12:$D139))/STDEV(C$12:C139)</f>
        <v>0.10432948975861421</v>
      </c>
      <c r="BK139" s="94"/>
      <c r="BL139" s="94"/>
      <c r="BM139" s="94"/>
      <c r="BN139" s="72">
        <f t="shared" si="50"/>
        <v>0</v>
      </c>
      <c r="BO139" s="72">
        <f t="shared" si="51"/>
        <v>0</v>
      </c>
      <c r="BP139" s="72">
        <f t="shared" si="52"/>
        <v>0</v>
      </c>
      <c r="BQ139" s="72">
        <f t="shared" si="53"/>
        <v>1</v>
      </c>
      <c r="BR139" s="72">
        <f t="shared" si="54"/>
        <v>1</v>
      </c>
      <c r="BS139" s="72">
        <f t="shared" si="55"/>
        <v>1</v>
      </c>
      <c r="BT139" s="72"/>
      <c r="BU139" s="72"/>
      <c r="BV139" s="72"/>
      <c r="BW139" s="72"/>
      <c r="BX139" s="72"/>
      <c r="BY139" s="72"/>
      <c r="BZ139" s="72"/>
      <c r="CA139" s="72"/>
      <c r="CB139" s="72"/>
      <c r="CC139" s="73"/>
      <c r="CD139" s="73"/>
      <c r="CE139" s="73"/>
      <c r="CF139" s="73"/>
      <c r="CG139" s="73"/>
      <c r="CH139" s="73">
        <f t="shared" si="36"/>
        <v>0</v>
      </c>
      <c r="CI139" s="73">
        <f t="shared" si="37"/>
        <v>0</v>
      </c>
      <c r="CJ139" s="73">
        <f t="shared" si="38"/>
        <v>0</v>
      </c>
      <c r="CK139" s="73"/>
      <c r="CL139" s="73">
        <f t="shared" si="39"/>
        <v>0</v>
      </c>
      <c r="CM139" s="73">
        <f t="shared" si="40"/>
        <v>0</v>
      </c>
      <c r="CN139" s="73">
        <f t="shared" si="41"/>
        <v>0</v>
      </c>
      <c r="CO139" s="73">
        <f t="shared" si="42"/>
        <v>0</v>
      </c>
      <c r="CP139" s="73">
        <f t="shared" si="43"/>
        <v>0</v>
      </c>
      <c r="CQ139" s="73">
        <f t="shared" si="44"/>
        <v>0</v>
      </c>
      <c r="CR139" s="73">
        <f t="shared" si="56"/>
        <v>0</v>
      </c>
      <c r="CS139" s="94"/>
      <c r="CT139" s="94"/>
      <c r="CU139" s="94"/>
      <c r="CV139" s="94"/>
      <c r="CW139" s="94"/>
    </row>
    <row r="140" spans="1:101" s="22" customFormat="1" x14ac:dyDescent="0.2">
      <c r="A140" s="91">
        <f t="shared" si="57"/>
        <v>129</v>
      </c>
      <c r="B140" s="67"/>
      <c r="C140" s="67"/>
      <c r="D140" s="69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AS140" s="109"/>
      <c r="AT140" s="94"/>
      <c r="AU140" s="94"/>
      <c r="AV140" s="94"/>
      <c r="AW140" s="94"/>
      <c r="AX140" s="94"/>
      <c r="AY140" s="94">
        <f t="shared" si="45"/>
        <v>129</v>
      </c>
      <c r="AZ140" s="94">
        <f>AVERAGE(B$12:B140)</f>
        <v>-1.0500267633333337E-3</v>
      </c>
      <c r="BA140" s="94">
        <f>AVERAGE(C$12:C140)</f>
        <v>4.6842394133333326E-3</v>
      </c>
      <c r="BB140" s="94">
        <f t="shared" si="46"/>
        <v>0</v>
      </c>
      <c r="BC140" s="94">
        <f t="shared" si="47"/>
        <v>0</v>
      </c>
      <c r="BD140" s="94">
        <f t="shared" si="58"/>
        <v>-6.3001605800000027E-2</v>
      </c>
      <c r="BE140" s="94">
        <f t="shared" si="59"/>
        <v>0.28105436479999996</v>
      </c>
      <c r="BF140" s="94">
        <f t="shared" si="60"/>
        <v>0.34405597060000004</v>
      </c>
      <c r="BG140" s="95">
        <f t="shared" si="48"/>
        <v>0</v>
      </c>
      <c r="BH140" s="95">
        <f t="shared" si="49"/>
        <v>0</v>
      </c>
      <c r="BI140" s="95">
        <f>(AVERAGE(B$12:B140)-AVERAGE($D$12:$D140))/STDEV(B$12:B140)</f>
        <v>-8.7081254602406233E-2</v>
      </c>
      <c r="BJ140" s="95">
        <f>(AVERAGE(C$12:C140)-AVERAGE($D$12:$D140))/STDEV(C$12:C140)</f>
        <v>0.10432948975861421</v>
      </c>
      <c r="BK140" s="94"/>
      <c r="BL140" s="94"/>
      <c r="BM140" s="94"/>
      <c r="BN140" s="72">
        <f t="shared" si="50"/>
        <v>0</v>
      </c>
      <c r="BO140" s="72">
        <f t="shared" si="51"/>
        <v>0</v>
      </c>
      <c r="BP140" s="72">
        <f t="shared" si="52"/>
        <v>0</v>
      </c>
      <c r="BQ140" s="72">
        <f t="shared" si="53"/>
        <v>1</v>
      </c>
      <c r="BR140" s="72">
        <f t="shared" si="54"/>
        <v>1</v>
      </c>
      <c r="BS140" s="72">
        <f t="shared" si="55"/>
        <v>1</v>
      </c>
      <c r="BT140" s="72"/>
      <c r="BU140" s="72"/>
      <c r="BV140" s="72"/>
      <c r="BW140" s="72"/>
      <c r="BX140" s="72"/>
      <c r="BY140" s="72"/>
      <c r="BZ140" s="72"/>
      <c r="CA140" s="72"/>
      <c r="CB140" s="72"/>
      <c r="CC140" s="73"/>
      <c r="CD140" s="73"/>
      <c r="CE140" s="73"/>
      <c r="CF140" s="73"/>
      <c r="CG140" s="73"/>
      <c r="CH140" s="73">
        <f t="shared" ref="CH140:CH203" si="65">B140^2</f>
        <v>0</v>
      </c>
      <c r="CI140" s="73">
        <f t="shared" ref="CI140:CI203" si="66">B140^3</f>
        <v>0</v>
      </c>
      <c r="CJ140" s="73">
        <f t="shared" ref="CJ140:CJ203" si="67">B140^4</f>
        <v>0</v>
      </c>
      <c r="CK140" s="73"/>
      <c r="CL140" s="73">
        <f t="shared" ref="CL140:CL203" si="68">C140^2</f>
        <v>0</v>
      </c>
      <c r="CM140" s="73">
        <f t="shared" ref="CM140:CM203" si="69">C140^3</f>
        <v>0</v>
      </c>
      <c r="CN140" s="73">
        <f t="shared" ref="CN140:CN203" si="70">C140^4</f>
        <v>0</v>
      </c>
      <c r="CO140" s="73">
        <f t="shared" ref="CO140:CO203" si="71">B140*C140</f>
        <v>0</v>
      </c>
      <c r="CP140" s="73">
        <f t="shared" ref="CP140:CP203" si="72">B140*CL140</f>
        <v>0</v>
      </c>
      <c r="CQ140" s="73">
        <f t="shared" ref="CQ140:CQ203" si="73">CH140*C140</f>
        <v>0</v>
      </c>
      <c r="CR140" s="73">
        <f t="shared" si="56"/>
        <v>0</v>
      </c>
      <c r="CS140" s="94"/>
      <c r="CT140" s="94"/>
      <c r="CU140" s="94"/>
      <c r="CV140" s="94"/>
      <c r="CW140" s="94"/>
    </row>
    <row r="141" spans="1:101" s="22" customFormat="1" x14ac:dyDescent="0.2">
      <c r="A141" s="91">
        <f t="shared" si="57"/>
        <v>130</v>
      </c>
      <c r="B141" s="67"/>
      <c r="C141" s="67"/>
      <c r="D141" s="69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AS141" s="109"/>
      <c r="AT141" s="94"/>
      <c r="AU141" s="94"/>
      <c r="AV141" s="94"/>
      <c r="AW141" s="94"/>
      <c r="AX141" s="94"/>
      <c r="AY141" s="94">
        <f t="shared" ref="AY141:AY204" si="74">A141</f>
        <v>130</v>
      </c>
      <c r="AZ141" s="94">
        <f>AVERAGE(B$12:B141)</f>
        <v>-1.0500267633333337E-3</v>
      </c>
      <c r="BA141" s="94">
        <f>AVERAGE(C$12:C141)</f>
        <v>4.6842394133333326E-3</v>
      </c>
      <c r="BB141" s="94">
        <f t="shared" ref="BB141:BB204" si="75">B141</f>
        <v>0</v>
      </c>
      <c r="BC141" s="94">
        <f t="shared" ref="BC141:BC204" si="76">C141</f>
        <v>0</v>
      </c>
      <c r="BD141" s="94">
        <f t="shared" si="58"/>
        <v>-6.3001605800000027E-2</v>
      </c>
      <c r="BE141" s="94">
        <f t="shared" si="59"/>
        <v>0.28105436479999996</v>
      </c>
      <c r="BF141" s="94">
        <f t="shared" si="60"/>
        <v>0.34405597060000004</v>
      </c>
      <c r="BG141" s="95">
        <f t="shared" ref="BG141:BG204" si="77">((BC141-BB141)&gt;0)*(BC141-BB141)</f>
        <v>0</v>
      </c>
      <c r="BH141" s="95">
        <f t="shared" ref="BH141:BH204" si="78">((BC141-BB141)&lt;=0)*(BC141-BB141)</f>
        <v>0</v>
      </c>
      <c r="BI141" s="95">
        <f>(AVERAGE(B$12:B141)-AVERAGE($D$12:$D141))/STDEV(B$12:B141)</f>
        <v>-8.7081254602406233E-2</v>
      </c>
      <c r="BJ141" s="95">
        <f>(AVERAGE(C$12:C141)-AVERAGE($D$12:$D141))/STDEV(C$12:C141)</f>
        <v>0.10432948975861421</v>
      </c>
      <c r="BK141" s="94"/>
      <c r="BL141" s="94"/>
      <c r="BM141" s="94"/>
      <c r="BN141" s="72">
        <f t="shared" ref="BN141:BN204" si="79">IF(BN140&lt;&gt;1,0,IF(AND(ISNUMBER(B141),-100&lt;B141,B141&lt;100),1,0))</f>
        <v>0</v>
      </c>
      <c r="BO141" s="72">
        <f t="shared" ref="BO141:BO204" si="80">IF(BO140&lt;&gt;1,0,IF(AND(ISNUMBER(C141),-100&lt;C141,C141&lt;100),1,0))</f>
        <v>0</v>
      </c>
      <c r="BP141" s="72">
        <f t="shared" ref="BP141:BP204" si="81">IF(BP140&lt;&gt;1,0,IF(AND(ISNUMBER(D141),-100&lt;D141,D141&lt;100),1,0))</f>
        <v>0</v>
      </c>
      <c r="BQ141" s="72">
        <f t="shared" ref="BQ141:BQ204" si="82">IF(B141=C141,1,0)</f>
        <v>1</v>
      </c>
      <c r="BR141" s="72">
        <f t="shared" ref="BR141:BR204" si="83">IF(B141=D141,1,0)</f>
        <v>1</v>
      </c>
      <c r="BS141" s="72">
        <f t="shared" ref="BS141:BS204" si="84">IF(C141=D141,1,0)</f>
        <v>1</v>
      </c>
      <c r="BT141" s="72"/>
      <c r="BU141" s="72"/>
      <c r="BV141" s="72"/>
      <c r="BW141" s="72"/>
      <c r="BX141" s="72"/>
      <c r="BY141" s="72"/>
      <c r="BZ141" s="72"/>
      <c r="CA141" s="72"/>
      <c r="CB141" s="72"/>
      <c r="CC141" s="73"/>
      <c r="CD141" s="73"/>
      <c r="CE141" s="73"/>
      <c r="CF141" s="73"/>
      <c r="CG141" s="73"/>
      <c r="CH141" s="73">
        <f t="shared" si="65"/>
        <v>0</v>
      </c>
      <c r="CI141" s="73">
        <f t="shared" si="66"/>
        <v>0</v>
      </c>
      <c r="CJ141" s="73">
        <f t="shared" si="67"/>
        <v>0</v>
      </c>
      <c r="CK141" s="73"/>
      <c r="CL141" s="73">
        <f t="shared" si="68"/>
        <v>0</v>
      </c>
      <c r="CM141" s="73">
        <f t="shared" si="69"/>
        <v>0</v>
      </c>
      <c r="CN141" s="73">
        <f t="shared" si="70"/>
        <v>0</v>
      </c>
      <c r="CO141" s="73">
        <f t="shared" si="71"/>
        <v>0</v>
      </c>
      <c r="CP141" s="73">
        <f t="shared" si="72"/>
        <v>0</v>
      </c>
      <c r="CQ141" s="73">
        <f t="shared" si="73"/>
        <v>0</v>
      </c>
      <c r="CR141" s="73">
        <f t="shared" ref="CR141:CR204" si="85">CH141*CL141</f>
        <v>0</v>
      </c>
      <c r="CS141" s="94"/>
      <c r="CT141" s="94"/>
      <c r="CU141" s="94"/>
      <c r="CV141" s="94"/>
      <c r="CW141" s="94"/>
    </row>
    <row r="142" spans="1:101" s="22" customFormat="1" x14ac:dyDescent="0.2">
      <c r="A142" s="91">
        <f t="shared" ref="A142:A205" si="86">A141+1</f>
        <v>131</v>
      </c>
      <c r="B142" s="67"/>
      <c r="C142" s="67"/>
      <c r="D142" s="69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AS142" s="109"/>
      <c r="AT142" s="94"/>
      <c r="AU142" s="94"/>
      <c r="AV142" s="94"/>
      <c r="AW142" s="94"/>
      <c r="AX142" s="94"/>
      <c r="AY142" s="94">
        <f t="shared" si="74"/>
        <v>131</v>
      </c>
      <c r="AZ142" s="94">
        <f>AVERAGE(B$12:B142)</f>
        <v>-1.0500267633333337E-3</v>
      </c>
      <c r="BA142" s="94">
        <f>AVERAGE(C$12:C142)</f>
        <v>4.6842394133333326E-3</v>
      </c>
      <c r="BB142" s="94">
        <f t="shared" si="75"/>
        <v>0</v>
      </c>
      <c r="BC142" s="94">
        <f t="shared" si="76"/>
        <v>0</v>
      </c>
      <c r="BD142" s="94">
        <f t="shared" ref="BD142:BD205" si="87">BB142+BD141</f>
        <v>-6.3001605800000027E-2</v>
      </c>
      <c r="BE142" s="94">
        <f t="shared" ref="BE142:BE205" si="88">BC142+BE141</f>
        <v>0.28105436479999996</v>
      </c>
      <c r="BF142" s="94">
        <f t="shared" ref="BF142:BF205" si="89">BC142-BB142+BF141</f>
        <v>0.34405597060000004</v>
      </c>
      <c r="BG142" s="95">
        <f t="shared" si="77"/>
        <v>0</v>
      </c>
      <c r="BH142" s="95">
        <f t="shared" si="78"/>
        <v>0</v>
      </c>
      <c r="BI142" s="95">
        <f>(AVERAGE(B$12:B142)-AVERAGE($D$12:$D142))/STDEV(B$12:B142)</f>
        <v>-8.7081254602406233E-2</v>
      </c>
      <c r="BJ142" s="95">
        <f>(AVERAGE(C$12:C142)-AVERAGE($D$12:$D142))/STDEV(C$12:C142)</f>
        <v>0.10432948975861421</v>
      </c>
      <c r="BK142" s="94"/>
      <c r="BL142" s="94"/>
      <c r="BM142" s="94"/>
      <c r="BN142" s="72">
        <f t="shared" si="79"/>
        <v>0</v>
      </c>
      <c r="BO142" s="72">
        <f t="shared" si="80"/>
        <v>0</v>
      </c>
      <c r="BP142" s="72">
        <f t="shared" si="81"/>
        <v>0</v>
      </c>
      <c r="BQ142" s="72">
        <f t="shared" si="82"/>
        <v>1</v>
      </c>
      <c r="BR142" s="72">
        <f t="shared" si="83"/>
        <v>1</v>
      </c>
      <c r="BS142" s="72">
        <f t="shared" si="84"/>
        <v>1</v>
      </c>
      <c r="BT142" s="72"/>
      <c r="BU142" s="72"/>
      <c r="BV142" s="72"/>
      <c r="BW142" s="72"/>
      <c r="BX142" s="72"/>
      <c r="BY142" s="72"/>
      <c r="BZ142" s="72"/>
      <c r="CA142" s="72"/>
      <c r="CB142" s="72"/>
      <c r="CC142" s="73"/>
      <c r="CD142" s="73"/>
      <c r="CE142" s="73"/>
      <c r="CF142" s="73"/>
      <c r="CG142" s="73"/>
      <c r="CH142" s="73">
        <f t="shared" si="65"/>
        <v>0</v>
      </c>
      <c r="CI142" s="73">
        <f t="shared" si="66"/>
        <v>0</v>
      </c>
      <c r="CJ142" s="73">
        <f t="shared" si="67"/>
        <v>0</v>
      </c>
      <c r="CK142" s="73"/>
      <c r="CL142" s="73">
        <f t="shared" si="68"/>
        <v>0</v>
      </c>
      <c r="CM142" s="73">
        <f t="shared" si="69"/>
        <v>0</v>
      </c>
      <c r="CN142" s="73">
        <f t="shared" si="70"/>
        <v>0</v>
      </c>
      <c r="CO142" s="73">
        <f t="shared" si="71"/>
        <v>0</v>
      </c>
      <c r="CP142" s="73">
        <f t="shared" si="72"/>
        <v>0</v>
      </c>
      <c r="CQ142" s="73">
        <f t="shared" si="73"/>
        <v>0</v>
      </c>
      <c r="CR142" s="73">
        <f t="shared" si="85"/>
        <v>0</v>
      </c>
      <c r="CS142" s="94"/>
      <c r="CT142" s="94"/>
      <c r="CU142" s="94"/>
      <c r="CV142" s="94"/>
      <c r="CW142" s="94"/>
    </row>
    <row r="143" spans="1:101" s="22" customFormat="1" x14ac:dyDescent="0.2">
      <c r="A143" s="91">
        <f t="shared" si="86"/>
        <v>132</v>
      </c>
      <c r="B143" s="67"/>
      <c r="C143" s="67"/>
      <c r="D143" s="69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AS143" s="109"/>
      <c r="AT143" s="94"/>
      <c r="AU143" s="94"/>
      <c r="AV143" s="94"/>
      <c r="AW143" s="94"/>
      <c r="AX143" s="94"/>
      <c r="AY143" s="94">
        <f t="shared" si="74"/>
        <v>132</v>
      </c>
      <c r="AZ143" s="94">
        <f>AVERAGE(B$12:B143)</f>
        <v>-1.0500267633333337E-3</v>
      </c>
      <c r="BA143" s="94">
        <f>AVERAGE(C$12:C143)</f>
        <v>4.6842394133333326E-3</v>
      </c>
      <c r="BB143" s="94">
        <f t="shared" si="75"/>
        <v>0</v>
      </c>
      <c r="BC143" s="94">
        <f t="shared" si="76"/>
        <v>0</v>
      </c>
      <c r="BD143" s="94">
        <f t="shared" si="87"/>
        <v>-6.3001605800000027E-2</v>
      </c>
      <c r="BE143" s="94">
        <f t="shared" si="88"/>
        <v>0.28105436479999996</v>
      </c>
      <c r="BF143" s="94">
        <f t="shared" si="89"/>
        <v>0.34405597060000004</v>
      </c>
      <c r="BG143" s="95">
        <f t="shared" si="77"/>
        <v>0</v>
      </c>
      <c r="BH143" s="95">
        <f t="shared" si="78"/>
        <v>0</v>
      </c>
      <c r="BI143" s="95">
        <f>(AVERAGE(B$12:B143)-AVERAGE($D$12:$D143))/STDEV(B$12:B143)</f>
        <v>-8.7081254602406233E-2</v>
      </c>
      <c r="BJ143" s="95">
        <f>(AVERAGE(C$12:C143)-AVERAGE($D$12:$D143))/STDEV(C$12:C143)</f>
        <v>0.10432948975861421</v>
      </c>
      <c r="BK143" s="94"/>
      <c r="BL143" s="94"/>
      <c r="BM143" s="94"/>
      <c r="BN143" s="72">
        <f t="shared" si="79"/>
        <v>0</v>
      </c>
      <c r="BO143" s="72">
        <f t="shared" si="80"/>
        <v>0</v>
      </c>
      <c r="BP143" s="72">
        <f t="shared" si="81"/>
        <v>0</v>
      </c>
      <c r="BQ143" s="72">
        <f t="shared" si="82"/>
        <v>1</v>
      </c>
      <c r="BR143" s="72">
        <f t="shared" si="83"/>
        <v>1</v>
      </c>
      <c r="BS143" s="72">
        <f t="shared" si="84"/>
        <v>1</v>
      </c>
      <c r="BT143" s="72"/>
      <c r="BU143" s="72"/>
      <c r="BV143" s="72"/>
      <c r="BW143" s="72"/>
      <c r="BX143" s="72"/>
      <c r="BY143" s="72"/>
      <c r="BZ143" s="72"/>
      <c r="CA143" s="72"/>
      <c r="CB143" s="72"/>
      <c r="CC143" s="73"/>
      <c r="CD143" s="73"/>
      <c r="CE143" s="73"/>
      <c r="CF143" s="73"/>
      <c r="CG143" s="73"/>
      <c r="CH143" s="73">
        <f t="shared" si="65"/>
        <v>0</v>
      </c>
      <c r="CI143" s="73">
        <f t="shared" si="66"/>
        <v>0</v>
      </c>
      <c r="CJ143" s="73">
        <f t="shared" si="67"/>
        <v>0</v>
      </c>
      <c r="CK143" s="73"/>
      <c r="CL143" s="73">
        <f t="shared" si="68"/>
        <v>0</v>
      </c>
      <c r="CM143" s="73">
        <f t="shared" si="69"/>
        <v>0</v>
      </c>
      <c r="CN143" s="73">
        <f t="shared" si="70"/>
        <v>0</v>
      </c>
      <c r="CO143" s="73">
        <f t="shared" si="71"/>
        <v>0</v>
      </c>
      <c r="CP143" s="73">
        <f t="shared" si="72"/>
        <v>0</v>
      </c>
      <c r="CQ143" s="73">
        <f t="shared" si="73"/>
        <v>0</v>
      </c>
      <c r="CR143" s="73">
        <f t="shared" si="85"/>
        <v>0</v>
      </c>
      <c r="CS143" s="94"/>
      <c r="CT143" s="94"/>
      <c r="CU143" s="94"/>
      <c r="CV143" s="94"/>
      <c r="CW143" s="94"/>
    </row>
    <row r="144" spans="1:101" s="22" customFormat="1" x14ac:dyDescent="0.2">
      <c r="A144" s="91">
        <f t="shared" si="86"/>
        <v>133</v>
      </c>
      <c r="B144" s="67"/>
      <c r="C144" s="67"/>
      <c r="D144" s="69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AS144" s="109"/>
      <c r="AT144" s="94"/>
      <c r="AU144" s="94"/>
      <c r="AV144" s="94"/>
      <c r="AW144" s="94"/>
      <c r="AX144" s="94"/>
      <c r="AY144" s="94">
        <f t="shared" si="74"/>
        <v>133</v>
      </c>
      <c r="AZ144" s="94">
        <f>AVERAGE(B$12:B144)</f>
        <v>-1.0500267633333337E-3</v>
      </c>
      <c r="BA144" s="94">
        <f>AVERAGE(C$12:C144)</f>
        <v>4.6842394133333326E-3</v>
      </c>
      <c r="BB144" s="94">
        <f t="shared" si="75"/>
        <v>0</v>
      </c>
      <c r="BC144" s="94">
        <f t="shared" si="76"/>
        <v>0</v>
      </c>
      <c r="BD144" s="94">
        <f t="shared" si="87"/>
        <v>-6.3001605800000027E-2</v>
      </c>
      <c r="BE144" s="94">
        <f t="shared" si="88"/>
        <v>0.28105436479999996</v>
      </c>
      <c r="BF144" s="94">
        <f t="shared" si="89"/>
        <v>0.34405597060000004</v>
      </c>
      <c r="BG144" s="95">
        <f t="shared" si="77"/>
        <v>0</v>
      </c>
      <c r="BH144" s="95">
        <f t="shared" si="78"/>
        <v>0</v>
      </c>
      <c r="BI144" s="95">
        <f>(AVERAGE(B$12:B144)-AVERAGE($D$12:$D144))/STDEV(B$12:B144)</f>
        <v>-8.7081254602406233E-2</v>
      </c>
      <c r="BJ144" s="95">
        <f>(AVERAGE(C$12:C144)-AVERAGE($D$12:$D144))/STDEV(C$12:C144)</f>
        <v>0.10432948975861421</v>
      </c>
      <c r="BK144" s="94"/>
      <c r="BL144" s="94"/>
      <c r="BM144" s="94"/>
      <c r="BN144" s="72">
        <f t="shared" si="79"/>
        <v>0</v>
      </c>
      <c r="BO144" s="72">
        <f t="shared" si="80"/>
        <v>0</v>
      </c>
      <c r="BP144" s="72">
        <f t="shared" si="81"/>
        <v>0</v>
      </c>
      <c r="BQ144" s="72">
        <f t="shared" si="82"/>
        <v>1</v>
      </c>
      <c r="BR144" s="72">
        <f t="shared" si="83"/>
        <v>1</v>
      </c>
      <c r="BS144" s="72">
        <f t="shared" si="84"/>
        <v>1</v>
      </c>
      <c r="BT144" s="72"/>
      <c r="BU144" s="72"/>
      <c r="BV144" s="72"/>
      <c r="BW144" s="72"/>
      <c r="BX144" s="72"/>
      <c r="BY144" s="72"/>
      <c r="BZ144" s="72"/>
      <c r="CA144" s="72"/>
      <c r="CB144" s="72"/>
      <c r="CC144" s="73"/>
      <c r="CD144" s="73"/>
      <c r="CE144" s="73"/>
      <c r="CF144" s="73"/>
      <c r="CG144" s="73"/>
      <c r="CH144" s="73">
        <f t="shared" si="65"/>
        <v>0</v>
      </c>
      <c r="CI144" s="73">
        <f t="shared" si="66"/>
        <v>0</v>
      </c>
      <c r="CJ144" s="73">
        <f t="shared" si="67"/>
        <v>0</v>
      </c>
      <c r="CK144" s="73"/>
      <c r="CL144" s="73">
        <f t="shared" si="68"/>
        <v>0</v>
      </c>
      <c r="CM144" s="73">
        <f t="shared" si="69"/>
        <v>0</v>
      </c>
      <c r="CN144" s="73">
        <f t="shared" si="70"/>
        <v>0</v>
      </c>
      <c r="CO144" s="73">
        <f t="shared" si="71"/>
        <v>0</v>
      </c>
      <c r="CP144" s="73">
        <f t="shared" si="72"/>
        <v>0</v>
      </c>
      <c r="CQ144" s="73">
        <f t="shared" si="73"/>
        <v>0</v>
      </c>
      <c r="CR144" s="73">
        <f t="shared" si="85"/>
        <v>0</v>
      </c>
      <c r="CS144" s="94"/>
      <c r="CT144" s="94"/>
      <c r="CU144" s="94"/>
      <c r="CV144" s="94"/>
      <c r="CW144" s="94"/>
    </row>
    <row r="145" spans="1:101" s="22" customFormat="1" x14ac:dyDescent="0.2">
      <c r="A145" s="91">
        <f t="shared" si="86"/>
        <v>134</v>
      </c>
      <c r="B145" s="67"/>
      <c r="C145" s="67"/>
      <c r="D145" s="69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AS145" s="109"/>
      <c r="AT145" s="94"/>
      <c r="AU145" s="94"/>
      <c r="AV145" s="94"/>
      <c r="AW145" s="94"/>
      <c r="AX145" s="94"/>
      <c r="AY145" s="94">
        <f t="shared" si="74"/>
        <v>134</v>
      </c>
      <c r="AZ145" s="94">
        <f>AVERAGE(B$12:B145)</f>
        <v>-1.0500267633333337E-3</v>
      </c>
      <c r="BA145" s="94">
        <f>AVERAGE(C$12:C145)</f>
        <v>4.6842394133333326E-3</v>
      </c>
      <c r="BB145" s="94">
        <f t="shared" si="75"/>
        <v>0</v>
      </c>
      <c r="BC145" s="94">
        <f t="shared" si="76"/>
        <v>0</v>
      </c>
      <c r="BD145" s="94">
        <f t="shared" si="87"/>
        <v>-6.3001605800000027E-2</v>
      </c>
      <c r="BE145" s="94">
        <f t="shared" si="88"/>
        <v>0.28105436479999996</v>
      </c>
      <c r="BF145" s="94">
        <f t="shared" si="89"/>
        <v>0.34405597060000004</v>
      </c>
      <c r="BG145" s="95">
        <f t="shared" si="77"/>
        <v>0</v>
      </c>
      <c r="BH145" s="95">
        <f t="shared" si="78"/>
        <v>0</v>
      </c>
      <c r="BI145" s="95">
        <f>(AVERAGE(B$12:B145)-AVERAGE($D$12:$D145))/STDEV(B$12:B145)</f>
        <v>-8.7081254602406233E-2</v>
      </c>
      <c r="BJ145" s="95">
        <f>(AVERAGE(C$12:C145)-AVERAGE($D$12:$D145))/STDEV(C$12:C145)</f>
        <v>0.10432948975861421</v>
      </c>
      <c r="BK145" s="94"/>
      <c r="BL145" s="94"/>
      <c r="BM145" s="94"/>
      <c r="BN145" s="72">
        <f t="shared" si="79"/>
        <v>0</v>
      </c>
      <c r="BO145" s="72">
        <f t="shared" si="80"/>
        <v>0</v>
      </c>
      <c r="BP145" s="72">
        <f t="shared" si="81"/>
        <v>0</v>
      </c>
      <c r="BQ145" s="72">
        <f t="shared" si="82"/>
        <v>1</v>
      </c>
      <c r="BR145" s="72">
        <f t="shared" si="83"/>
        <v>1</v>
      </c>
      <c r="BS145" s="72">
        <f t="shared" si="84"/>
        <v>1</v>
      </c>
      <c r="BT145" s="72"/>
      <c r="BU145" s="72"/>
      <c r="BV145" s="72"/>
      <c r="BW145" s="72"/>
      <c r="BX145" s="72"/>
      <c r="BY145" s="72"/>
      <c r="BZ145" s="72"/>
      <c r="CA145" s="72"/>
      <c r="CB145" s="72"/>
      <c r="CC145" s="73"/>
      <c r="CD145" s="73"/>
      <c r="CE145" s="73"/>
      <c r="CF145" s="73"/>
      <c r="CG145" s="73"/>
      <c r="CH145" s="73">
        <f t="shared" si="65"/>
        <v>0</v>
      </c>
      <c r="CI145" s="73">
        <f t="shared" si="66"/>
        <v>0</v>
      </c>
      <c r="CJ145" s="73">
        <f t="shared" si="67"/>
        <v>0</v>
      </c>
      <c r="CK145" s="73"/>
      <c r="CL145" s="73">
        <f t="shared" si="68"/>
        <v>0</v>
      </c>
      <c r="CM145" s="73">
        <f t="shared" si="69"/>
        <v>0</v>
      </c>
      <c r="CN145" s="73">
        <f t="shared" si="70"/>
        <v>0</v>
      </c>
      <c r="CO145" s="73">
        <f t="shared" si="71"/>
        <v>0</v>
      </c>
      <c r="CP145" s="73">
        <f t="shared" si="72"/>
        <v>0</v>
      </c>
      <c r="CQ145" s="73">
        <f t="shared" si="73"/>
        <v>0</v>
      </c>
      <c r="CR145" s="73">
        <f t="shared" si="85"/>
        <v>0</v>
      </c>
      <c r="CS145" s="94"/>
      <c r="CT145" s="94"/>
      <c r="CU145" s="94"/>
      <c r="CV145" s="94"/>
      <c r="CW145" s="94"/>
    </row>
    <row r="146" spans="1:101" s="22" customFormat="1" x14ac:dyDescent="0.2">
      <c r="A146" s="91">
        <f t="shared" si="86"/>
        <v>135</v>
      </c>
      <c r="B146" s="67"/>
      <c r="C146" s="67"/>
      <c r="D146" s="69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AS146" s="109"/>
      <c r="AT146" s="94"/>
      <c r="AU146" s="94"/>
      <c r="AV146" s="94"/>
      <c r="AW146" s="94"/>
      <c r="AX146" s="94"/>
      <c r="AY146" s="94">
        <f t="shared" si="74"/>
        <v>135</v>
      </c>
      <c r="AZ146" s="94">
        <f>AVERAGE(B$12:B146)</f>
        <v>-1.0500267633333337E-3</v>
      </c>
      <c r="BA146" s="94">
        <f>AVERAGE(C$12:C146)</f>
        <v>4.6842394133333326E-3</v>
      </c>
      <c r="BB146" s="94">
        <f t="shared" si="75"/>
        <v>0</v>
      </c>
      <c r="BC146" s="94">
        <f t="shared" si="76"/>
        <v>0</v>
      </c>
      <c r="BD146" s="94">
        <f t="shared" si="87"/>
        <v>-6.3001605800000027E-2</v>
      </c>
      <c r="BE146" s="94">
        <f t="shared" si="88"/>
        <v>0.28105436479999996</v>
      </c>
      <c r="BF146" s="94">
        <f t="shared" si="89"/>
        <v>0.34405597060000004</v>
      </c>
      <c r="BG146" s="95">
        <f t="shared" si="77"/>
        <v>0</v>
      </c>
      <c r="BH146" s="95">
        <f t="shared" si="78"/>
        <v>0</v>
      </c>
      <c r="BI146" s="95">
        <f>(AVERAGE(B$12:B146)-AVERAGE($D$12:$D146))/STDEV(B$12:B146)</f>
        <v>-8.7081254602406233E-2</v>
      </c>
      <c r="BJ146" s="95">
        <f>(AVERAGE(C$12:C146)-AVERAGE($D$12:$D146))/STDEV(C$12:C146)</f>
        <v>0.10432948975861421</v>
      </c>
      <c r="BK146" s="94"/>
      <c r="BL146" s="94"/>
      <c r="BM146" s="94"/>
      <c r="BN146" s="72">
        <f t="shared" si="79"/>
        <v>0</v>
      </c>
      <c r="BO146" s="72">
        <f t="shared" si="80"/>
        <v>0</v>
      </c>
      <c r="BP146" s="72">
        <f t="shared" si="81"/>
        <v>0</v>
      </c>
      <c r="BQ146" s="72">
        <f t="shared" si="82"/>
        <v>1</v>
      </c>
      <c r="BR146" s="72">
        <f t="shared" si="83"/>
        <v>1</v>
      </c>
      <c r="BS146" s="72">
        <f t="shared" si="84"/>
        <v>1</v>
      </c>
      <c r="BT146" s="72"/>
      <c r="BU146" s="72"/>
      <c r="BV146" s="72"/>
      <c r="BW146" s="72"/>
      <c r="BX146" s="72"/>
      <c r="BY146" s="72"/>
      <c r="BZ146" s="72"/>
      <c r="CA146" s="72"/>
      <c r="CB146" s="72"/>
      <c r="CC146" s="73"/>
      <c r="CD146" s="73"/>
      <c r="CE146" s="73"/>
      <c r="CF146" s="73"/>
      <c r="CG146" s="73"/>
      <c r="CH146" s="73">
        <f t="shared" si="65"/>
        <v>0</v>
      </c>
      <c r="CI146" s="73">
        <f t="shared" si="66"/>
        <v>0</v>
      </c>
      <c r="CJ146" s="73">
        <f t="shared" si="67"/>
        <v>0</v>
      </c>
      <c r="CK146" s="73"/>
      <c r="CL146" s="73">
        <f t="shared" si="68"/>
        <v>0</v>
      </c>
      <c r="CM146" s="73">
        <f t="shared" si="69"/>
        <v>0</v>
      </c>
      <c r="CN146" s="73">
        <f t="shared" si="70"/>
        <v>0</v>
      </c>
      <c r="CO146" s="73">
        <f t="shared" si="71"/>
        <v>0</v>
      </c>
      <c r="CP146" s="73">
        <f t="shared" si="72"/>
        <v>0</v>
      </c>
      <c r="CQ146" s="73">
        <f t="shared" si="73"/>
        <v>0</v>
      </c>
      <c r="CR146" s="73">
        <f t="shared" si="85"/>
        <v>0</v>
      </c>
      <c r="CS146" s="94"/>
      <c r="CT146" s="94"/>
      <c r="CU146" s="94"/>
      <c r="CV146" s="94"/>
      <c r="CW146" s="94"/>
    </row>
    <row r="147" spans="1:101" s="22" customFormat="1" x14ac:dyDescent="0.2">
      <c r="A147" s="91">
        <f t="shared" si="86"/>
        <v>136</v>
      </c>
      <c r="B147" s="67"/>
      <c r="C147" s="67"/>
      <c r="D147" s="69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AS147" s="109"/>
      <c r="AT147" s="94"/>
      <c r="AU147" s="94"/>
      <c r="AV147" s="94"/>
      <c r="AW147" s="94"/>
      <c r="AX147" s="94"/>
      <c r="AY147" s="94">
        <f t="shared" si="74"/>
        <v>136</v>
      </c>
      <c r="AZ147" s="94">
        <f>AVERAGE(B$12:B147)</f>
        <v>-1.0500267633333337E-3</v>
      </c>
      <c r="BA147" s="94">
        <f>AVERAGE(C$12:C147)</f>
        <v>4.6842394133333326E-3</v>
      </c>
      <c r="BB147" s="94">
        <f t="shared" si="75"/>
        <v>0</v>
      </c>
      <c r="BC147" s="94">
        <f t="shared" si="76"/>
        <v>0</v>
      </c>
      <c r="BD147" s="94">
        <f t="shared" si="87"/>
        <v>-6.3001605800000027E-2</v>
      </c>
      <c r="BE147" s="94">
        <f t="shared" si="88"/>
        <v>0.28105436479999996</v>
      </c>
      <c r="BF147" s="94">
        <f t="shared" si="89"/>
        <v>0.34405597060000004</v>
      </c>
      <c r="BG147" s="95">
        <f t="shared" si="77"/>
        <v>0</v>
      </c>
      <c r="BH147" s="95">
        <f t="shared" si="78"/>
        <v>0</v>
      </c>
      <c r="BI147" s="95">
        <f>(AVERAGE(B$12:B147)-AVERAGE($D$12:$D147))/STDEV(B$12:B147)</f>
        <v>-8.7081254602406233E-2</v>
      </c>
      <c r="BJ147" s="95">
        <f>(AVERAGE(C$12:C147)-AVERAGE($D$12:$D147))/STDEV(C$12:C147)</f>
        <v>0.10432948975861421</v>
      </c>
      <c r="BK147" s="94"/>
      <c r="BL147" s="94"/>
      <c r="BM147" s="94"/>
      <c r="BN147" s="72">
        <f t="shared" si="79"/>
        <v>0</v>
      </c>
      <c r="BO147" s="72">
        <f t="shared" si="80"/>
        <v>0</v>
      </c>
      <c r="BP147" s="72">
        <f t="shared" si="81"/>
        <v>0</v>
      </c>
      <c r="BQ147" s="72">
        <f t="shared" si="82"/>
        <v>1</v>
      </c>
      <c r="BR147" s="72">
        <f t="shared" si="83"/>
        <v>1</v>
      </c>
      <c r="BS147" s="72">
        <f t="shared" si="84"/>
        <v>1</v>
      </c>
      <c r="BT147" s="72"/>
      <c r="BU147" s="72"/>
      <c r="BV147" s="72"/>
      <c r="BW147" s="72"/>
      <c r="BX147" s="72"/>
      <c r="BY147" s="72"/>
      <c r="BZ147" s="72"/>
      <c r="CA147" s="72"/>
      <c r="CB147" s="72"/>
      <c r="CC147" s="73"/>
      <c r="CD147" s="73"/>
      <c r="CE147" s="73"/>
      <c r="CF147" s="73"/>
      <c r="CG147" s="73"/>
      <c r="CH147" s="73">
        <f t="shared" si="65"/>
        <v>0</v>
      </c>
      <c r="CI147" s="73">
        <f t="shared" si="66"/>
        <v>0</v>
      </c>
      <c r="CJ147" s="73">
        <f t="shared" si="67"/>
        <v>0</v>
      </c>
      <c r="CK147" s="73"/>
      <c r="CL147" s="73">
        <f t="shared" si="68"/>
        <v>0</v>
      </c>
      <c r="CM147" s="73">
        <f t="shared" si="69"/>
        <v>0</v>
      </c>
      <c r="CN147" s="73">
        <f t="shared" si="70"/>
        <v>0</v>
      </c>
      <c r="CO147" s="73">
        <f t="shared" si="71"/>
        <v>0</v>
      </c>
      <c r="CP147" s="73">
        <f t="shared" si="72"/>
        <v>0</v>
      </c>
      <c r="CQ147" s="73">
        <f t="shared" si="73"/>
        <v>0</v>
      </c>
      <c r="CR147" s="73">
        <f t="shared" si="85"/>
        <v>0</v>
      </c>
      <c r="CS147" s="94"/>
      <c r="CT147" s="94"/>
      <c r="CU147" s="94"/>
      <c r="CV147" s="94"/>
      <c r="CW147" s="94"/>
    </row>
    <row r="148" spans="1:101" s="22" customFormat="1" x14ac:dyDescent="0.2">
      <c r="A148" s="91">
        <f t="shared" si="86"/>
        <v>137</v>
      </c>
      <c r="B148" s="67"/>
      <c r="C148" s="67"/>
      <c r="D148" s="69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AS148" s="109"/>
      <c r="AT148" s="94"/>
      <c r="AU148" s="94"/>
      <c r="AV148" s="94"/>
      <c r="AW148" s="94"/>
      <c r="AX148" s="94"/>
      <c r="AY148" s="94">
        <f t="shared" si="74"/>
        <v>137</v>
      </c>
      <c r="AZ148" s="94">
        <f>AVERAGE(B$12:B148)</f>
        <v>-1.0500267633333337E-3</v>
      </c>
      <c r="BA148" s="94">
        <f>AVERAGE(C$12:C148)</f>
        <v>4.6842394133333326E-3</v>
      </c>
      <c r="BB148" s="94">
        <f t="shared" si="75"/>
        <v>0</v>
      </c>
      <c r="BC148" s="94">
        <f t="shared" si="76"/>
        <v>0</v>
      </c>
      <c r="BD148" s="94">
        <f t="shared" si="87"/>
        <v>-6.3001605800000027E-2</v>
      </c>
      <c r="BE148" s="94">
        <f t="shared" si="88"/>
        <v>0.28105436479999996</v>
      </c>
      <c r="BF148" s="94">
        <f t="shared" si="89"/>
        <v>0.34405597060000004</v>
      </c>
      <c r="BG148" s="95">
        <f t="shared" si="77"/>
        <v>0</v>
      </c>
      <c r="BH148" s="95">
        <f t="shared" si="78"/>
        <v>0</v>
      </c>
      <c r="BI148" s="95">
        <f>(AVERAGE(B$12:B148)-AVERAGE($D$12:$D148))/STDEV(B$12:B148)</f>
        <v>-8.7081254602406233E-2</v>
      </c>
      <c r="BJ148" s="95">
        <f>(AVERAGE(C$12:C148)-AVERAGE($D$12:$D148))/STDEV(C$12:C148)</f>
        <v>0.10432948975861421</v>
      </c>
      <c r="BK148" s="94"/>
      <c r="BL148" s="94"/>
      <c r="BM148" s="94"/>
      <c r="BN148" s="72">
        <f t="shared" si="79"/>
        <v>0</v>
      </c>
      <c r="BO148" s="72">
        <f t="shared" si="80"/>
        <v>0</v>
      </c>
      <c r="BP148" s="72">
        <f t="shared" si="81"/>
        <v>0</v>
      </c>
      <c r="BQ148" s="72">
        <f t="shared" si="82"/>
        <v>1</v>
      </c>
      <c r="BR148" s="72">
        <f t="shared" si="83"/>
        <v>1</v>
      </c>
      <c r="BS148" s="72">
        <f t="shared" si="84"/>
        <v>1</v>
      </c>
      <c r="BT148" s="72"/>
      <c r="BU148" s="72"/>
      <c r="BV148" s="72"/>
      <c r="BW148" s="72"/>
      <c r="BX148" s="72"/>
      <c r="BY148" s="72"/>
      <c r="BZ148" s="72"/>
      <c r="CA148" s="72"/>
      <c r="CB148" s="72"/>
      <c r="CC148" s="73"/>
      <c r="CD148" s="73"/>
      <c r="CE148" s="73"/>
      <c r="CF148" s="73"/>
      <c r="CG148" s="73"/>
      <c r="CH148" s="73">
        <f t="shared" si="65"/>
        <v>0</v>
      </c>
      <c r="CI148" s="73">
        <f t="shared" si="66"/>
        <v>0</v>
      </c>
      <c r="CJ148" s="73">
        <f t="shared" si="67"/>
        <v>0</v>
      </c>
      <c r="CK148" s="73"/>
      <c r="CL148" s="73">
        <f t="shared" si="68"/>
        <v>0</v>
      </c>
      <c r="CM148" s="73">
        <f t="shared" si="69"/>
        <v>0</v>
      </c>
      <c r="CN148" s="73">
        <f t="shared" si="70"/>
        <v>0</v>
      </c>
      <c r="CO148" s="73">
        <f t="shared" si="71"/>
        <v>0</v>
      </c>
      <c r="CP148" s="73">
        <f t="shared" si="72"/>
        <v>0</v>
      </c>
      <c r="CQ148" s="73">
        <f t="shared" si="73"/>
        <v>0</v>
      </c>
      <c r="CR148" s="73">
        <f t="shared" si="85"/>
        <v>0</v>
      </c>
      <c r="CS148" s="94"/>
      <c r="CT148" s="94"/>
      <c r="CU148" s="94"/>
      <c r="CV148" s="94"/>
      <c r="CW148" s="94"/>
    </row>
    <row r="149" spans="1:101" s="22" customFormat="1" x14ac:dyDescent="0.2">
      <c r="A149" s="91">
        <f t="shared" si="86"/>
        <v>138</v>
      </c>
      <c r="B149" s="67"/>
      <c r="C149" s="67"/>
      <c r="D149" s="69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AS149" s="109"/>
      <c r="AT149" s="94"/>
      <c r="AU149" s="94"/>
      <c r="AV149" s="94"/>
      <c r="AW149" s="94"/>
      <c r="AX149" s="94"/>
      <c r="AY149" s="94">
        <f t="shared" si="74"/>
        <v>138</v>
      </c>
      <c r="AZ149" s="94">
        <f>AVERAGE(B$12:B149)</f>
        <v>-1.0500267633333337E-3</v>
      </c>
      <c r="BA149" s="94">
        <f>AVERAGE(C$12:C149)</f>
        <v>4.6842394133333326E-3</v>
      </c>
      <c r="BB149" s="94">
        <f t="shared" si="75"/>
        <v>0</v>
      </c>
      <c r="BC149" s="94">
        <f t="shared" si="76"/>
        <v>0</v>
      </c>
      <c r="BD149" s="94">
        <f t="shared" si="87"/>
        <v>-6.3001605800000027E-2</v>
      </c>
      <c r="BE149" s="94">
        <f t="shared" si="88"/>
        <v>0.28105436479999996</v>
      </c>
      <c r="BF149" s="94">
        <f t="shared" si="89"/>
        <v>0.34405597060000004</v>
      </c>
      <c r="BG149" s="95">
        <f t="shared" si="77"/>
        <v>0</v>
      </c>
      <c r="BH149" s="95">
        <f t="shared" si="78"/>
        <v>0</v>
      </c>
      <c r="BI149" s="95">
        <f>(AVERAGE(B$12:B149)-AVERAGE($D$12:$D149))/STDEV(B$12:B149)</f>
        <v>-8.7081254602406233E-2</v>
      </c>
      <c r="BJ149" s="95">
        <f>(AVERAGE(C$12:C149)-AVERAGE($D$12:$D149))/STDEV(C$12:C149)</f>
        <v>0.10432948975861421</v>
      </c>
      <c r="BK149" s="94"/>
      <c r="BL149" s="94"/>
      <c r="BM149" s="94"/>
      <c r="BN149" s="72">
        <f t="shared" si="79"/>
        <v>0</v>
      </c>
      <c r="BO149" s="72">
        <f t="shared" si="80"/>
        <v>0</v>
      </c>
      <c r="BP149" s="72">
        <f t="shared" si="81"/>
        <v>0</v>
      </c>
      <c r="BQ149" s="72">
        <f t="shared" si="82"/>
        <v>1</v>
      </c>
      <c r="BR149" s="72">
        <f t="shared" si="83"/>
        <v>1</v>
      </c>
      <c r="BS149" s="72">
        <f t="shared" si="84"/>
        <v>1</v>
      </c>
      <c r="BT149" s="72"/>
      <c r="BU149" s="72"/>
      <c r="BV149" s="72"/>
      <c r="BW149" s="72"/>
      <c r="BX149" s="72"/>
      <c r="BY149" s="72"/>
      <c r="BZ149" s="72"/>
      <c r="CA149" s="72"/>
      <c r="CB149" s="72"/>
      <c r="CC149" s="73"/>
      <c r="CD149" s="73"/>
      <c r="CE149" s="73"/>
      <c r="CF149" s="73"/>
      <c r="CG149" s="73"/>
      <c r="CH149" s="73">
        <f t="shared" si="65"/>
        <v>0</v>
      </c>
      <c r="CI149" s="73">
        <f t="shared" si="66"/>
        <v>0</v>
      </c>
      <c r="CJ149" s="73">
        <f t="shared" si="67"/>
        <v>0</v>
      </c>
      <c r="CK149" s="73"/>
      <c r="CL149" s="73">
        <f t="shared" si="68"/>
        <v>0</v>
      </c>
      <c r="CM149" s="73">
        <f t="shared" si="69"/>
        <v>0</v>
      </c>
      <c r="CN149" s="73">
        <f t="shared" si="70"/>
        <v>0</v>
      </c>
      <c r="CO149" s="73">
        <f t="shared" si="71"/>
        <v>0</v>
      </c>
      <c r="CP149" s="73">
        <f t="shared" si="72"/>
        <v>0</v>
      </c>
      <c r="CQ149" s="73">
        <f t="shared" si="73"/>
        <v>0</v>
      </c>
      <c r="CR149" s="73">
        <f t="shared" si="85"/>
        <v>0</v>
      </c>
      <c r="CS149" s="94"/>
      <c r="CT149" s="94"/>
      <c r="CU149" s="94"/>
      <c r="CV149" s="94"/>
      <c r="CW149" s="94"/>
    </row>
    <row r="150" spans="1:101" s="22" customFormat="1" x14ac:dyDescent="0.2">
      <c r="A150" s="91">
        <f t="shared" si="86"/>
        <v>139</v>
      </c>
      <c r="B150" s="67"/>
      <c r="C150" s="67"/>
      <c r="D150" s="69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AS150" s="109"/>
      <c r="AT150" s="94"/>
      <c r="AU150" s="94"/>
      <c r="AV150" s="94"/>
      <c r="AW150" s="94"/>
      <c r="AX150" s="94"/>
      <c r="AY150" s="94">
        <f t="shared" si="74"/>
        <v>139</v>
      </c>
      <c r="AZ150" s="94">
        <f>AVERAGE(B$12:B150)</f>
        <v>-1.0500267633333337E-3</v>
      </c>
      <c r="BA150" s="94">
        <f>AVERAGE(C$12:C150)</f>
        <v>4.6842394133333326E-3</v>
      </c>
      <c r="BB150" s="94">
        <f t="shared" si="75"/>
        <v>0</v>
      </c>
      <c r="BC150" s="94">
        <f t="shared" si="76"/>
        <v>0</v>
      </c>
      <c r="BD150" s="94">
        <f t="shared" si="87"/>
        <v>-6.3001605800000027E-2</v>
      </c>
      <c r="BE150" s="94">
        <f t="shared" si="88"/>
        <v>0.28105436479999996</v>
      </c>
      <c r="BF150" s="94">
        <f t="shared" si="89"/>
        <v>0.34405597060000004</v>
      </c>
      <c r="BG150" s="95">
        <f t="shared" si="77"/>
        <v>0</v>
      </c>
      <c r="BH150" s="95">
        <f t="shared" si="78"/>
        <v>0</v>
      </c>
      <c r="BI150" s="95">
        <f>(AVERAGE(B$12:B150)-AVERAGE($D$12:$D150))/STDEV(B$12:B150)</f>
        <v>-8.7081254602406233E-2</v>
      </c>
      <c r="BJ150" s="95">
        <f>(AVERAGE(C$12:C150)-AVERAGE($D$12:$D150))/STDEV(C$12:C150)</f>
        <v>0.10432948975861421</v>
      </c>
      <c r="BK150" s="94"/>
      <c r="BL150" s="94"/>
      <c r="BM150" s="94"/>
      <c r="BN150" s="72">
        <f t="shared" si="79"/>
        <v>0</v>
      </c>
      <c r="BO150" s="72">
        <f t="shared" si="80"/>
        <v>0</v>
      </c>
      <c r="BP150" s="72">
        <f t="shared" si="81"/>
        <v>0</v>
      </c>
      <c r="BQ150" s="72">
        <f t="shared" si="82"/>
        <v>1</v>
      </c>
      <c r="BR150" s="72">
        <f t="shared" si="83"/>
        <v>1</v>
      </c>
      <c r="BS150" s="72">
        <f t="shared" si="84"/>
        <v>1</v>
      </c>
      <c r="BT150" s="72"/>
      <c r="BU150" s="72"/>
      <c r="BV150" s="72"/>
      <c r="BW150" s="72"/>
      <c r="BX150" s="72"/>
      <c r="BY150" s="72"/>
      <c r="BZ150" s="72"/>
      <c r="CA150" s="72"/>
      <c r="CB150" s="72"/>
      <c r="CC150" s="73"/>
      <c r="CD150" s="73"/>
      <c r="CE150" s="73"/>
      <c r="CF150" s="73"/>
      <c r="CG150" s="73"/>
      <c r="CH150" s="73">
        <f t="shared" si="65"/>
        <v>0</v>
      </c>
      <c r="CI150" s="73">
        <f t="shared" si="66"/>
        <v>0</v>
      </c>
      <c r="CJ150" s="73">
        <f t="shared" si="67"/>
        <v>0</v>
      </c>
      <c r="CK150" s="73"/>
      <c r="CL150" s="73">
        <f t="shared" si="68"/>
        <v>0</v>
      </c>
      <c r="CM150" s="73">
        <f t="shared" si="69"/>
        <v>0</v>
      </c>
      <c r="CN150" s="73">
        <f t="shared" si="70"/>
        <v>0</v>
      </c>
      <c r="CO150" s="73">
        <f t="shared" si="71"/>
        <v>0</v>
      </c>
      <c r="CP150" s="73">
        <f t="shared" si="72"/>
        <v>0</v>
      </c>
      <c r="CQ150" s="73">
        <f t="shared" si="73"/>
        <v>0</v>
      </c>
      <c r="CR150" s="73">
        <f t="shared" si="85"/>
        <v>0</v>
      </c>
      <c r="CS150" s="94"/>
      <c r="CT150" s="94"/>
      <c r="CU150" s="94"/>
      <c r="CV150" s="94"/>
      <c r="CW150" s="94"/>
    </row>
    <row r="151" spans="1:101" s="22" customFormat="1" x14ac:dyDescent="0.2">
      <c r="A151" s="91">
        <f t="shared" si="86"/>
        <v>140</v>
      </c>
      <c r="B151" s="67"/>
      <c r="C151" s="67"/>
      <c r="D151" s="69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AS151" s="109"/>
      <c r="AT151" s="94"/>
      <c r="AU151" s="94"/>
      <c r="AV151" s="94"/>
      <c r="AW151" s="94"/>
      <c r="AX151" s="94"/>
      <c r="AY151" s="94">
        <f t="shared" si="74"/>
        <v>140</v>
      </c>
      <c r="AZ151" s="94">
        <f>AVERAGE(B$12:B151)</f>
        <v>-1.0500267633333337E-3</v>
      </c>
      <c r="BA151" s="94">
        <f>AVERAGE(C$12:C151)</f>
        <v>4.6842394133333326E-3</v>
      </c>
      <c r="BB151" s="94">
        <f t="shared" si="75"/>
        <v>0</v>
      </c>
      <c r="BC151" s="94">
        <f t="shared" si="76"/>
        <v>0</v>
      </c>
      <c r="BD151" s="94">
        <f t="shared" si="87"/>
        <v>-6.3001605800000027E-2</v>
      </c>
      <c r="BE151" s="94">
        <f t="shared" si="88"/>
        <v>0.28105436479999996</v>
      </c>
      <c r="BF151" s="94">
        <f t="shared" si="89"/>
        <v>0.34405597060000004</v>
      </c>
      <c r="BG151" s="95">
        <f t="shared" si="77"/>
        <v>0</v>
      </c>
      <c r="BH151" s="95">
        <f t="shared" si="78"/>
        <v>0</v>
      </c>
      <c r="BI151" s="95">
        <f>(AVERAGE(B$12:B151)-AVERAGE($D$12:$D151))/STDEV(B$12:B151)</f>
        <v>-8.7081254602406233E-2</v>
      </c>
      <c r="BJ151" s="95">
        <f>(AVERAGE(C$12:C151)-AVERAGE($D$12:$D151))/STDEV(C$12:C151)</f>
        <v>0.10432948975861421</v>
      </c>
      <c r="BK151" s="94"/>
      <c r="BL151" s="94"/>
      <c r="BM151" s="94"/>
      <c r="BN151" s="72">
        <f t="shared" si="79"/>
        <v>0</v>
      </c>
      <c r="BO151" s="72">
        <f t="shared" si="80"/>
        <v>0</v>
      </c>
      <c r="BP151" s="72">
        <f t="shared" si="81"/>
        <v>0</v>
      </c>
      <c r="BQ151" s="72">
        <f t="shared" si="82"/>
        <v>1</v>
      </c>
      <c r="BR151" s="72">
        <f t="shared" si="83"/>
        <v>1</v>
      </c>
      <c r="BS151" s="72">
        <f t="shared" si="84"/>
        <v>1</v>
      </c>
      <c r="BT151" s="72"/>
      <c r="BU151" s="72"/>
      <c r="BV151" s="72"/>
      <c r="BW151" s="72"/>
      <c r="BX151" s="72"/>
      <c r="BY151" s="72"/>
      <c r="BZ151" s="72"/>
      <c r="CA151" s="72"/>
      <c r="CB151" s="72"/>
      <c r="CC151" s="73"/>
      <c r="CD151" s="73"/>
      <c r="CE151" s="73"/>
      <c r="CF151" s="73"/>
      <c r="CG151" s="73"/>
      <c r="CH151" s="73">
        <f t="shared" si="65"/>
        <v>0</v>
      </c>
      <c r="CI151" s="73">
        <f t="shared" si="66"/>
        <v>0</v>
      </c>
      <c r="CJ151" s="73">
        <f t="shared" si="67"/>
        <v>0</v>
      </c>
      <c r="CK151" s="73"/>
      <c r="CL151" s="73">
        <f t="shared" si="68"/>
        <v>0</v>
      </c>
      <c r="CM151" s="73">
        <f t="shared" si="69"/>
        <v>0</v>
      </c>
      <c r="CN151" s="73">
        <f t="shared" si="70"/>
        <v>0</v>
      </c>
      <c r="CO151" s="73">
        <f t="shared" si="71"/>
        <v>0</v>
      </c>
      <c r="CP151" s="73">
        <f t="shared" si="72"/>
        <v>0</v>
      </c>
      <c r="CQ151" s="73">
        <f t="shared" si="73"/>
        <v>0</v>
      </c>
      <c r="CR151" s="73">
        <f t="shared" si="85"/>
        <v>0</v>
      </c>
      <c r="CS151" s="94"/>
      <c r="CT151" s="94"/>
      <c r="CU151" s="94"/>
      <c r="CV151" s="94"/>
      <c r="CW151" s="94"/>
    </row>
    <row r="152" spans="1:101" s="22" customFormat="1" x14ac:dyDescent="0.2">
      <c r="A152" s="91">
        <f t="shared" si="86"/>
        <v>141</v>
      </c>
      <c r="B152" s="67"/>
      <c r="C152" s="67"/>
      <c r="D152" s="69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AS152" s="109"/>
      <c r="AT152" s="94"/>
      <c r="AU152" s="94"/>
      <c r="AV152" s="94"/>
      <c r="AW152" s="94"/>
      <c r="AX152" s="94"/>
      <c r="AY152" s="94">
        <f t="shared" si="74"/>
        <v>141</v>
      </c>
      <c r="AZ152" s="94">
        <f>AVERAGE(B$12:B152)</f>
        <v>-1.0500267633333337E-3</v>
      </c>
      <c r="BA152" s="94">
        <f>AVERAGE(C$12:C152)</f>
        <v>4.6842394133333326E-3</v>
      </c>
      <c r="BB152" s="94">
        <f t="shared" si="75"/>
        <v>0</v>
      </c>
      <c r="BC152" s="94">
        <f t="shared" si="76"/>
        <v>0</v>
      </c>
      <c r="BD152" s="94">
        <f t="shared" si="87"/>
        <v>-6.3001605800000027E-2</v>
      </c>
      <c r="BE152" s="94">
        <f t="shared" si="88"/>
        <v>0.28105436479999996</v>
      </c>
      <c r="BF152" s="94">
        <f t="shared" si="89"/>
        <v>0.34405597060000004</v>
      </c>
      <c r="BG152" s="95">
        <f t="shared" si="77"/>
        <v>0</v>
      </c>
      <c r="BH152" s="95">
        <f t="shared" si="78"/>
        <v>0</v>
      </c>
      <c r="BI152" s="95">
        <f>(AVERAGE(B$12:B152)-AVERAGE($D$12:$D152))/STDEV(B$12:B152)</f>
        <v>-8.7081254602406233E-2</v>
      </c>
      <c r="BJ152" s="95">
        <f>(AVERAGE(C$12:C152)-AVERAGE($D$12:$D152))/STDEV(C$12:C152)</f>
        <v>0.10432948975861421</v>
      </c>
      <c r="BK152" s="94"/>
      <c r="BL152" s="94"/>
      <c r="BM152" s="94"/>
      <c r="BN152" s="72">
        <f t="shared" si="79"/>
        <v>0</v>
      </c>
      <c r="BO152" s="72">
        <f t="shared" si="80"/>
        <v>0</v>
      </c>
      <c r="BP152" s="72">
        <f t="shared" si="81"/>
        <v>0</v>
      </c>
      <c r="BQ152" s="72">
        <f t="shared" si="82"/>
        <v>1</v>
      </c>
      <c r="BR152" s="72">
        <f t="shared" si="83"/>
        <v>1</v>
      </c>
      <c r="BS152" s="72">
        <f t="shared" si="84"/>
        <v>1</v>
      </c>
      <c r="BT152" s="72"/>
      <c r="BU152" s="72"/>
      <c r="BV152" s="72"/>
      <c r="BW152" s="72"/>
      <c r="BX152" s="72"/>
      <c r="BY152" s="72"/>
      <c r="BZ152" s="72"/>
      <c r="CA152" s="72"/>
      <c r="CB152" s="72"/>
      <c r="CC152" s="73"/>
      <c r="CD152" s="73"/>
      <c r="CE152" s="73"/>
      <c r="CF152" s="73"/>
      <c r="CG152" s="73"/>
      <c r="CH152" s="73">
        <f t="shared" si="65"/>
        <v>0</v>
      </c>
      <c r="CI152" s="73">
        <f t="shared" si="66"/>
        <v>0</v>
      </c>
      <c r="CJ152" s="73">
        <f t="shared" si="67"/>
        <v>0</v>
      </c>
      <c r="CK152" s="73"/>
      <c r="CL152" s="73">
        <f t="shared" si="68"/>
        <v>0</v>
      </c>
      <c r="CM152" s="73">
        <f t="shared" si="69"/>
        <v>0</v>
      </c>
      <c r="CN152" s="73">
        <f t="shared" si="70"/>
        <v>0</v>
      </c>
      <c r="CO152" s="73">
        <f t="shared" si="71"/>
        <v>0</v>
      </c>
      <c r="CP152" s="73">
        <f t="shared" si="72"/>
        <v>0</v>
      </c>
      <c r="CQ152" s="73">
        <f t="shared" si="73"/>
        <v>0</v>
      </c>
      <c r="CR152" s="73">
        <f t="shared" si="85"/>
        <v>0</v>
      </c>
      <c r="CS152" s="94"/>
      <c r="CT152" s="94"/>
      <c r="CU152" s="94"/>
      <c r="CV152" s="94"/>
      <c r="CW152" s="94"/>
    </row>
    <row r="153" spans="1:101" s="22" customFormat="1" x14ac:dyDescent="0.2">
      <c r="A153" s="91">
        <f t="shared" si="86"/>
        <v>142</v>
      </c>
      <c r="B153" s="67"/>
      <c r="C153" s="67"/>
      <c r="D153" s="69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AS153" s="109"/>
      <c r="AT153" s="94"/>
      <c r="AU153" s="94"/>
      <c r="AV153" s="94"/>
      <c r="AW153" s="94"/>
      <c r="AX153" s="94"/>
      <c r="AY153" s="94">
        <f t="shared" si="74"/>
        <v>142</v>
      </c>
      <c r="AZ153" s="94">
        <f>AVERAGE(B$12:B153)</f>
        <v>-1.0500267633333337E-3</v>
      </c>
      <c r="BA153" s="94">
        <f>AVERAGE(C$12:C153)</f>
        <v>4.6842394133333326E-3</v>
      </c>
      <c r="BB153" s="94">
        <f t="shared" si="75"/>
        <v>0</v>
      </c>
      <c r="BC153" s="94">
        <f t="shared" si="76"/>
        <v>0</v>
      </c>
      <c r="BD153" s="94">
        <f t="shared" si="87"/>
        <v>-6.3001605800000027E-2</v>
      </c>
      <c r="BE153" s="94">
        <f t="shared" si="88"/>
        <v>0.28105436479999996</v>
      </c>
      <c r="BF153" s="94">
        <f t="shared" si="89"/>
        <v>0.34405597060000004</v>
      </c>
      <c r="BG153" s="95">
        <f t="shared" si="77"/>
        <v>0</v>
      </c>
      <c r="BH153" s="95">
        <f t="shared" si="78"/>
        <v>0</v>
      </c>
      <c r="BI153" s="95">
        <f>(AVERAGE(B$12:B153)-AVERAGE($D$12:$D153))/STDEV(B$12:B153)</f>
        <v>-8.7081254602406233E-2</v>
      </c>
      <c r="BJ153" s="95">
        <f>(AVERAGE(C$12:C153)-AVERAGE($D$12:$D153))/STDEV(C$12:C153)</f>
        <v>0.10432948975861421</v>
      </c>
      <c r="BK153" s="94"/>
      <c r="BL153" s="94"/>
      <c r="BM153" s="94"/>
      <c r="BN153" s="72">
        <f t="shared" si="79"/>
        <v>0</v>
      </c>
      <c r="BO153" s="72">
        <f t="shared" si="80"/>
        <v>0</v>
      </c>
      <c r="BP153" s="72">
        <f t="shared" si="81"/>
        <v>0</v>
      </c>
      <c r="BQ153" s="72">
        <f t="shared" si="82"/>
        <v>1</v>
      </c>
      <c r="BR153" s="72">
        <f t="shared" si="83"/>
        <v>1</v>
      </c>
      <c r="BS153" s="72">
        <f t="shared" si="84"/>
        <v>1</v>
      </c>
      <c r="BT153" s="72"/>
      <c r="BU153" s="72"/>
      <c r="BV153" s="72"/>
      <c r="BW153" s="72"/>
      <c r="BX153" s="72"/>
      <c r="BY153" s="72"/>
      <c r="BZ153" s="72"/>
      <c r="CA153" s="72"/>
      <c r="CB153" s="72"/>
      <c r="CC153" s="73"/>
      <c r="CD153" s="73"/>
      <c r="CE153" s="73"/>
      <c r="CF153" s="73"/>
      <c r="CG153" s="73"/>
      <c r="CH153" s="73">
        <f t="shared" si="65"/>
        <v>0</v>
      </c>
      <c r="CI153" s="73">
        <f t="shared" si="66"/>
        <v>0</v>
      </c>
      <c r="CJ153" s="73">
        <f t="shared" si="67"/>
        <v>0</v>
      </c>
      <c r="CK153" s="73"/>
      <c r="CL153" s="73">
        <f t="shared" si="68"/>
        <v>0</v>
      </c>
      <c r="CM153" s="73">
        <f t="shared" si="69"/>
        <v>0</v>
      </c>
      <c r="CN153" s="73">
        <f t="shared" si="70"/>
        <v>0</v>
      </c>
      <c r="CO153" s="73">
        <f t="shared" si="71"/>
        <v>0</v>
      </c>
      <c r="CP153" s="73">
        <f t="shared" si="72"/>
        <v>0</v>
      </c>
      <c r="CQ153" s="73">
        <f t="shared" si="73"/>
        <v>0</v>
      </c>
      <c r="CR153" s="73">
        <f t="shared" si="85"/>
        <v>0</v>
      </c>
      <c r="CS153" s="94"/>
      <c r="CT153" s="94"/>
      <c r="CU153" s="94"/>
      <c r="CV153" s="94"/>
      <c r="CW153" s="94"/>
    </row>
    <row r="154" spans="1:101" s="22" customFormat="1" x14ac:dyDescent="0.2">
      <c r="A154" s="91">
        <f t="shared" si="86"/>
        <v>143</v>
      </c>
      <c r="B154" s="67"/>
      <c r="C154" s="67"/>
      <c r="D154" s="69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AS154" s="109"/>
      <c r="AT154" s="94"/>
      <c r="AU154" s="94"/>
      <c r="AV154" s="94"/>
      <c r="AW154" s="94"/>
      <c r="AX154" s="94"/>
      <c r="AY154" s="94">
        <f t="shared" si="74"/>
        <v>143</v>
      </c>
      <c r="AZ154" s="94">
        <f>AVERAGE(B$12:B154)</f>
        <v>-1.0500267633333337E-3</v>
      </c>
      <c r="BA154" s="94">
        <f>AVERAGE(C$12:C154)</f>
        <v>4.6842394133333326E-3</v>
      </c>
      <c r="BB154" s="94">
        <f t="shared" si="75"/>
        <v>0</v>
      </c>
      <c r="BC154" s="94">
        <f t="shared" si="76"/>
        <v>0</v>
      </c>
      <c r="BD154" s="94">
        <f t="shared" si="87"/>
        <v>-6.3001605800000027E-2</v>
      </c>
      <c r="BE154" s="94">
        <f t="shared" si="88"/>
        <v>0.28105436479999996</v>
      </c>
      <c r="BF154" s="94">
        <f t="shared" si="89"/>
        <v>0.34405597060000004</v>
      </c>
      <c r="BG154" s="95">
        <f t="shared" si="77"/>
        <v>0</v>
      </c>
      <c r="BH154" s="95">
        <f t="shared" si="78"/>
        <v>0</v>
      </c>
      <c r="BI154" s="95">
        <f>(AVERAGE(B$12:B154)-AVERAGE($D$12:$D154))/STDEV(B$12:B154)</f>
        <v>-8.7081254602406233E-2</v>
      </c>
      <c r="BJ154" s="95">
        <f>(AVERAGE(C$12:C154)-AVERAGE($D$12:$D154))/STDEV(C$12:C154)</f>
        <v>0.10432948975861421</v>
      </c>
      <c r="BK154" s="94"/>
      <c r="BL154" s="94"/>
      <c r="BM154" s="94"/>
      <c r="BN154" s="72">
        <f t="shared" si="79"/>
        <v>0</v>
      </c>
      <c r="BO154" s="72">
        <f t="shared" si="80"/>
        <v>0</v>
      </c>
      <c r="BP154" s="72">
        <f t="shared" si="81"/>
        <v>0</v>
      </c>
      <c r="BQ154" s="72">
        <f t="shared" si="82"/>
        <v>1</v>
      </c>
      <c r="BR154" s="72">
        <f t="shared" si="83"/>
        <v>1</v>
      </c>
      <c r="BS154" s="72">
        <f t="shared" si="84"/>
        <v>1</v>
      </c>
      <c r="BT154" s="72"/>
      <c r="BU154" s="72"/>
      <c r="BV154" s="72"/>
      <c r="BW154" s="72"/>
      <c r="BX154" s="72"/>
      <c r="BY154" s="72"/>
      <c r="BZ154" s="72"/>
      <c r="CA154" s="72"/>
      <c r="CB154" s="72"/>
      <c r="CC154" s="73"/>
      <c r="CD154" s="73"/>
      <c r="CE154" s="73"/>
      <c r="CF154" s="73"/>
      <c r="CG154" s="73"/>
      <c r="CH154" s="73">
        <f t="shared" si="65"/>
        <v>0</v>
      </c>
      <c r="CI154" s="73">
        <f t="shared" si="66"/>
        <v>0</v>
      </c>
      <c r="CJ154" s="73">
        <f t="shared" si="67"/>
        <v>0</v>
      </c>
      <c r="CK154" s="73"/>
      <c r="CL154" s="73">
        <f t="shared" si="68"/>
        <v>0</v>
      </c>
      <c r="CM154" s="73">
        <f t="shared" si="69"/>
        <v>0</v>
      </c>
      <c r="CN154" s="73">
        <f t="shared" si="70"/>
        <v>0</v>
      </c>
      <c r="CO154" s="73">
        <f t="shared" si="71"/>
        <v>0</v>
      </c>
      <c r="CP154" s="73">
        <f t="shared" si="72"/>
        <v>0</v>
      </c>
      <c r="CQ154" s="73">
        <f t="shared" si="73"/>
        <v>0</v>
      </c>
      <c r="CR154" s="73">
        <f t="shared" si="85"/>
        <v>0</v>
      </c>
      <c r="CS154" s="94"/>
      <c r="CT154" s="94"/>
      <c r="CU154" s="94"/>
      <c r="CV154" s="94"/>
      <c r="CW154" s="94"/>
    </row>
    <row r="155" spans="1:101" s="22" customFormat="1" x14ac:dyDescent="0.2">
      <c r="A155" s="91">
        <f t="shared" si="86"/>
        <v>144</v>
      </c>
      <c r="B155" s="67"/>
      <c r="C155" s="67"/>
      <c r="D155" s="69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AS155" s="109"/>
      <c r="AT155" s="94"/>
      <c r="AU155" s="94"/>
      <c r="AV155" s="94"/>
      <c r="AW155" s="94"/>
      <c r="AX155" s="94"/>
      <c r="AY155" s="94">
        <f t="shared" si="74"/>
        <v>144</v>
      </c>
      <c r="AZ155" s="94">
        <f>AVERAGE(B$12:B155)</f>
        <v>-1.0500267633333337E-3</v>
      </c>
      <c r="BA155" s="94">
        <f>AVERAGE(C$12:C155)</f>
        <v>4.6842394133333326E-3</v>
      </c>
      <c r="BB155" s="94">
        <f t="shared" si="75"/>
        <v>0</v>
      </c>
      <c r="BC155" s="94">
        <f t="shared" si="76"/>
        <v>0</v>
      </c>
      <c r="BD155" s="94">
        <f t="shared" si="87"/>
        <v>-6.3001605800000027E-2</v>
      </c>
      <c r="BE155" s="94">
        <f t="shared" si="88"/>
        <v>0.28105436479999996</v>
      </c>
      <c r="BF155" s="94">
        <f t="shared" si="89"/>
        <v>0.34405597060000004</v>
      </c>
      <c r="BG155" s="95">
        <f t="shared" si="77"/>
        <v>0</v>
      </c>
      <c r="BH155" s="95">
        <f t="shared" si="78"/>
        <v>0</v>
      </c>
      <c r="BI155" s="95">
        <f>(AVERAGE(B$12:B155)-AVERAGE($D$12:$D155))/STDEV(B$12:B155)</f>
        <v>-8.7081254602406233E-2</v>
      </c>
      <c r="BJ155" s="95">
        <f>(AVERAGE(C$12:C155)-AVERAGE($D$12:$D155))/STDEV(C$12:C155)</f>
        <v>0.10432948975861421</v>
      </c>
      <c r="BK155" s="94"/>
      <c r="BL155" s="94"/>
      <c r="BM155" s="94"/>
      <c r="BN155" s="72">
        <f t="shared" si="79"/>
        <v>0</v>
      </c>
      <c r="BO155" s="72">
        <f t="shared" si="80"/>
        <v>0</v>
      </c>
      <c r="BP155" s="72">
        <f t="shared" si="81"/>
        <v>0</v>
      </c>
      <c r="BQ155" s="72">
        <f t="shared" si="82"/>
        <v>1</v>
      </c>
      <c r="BR155" s="72">
        <f t="shared" si="83"/>
        <v>1</v>
      </c>
      <c r="BS155" s="72">
        <f t="shared" si="84"/>
        <v>1</v>
      </c>
      <c r="BT155" s="72"/>
      <c r="BU155" s="72"/>
      <c r="BV155" s="72"/>
      <c r="BW155" s="72"/>
      <c r="BX155" s="72"/>
      <c r="BY155" s="72"/>
      <c r="BZ155" s="72"/>
      <c r="CA155" s="72"/>
      <c r="CB155" s="72"/>
      <c r="CC155" s="73"/>
      <c r="CD155" s="73"/>
      <c r="CE155" s="73"/>
      <c r="CF155" s="73"/>
      <c r="CG155" s="73"/>
      <c r="CH155" s="73">
        <f t="shared" si="65"/>
        <v>0</v>
      </c>
      <c r="CI155" s="73">
        <f t="shared" si="66"/>
        <v>0</v>
      </c>
      <c r="CJ155" s="73">
        <f t="shared" si="67"/>
        <v>0</v>
      </c>
      <c r="CK155" s="73"/>
      <c r="CL155" s="73">
        <f t="shared" si="68"/>
        <v>0</v>
      </c>
      <c r="CM155" s="73">
        <f t="shared" si="69"/>
        <v>0</v>
      </c>
      <c r="CN155" s="73">
        <f t="shared" si="70"/>
        <v>0</v>
      </c>
      <c r="CO155" s="73">
        <f t="shared" si="71"/>
        <v>0</v>
      </c>
      <c r="CP155" s="73">
        <f t="shared" si="72"/>
        <v>0</v>
      </c>
      <c r="CQ155" s="73">
        <f t="shared" si="73"/>
        <v>0</v>
      </c>
      <c r="CR155" s="73">
        <f t="shared" si="85"/>
        <v>0</v>
      </c>
      <c r="CS155" s="94"/>
      <c r="CT155" s="94"/>
      <c r="CU155" s="94"/>
      <c r="CV155" s="94"/>
      <c r="CW155" s="94"/>
    </row>
    <row r="156" spans="1:101" s="22" customFormat="1" x14ac:dyDescent="0.2">
      <c r="A156" s="91">
        <f t="shared" si="86"/>
        <v>145</v>
      </c>
      <c r="B156" s="67"/>
      <c r="C156" s="67"/>
      <c r="D156" s="69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AS156" s="109"/>
      <c r="AT156" s="94"/>
      <c r="AU156" s="94"/>
      <c r="AV156" s="94"/>
      <c r="AW156" s="94"/>
      <c r="AX156" s="94"/>
      <c r="AY156" s="94">
        <f t="shared" si="74"/>
        <v>145</v>
      </c>
      <c r="AZ156" s="94">
        <f>AVERAGE(B$12:B156)</f>
        <v>-1.0500267633333337E-3</v>
      </c>
      <c r="BA156" s="94">
        <f>AVERAGE(C$12:C156)</f>
        <v>4.6842394133333326E-3</v>
      </c>
      <c r="BB156" s="94">
        <f t="shared" si="75"/>
        <v>0</v>
      </c>
      <c r="BC156" s="94">
        <f t="shared" si="76"/>
        <v>0</v>
      </c>
      <c r="BD156" s="94">
        <f t="shared" si="87"/>
        <v>-6.3001605800000027E-2</v>
      </c>
      <c r="BE156" s="94">
        <f t="shared" si="88"/>
        <v>0.28105436479999996</v>
      </c>
      <c r="BF156" s="94">
        <f t="shared" si="89"/>
        <v>0.34405597060000004</v>
      </c>
      <c r="BG156" s="95">
        <f t="shared" si="77"/>
        <v>0</v>
      </c>
      <c r="BH156" s="95">
        <f t="shared" si="78"/>
        <v>0</v>
      </c>
      <c r="BI156" s="95">
        <f>(AVERAGE(B$12:B156)-AVERAGE($D$12:$D156))/STDEV(B$12:B156)</f>
        <v>-8.7081254602406233E-2</v>
      </c>
      <c r="BJ156" s="95">
        <f>(AVERAGE(C$12:C156)-AVERAGE($D$12:$D156))/STDEV(C$12:C156)</f>
        <v>0.10432948975861421</v>
      </c>
      <c r="BK156" s="94"/>
      <c r="BL156" s="94"/>
      <c r="BM156" s="94"/>
      <c r="BN156" s="72">
        <f t="shared" si="79"/>
        <v>0</v>
      </c>
      <c r="BO156" s="72">
        <f t="shared" si="80"/>
        <v>0</v>
      </c>
      <c r="BP156" s="72">
        <f t="shared" si="81"/>
        <v>0</v>
      </c>
      <c r="BQ156" s="72">
        <f t="shared" si="82"/>
        <v>1</v>
      </c>
      <c r="BR156" s="72">
        <f t="shared" si="83"/>
        <v>1</v>
      </c>
      <c r="BS156" s="72">
        <f t="shared" si="84"/>
        <v>1</v>
      </c>
      <c r="BT156" s="72"/>
      <c r="BU156" s="72"/>
      <c r="BV156" s="72"/>
      <c r="BW156" s="72"/>
      <c r="BX156" s="72"/>
      <c r="BY156" s="72"/>
      <c r="BZ156" s="72"/>
      <c r="CA156" s="72"/>
      <c r="CB156" s="72"/>
      <c r="CC156" s="73"/>
      <c r="CD156" s="73"/>
      <c r="CE156" s="73"/>
      <c r="CF156" s="73"/>
      <c r="CG156" s="73"/>
      <c r="CH156" s="73">
        <f t="shared" si="65"/>
        <v>0</v>
      </c>
      <c r="CI156" s="73">
        <f t="shared" si="66"/>
        <v>0</v>
      </c>
      <c r="CJ156" s="73">
        <f t="shared" si="67"/>
        <v>0</v>
      </c>
      <c r="CK156" s="73"/>
      <c r="CL156" s="73">
        <f t="shared" si="68"/>
        <v>0</v>
      </c>
      <c r="CM156" s="73">
        <f t="shared" si="69"/>
        <v>0</v>
      </c>
      <c r="CN156" s="73">
        <f t="shared" si="70"/>
        <v>0</v>
      </c>
      <c r="CO156" s="73">
        <f t="shared" si="71"/>
        <v>0</v>
      </c>
      <c r="CP156" s="73">
        <f t="shared" si="72"/>
        <v>0</v>
      </c>
      <c r="CQ156" s="73">
        <f t="shared" si="73"/>
        <v>0</v>
      </c>
      <c r="CR156" s="73">
        <f t="shared" si="85"/>
        <v>0</v>
      </c>
      <c r="CS156" s="94"/>
      <c r="CT156" s="94"/>
      <c r="CU156" s="94"/>
      <c r="CV156" s="94"/>
      <c r="CW156" s="94"/>
    </row>
    <row r="157" spans="1:101" s="22" customFormat="1" x14ac:dyDescent="0.2">
      <c r="A157" s="91">
        <f t="shared" si="86"/>
        <v>146</v>
      </c>
      <c r="B157" s="67"/>
      <c r="C157" s="67"/>
      <c r="D157" s="69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AS157" s="109"/>
      <c r="AT157" s="94"/>
      <c r="AU157" s="94"/>
      <c r="AV157" s="94"/>
      <c r="AW157" s="94"/>
      <c r="AX157" s="94"/>
      <c r="AY157" s="94">
        <f t="shared" si="74"/>
        <v>146</v>
      </c>
      <c r="AZ157" s="94">
        <f>AVERAGE(B$12:B157)</f>
        <v>-1.0500267633333337E-3</v>
      </c>
      <c r="BA157" s="94">
        <f>AVERAGE(C$12:C157)</f>
        <v>4.6842394133333326E-3</v>
      </c>
      <c r="BB157" s="94">
        <f t="shared" si="75"/>
        <v>0</v>
      </c>
      <c r="BC157" s="94">
        <f t="shared" si="76"/>
        <v>0</v>
      </c>
      <c r="BD157" s="94">
        <f t="shared" si="87"/>
        <v>-6.3001605800000027E-2</v>
      </c>
      <c r="BE157" s="94">
        <f t="shared" si="88"/>
        <v>0.28105436479999996</v>
      </c>
      <c r="BF157" s="94">
        <f t="shared" si="89"/>
        <v>0.34405597060000004</v>
      </c>
      <c r="BG157" s="95">
        <f t="shared" si="77"/>
        <v>0</v>
      </c>
      <c r="BH157" s="95">
        <f t="shared" si="78"/>
        <v>0</v>
      </c>
      <c r="BI157" s="95">
        <f>(AVERAGE(B$12:B157)-AVERAGE($D$12:$D157))/STDEV(B$12:B157)</f>
        <v>-8.7081254602406233E-2</v>
      </c>
      <c r="BJ157" s="95">
        <f>(AVERAGE(C$12:C157)-AVERAGE($D$12:$D157))/STDEV(C$12:C157)</f>
        <v>0.10432948975861421</v>
      </c>
      <c r="BK157" s="94"/>
      <c r="BL157" s="94"/>
      <c r="BM157" s="94"/>
      <c r="BN157" s="72">
        <f t="shared" si="79"/>
        <v>0</v>
      </c>
      <c r="BO157" s="72">
        <f t="shared" si="80"/>
        <v>0</v>
      </c>
      <c r="BP157" s="72">
        <f t="shared" si="81"/>
        <v>0</v>
      </c>
      <c r="BQ157" s="72">
        <f t="shared" si="82"/>
        <v>1</v>
      </c>
      <c r="BR157" s="72">
        <f t="shared" si="83"/>
        <v>1</v>
      </c>
      <c r="BS157" s="72">
        <f t="shared" si="84"/>
        <v>1</v>
      </c>
      <c r="BT157" s="72"/>
      <c r="BU157" s="72"/>
      <c r="BV157" s="72"/>
      <c r="BW157" s="72"/>
      <c r="BX157" s="72"/>
      <c r="BY157" s="72"/>
      <c r="BZ157" s="72"/>
      <c r="CA157" s="72"/>
      <c r="CB157" s="72"/>
      <c r="CC157" s="73"/>
      <c r="CD157" s="73"/>
      <c r="CE157" s="73"/>
      <c r="CF157" s="73"/>
      <c r="CG157" s="73"/>
      <c r="CH157" s="73">
        <f t="shared" si="65"/>
        <v>0</v>
      </c>
      <c r="CI157" s="73">
        <f t="shared" si="66"/>
        <v>0</v>
      </c>
      <c r="CJ157" s="73">
        <f t="shared" si="67"/>
        <v>0</v>
      </c>
      <c r="CK157" s="73"/>
      <c r="CL157" s="73">
        <f t="shared" si="68"/>
        <v>0</v>
      </c>
      <c r="CM157" s="73">
        <f t="shared" si="69"/>
        <v>0</v>
      </c>
      <c r="CN157" s="73">
        <f t="shared" si="70"/>
        <v>0</v>
      </c>
      <c r="CO157" s="73">
        <f t="shared" si="71"/>
        <v>0</v>
      </c>
      <c r="CP157" s="73">
        <f t="shared" si="72"/>
        <v>0</v>
      </c>
      <c r="CQ157" s="73">
        <f t="shared" si="73"/>
        <v>0</v>
      </c>
      <c r="CR157" s="73">
        <f t="shared" si="85"/>
        <v>0</v>
      </c>
      <c r="CS157" s="94"/>
      <c r="CT157" s="94"/>
      <c r="CU157" s="94"/>
      <c r="CV157" s="94"/>
      <c r="CW157" s="94"/>
    </row>
    <row r="158" spans="1:101" s="22" customFormat="1" x14ac:dyDescent="0.2">
      <c r="A158" s="91">
        <f t="shared" si="86"/>
        <v>147</v>
      </c>
      <c r="B158" s="67"/>
      <c r="C158" s="67"/>
      <c r="D158" s="69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AS158" s="109"/>
      <c r="AT158" s="94"/>
      <c r="AU158" s="94"/>
      <c r="AV158" s="94"/>
      <c r="AW158" s="94"/>
      <c r="AX158" s="94"/>
      <c r="AY158" s="94">
        <f t="shared" si="74"/>
        <v>147</v>
      </c>
      <c r="AZ158" s="94">
        <f>AVERAGE(B$12:B158)</f>
        <v>-1.0500267633333337E-3</v>
      </c>
      <c r="BA158" s="94">
        <f>AVERAGE(C$12:C158)</f>
        <v>4.6842394133333326E-3</v>
      </c>
      <c r="BB158" s="94">
        <f t="shared" si="75"/>
        <v>0</v>
      </c>
      <c r="BC158" s="94">
        <f t="shared" si="76"/>
        <v>0</v>
      </c>
      <c r="BD158" s="94">
        <f t="shared" si="87"/>
        <v>-6.3001605800000027E-2</v>
      </c>
      <c r="BE158" s="94">
        <f t="shared" si="88"/>
        <v>0.28105436479999996</v>
      </c>
      <c r="BF158" s="94">
        <f t="shared" si="89"/>
        <v>0.34405597060000004</v>
      </c>
      <c r="BG158" s="95">
        <f t="shared" si="77"/>
        <v>0</v>
      </c>
      <c r="BH158" s="95">
        <f t="shared" si="78"/>
        <v>0</v>
      </c>
      <c r="BI158" s="95">
        <f>(AVERAGE(B$12:B158)-AVERAGE($D$12:$D158))/STDEV(B$12:B158)</f>
        <v>-8.7081254602406233E-2</v>
      </c>
      <c r="BJ158" s="95">
        <f>(AVERAGE(C$12:C158)-AVERAGE($D$12:$D158))/STDEV(C$12:C158)</f>
        <v>0.10432948975861421</v>
      </c>
      <c r="BK158" s="94"/>
      <c r="BL158" s="94"/>
      <c r="BM158" s="94"/>
      <c r="BN158" s="72">
        <f t="shared" si="79"/>
        <v>0</v>
      </c>
      <c r="BO158" s="72">
        <f t="shared" si="80"/>
        <v>0</v>
      </c>
      <c r="BP158" s="72">
        <f t="shared" si="81"/>
        <v>0</v>
      </c>
      <c r="BQ158" s="72">
        <f t="shared" si="82"/>
        <v>1</v>
      </c>
      <c r="BR158" s="72">
        <f t="shared" si="83"/>
        <v>1</v>
      </c>
      <c r="BS158" s="72">
        <f t="shared" si="84"/>
        <v>1</v>
      </c>
      <c r="BT158" s="72"/>
      <c r="BU158" s="72"/>
      <c r="BV158" s="72"/>
      <c r="BW158" s="72"/>
      <c r="BX158" s="72"/>
      <c r="BY158" s="72"/>
      <c r="BZ158" s="72"/>
      <c r="CA158" s="72"/>
      <c r="CB158" s="72"/>
      <c r="CC158" s="73"/>
      <c r="CD158" s="73"/>
      <c r="CE158" s="73"/>
      <c r="CF158" s="73"/>
      <c r="CG158" s="73"/>
      <c r="CH158" s="73">
        <f t="shared" si="65"/>
        <v>0</v>
      </c>
      <c r="CI158" s="73">
        <f t="shared" si="66"/>
        <v>0</v>
      </c>
      <c r="CJ158" s="73">
        <f t="shared" si="67"/>
        <v>0</v>
      </c>
      <c r="CK158" s="73"/>
      <c r="CL158" s="73">
        <f t="shared" si="68"/>
        <v>0</v>
      </c>
      <c r="CM158" s="73">
        <f t="shared" si="69"/>
        <v>0</v>
      </c>
      <c r="CN158" s="73">
        <f t="shared" si="70"/>
        <v>0</v>
      </c>
      <c r="CO158" s="73">
        <f t="shared" si="71"/>
        <v>0</v>
      </c>
      <c r="CP158" s="73">
        <f t="shared" si="72"/>
        <v>0</v>
      </c>
      <c r="CQ158" s="73">
        <f t="shared" si="73"/>
        <v>0</v>
      </c>
      <c r="CR158" s="73">
        <f t="shared" si="85"/>
        <v>0</v>
      </c>
      <c r="CS158" s="94"/>
      <c r="CT158" s="94"/>
      <c r="CU158" s="94"/>
      <c r="CV158" s="94"/>
      <c r="CW158" s="94"/>
    </row>
    <row r="159" spans="1:101" s="22" customFormat="1" x14ac:dyDescent="0.2">
      <c r="A159" s="91">
        <f t="shared" si="86"/>
        <v>148</v>
      </c>
      <c r="B159" s="67"/>
      <c r="C159" s="67"/>
      <c r="D159" s="69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AS159" s="109"/>
      <c r="AT159" s="94"/>
      <c r="AU159" s="94"/>
      <c r="AV159" s="94"/>
      <c r="AW159" s="94"/>
      <c r="AX159" s="94"/>
      <c r="AY159" s="94">
        <f t="shared" si="74"/>
        <v>148</v>
      </c>
      <c r="AZ159" s="94">
        <f>AVERAGE(B$12:B159)</f>
        <v>-1.0500267633333337E-3</v>
      </c>
      <c r="BA159" s="94">
        <f>AVERAGE(C$12:C159)</f>
        <v>4.6842394133333326E-3</v>
      </c>
      <c r="BB159" s="94">
        <f t="shared" si="75"/>
        <v>0</v>
      </c>
      <c r="BC159" s="94">
        <f t="shared" si="76"/>
        <v>0</v>
      </c>
      <c r="BD159" s="94">
        <f t="shared" si="87"/>
        <v>-6.3001605800000027E-2</v>
      </c>
      <c r="BE159" s="94">
        <f t="shared" si="88"/>
        <v>0.28105436479999996</v>
      </c>
      <c r="BF159" s="94">
        <f t="shared" si="89"/>
        <v>0.34405597060000004</v>
      </c>
      <c r="BG159" s="95">
        <f t="shared" si="77"/>
        <v>0</v>
      </c>
      <c r="BH159" s="95">
        <f t="shared" si="78"/>
        <v>0</v>
      </c>
      <c r="BI159" s="95">
        <f>(AVERAGE(B$12:B159)-AVERAGE($D$12:$D159))/STDEV(B$12:B159)</f>
        <v>-8.7081254602406233E-2</v>
      </c>
      <c r="BJ159" s="95">
        <f>(AVERAGE(C$12:C159)-AVERAGE($D$12:$D159))/STDEV(C$12:C159)</f>
        <v>0.10432948975861421</v>
      </c>
      <c r="BK159" s="94"/>
      <c r="BL159" s="94"/>
      <c r="BM159" s="94"/>
      <c r="BN159" s="72">
        <f t="shared" si="79"/>
        <v>0</v>
      </c>
      <c r="BO159" s="72">
        <f t="shared" si="80"/>
        <v>0</v>
      </c>
      <c r="BP159" s="72">
        <f t="shared" si="81"/>
        <v>0</v>
      </c>
      <c r="BQ159" s="72">
        <f t="shared" si="82"/>
        <v>1</v>
      </c>
      <c r="BR159" s="72">
        <f t="shared" si="83"/>
        <v>1</v>
      </c>
      <c r="BS159" s="72">
        <f t="shared" si="84"/>
        <v>1</v>
      </c>
      <c r="BT159" s="72"/>
      <c r="BU159" s="72"/>
      <c r="BV159" s="72"/>
      <c r="BW159" s="72"/>
      <c r="BX159" s="72"/>
      <c r="BY159" s="72"/>
      <c r="BZ159" s="72"/>
      <c r="CA159" s="72"/>
      <c r="CB159" s="72"/>
      <c r="CC159" s="73"/>
      <c r="CD159" s="73"/>
      <c r="CE159" s="73"/>
      <c r="CF159" s="73"/>
      <c r="CG159" s="73"/>
      <c r="CH159" s="73">
        <f t="shared" si="65"/>
        <v>0</v>
      </c>
      <c r="CI159" s="73">
        <f t="shared" si="66"/>
        <v>0</v>
      </c>
      <c r="CJ159" s="73">
        <f t="shared" si="67"/>
        <v>0</v>
      </c>
      <c r="CK159" s="73"/>
      <c r="CL159" s="73">
        <f t="shared" si="68"/>
        <v>0</v>
      </c>
      <c r="CM159" s="73">
        <f t="shared" si="69"/>
        <v>0</v>
      </c>
      <c r="CN159" s="73">
        <f t="shared" si="70"/>
        <v>0</v>
      </c>
      <c r="CO159" s="73">
        <f t="shared" si="71"/>
        <v>0</v>
      </c>
      <c r="CP159" s="73">
        <f t="shared" si="72"/>
        <v>0</v>
      </c>
      <c r="CQ159" s="73">
        <f t="shared" si="73"/>
        <v>0</v>
      </c>
      <c r="CR159" s="73">
        <f t="shared" si="85"/>
        <v>0</v>
      </c>
      <c r="CS159" s="94"/>
      <c r="CT159" s="94"/>
      <c r="CU159" s="94"/>
      <c r="CV159" s="94"/>
      <c r="CW159" s="94"/>
    </row>
    <row r="160" spans="1:101" s="22" customFormat="1" x14ac:dyDescent="0.2">
      <c r="A160" s="91">
        <f t="shared" si="86"/>
        <v>149</v>
      </c>
      <c r="B160" s="67"/>
      <c r="C160" s="67"/>
      <c r="D160" s="69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AS160" s="109"/>
      <c r="AT160" s="94"/>
      <c r="AU160" s="94"/>
      <c r="AV160" s="94"/>
      <c r="AW160" s="94"/>
      <c r="AX160" s="94"/>
      <c r="AY160" s="94">
        <f t="shared" si="74"/>
        <v>149</v>
      </c>
      <c r="AZ160" s="94">
        <f>AVERAGE(B$12:B160)</f>
        <v>-1.0500267633333337E-3</v>
      </c>
      <c r="BA160" s="94">
        <f>AVERAGE(C$12:C160)</f>
        <v>4.6842394133333326E-3</v>
      </c>
      <c r="BB160" s="94">
        <f t="shared" si="75"/>
        <v>0</v>
      </c>
      <c r="BC160" s="94">
        <f t="shared" si="76"/>
        <v>0</v>
      </c>
      <c r="BD160" s="94">
        <f t="shared" si="87"/>
        <v>-6.3001605800000027E-2</v>
      </c>
      <c r="BE160" s="94">
        <f t="shared" si="88"/>
        <v>0.28105436479999996</v>
      </c>
      <c r="BF160" s="94">
        <f t="shared" si="89"/>
        <v>0.34405597060000004</v>
      </c>
      <c r="BG160" s="95">
        <f t="shared" si="77"/>
        <v>0</v>
      </c>
      <c r="BH160" s="95">
        <f t="shared" si="78"/>
        <v>0</v>
      </c>
      <c r="BI160" s="95">
        <f>(AVERAGE(B$12:B160)-AVERAGE($D$12:$D160))/STDEV(B$12:B160)</f>
        <v>-8.7081254602406233E-2</v>
      </c>
      <c r="BJ160" s="95">
        <f>(AVERAGE(C$12:C160)-AVERAGE($D$12:$D160))/STDEV(C$12:C160)</f>
        <v>0.10432948975861421</v>
      </c>
      <c r="BK160" s="94"/>
      <c r="BL160" s="94"/>
      <c r="BM160" s="94"/>
      <c r="BN160" s="72">
        <f t="shared" si="79"/>
        <v>0</v>
      </c>
      <c r="BO160" s="72">
        <f t="shared" si="80"/>
        <v>0</v>
      </c>
      <c r="BP160" s="72">
        <f t="shared" si="81"/>
        <v>0</v>
      </c>
      <c r="BQ160" s="72">
        <f t="shared" si="82"/>
        <v>1</v>
      </c>
      <c r="BR160" s="72">
        <f t="shared" si="83"/>
        <v>1</v>
      </c>
      <c r="BS160" s="72">
        <f t="shared" si="84"/>
        <v>1</v>
      </c>
      <c r="BT160" s="72"/>
      <c r="BU160" s="72"/>
      <c r="BV160" s="72"/>
      <c r="BW160" s="72"/>
      <c r="BX160" s="72"/>
      <c r="BY160" s="72"/>
      <c r="BZ160" s="72"/>
      <c r="CA160" s="72"/>
      <c r="CB160" s="72"/>
      <c r="CC160" s="73"/>
      <c r="CD160" s="73"/>
      <c r="CE160" s="73"/>
      <c r="CF160" s="73"/>
      <c r="CG160" s="73"/>
      <c r="CH160" s="73">
        <f t="shared" si="65"/>
        <v>0</v>
      </c>
      <c r="CI160" s="73">
        <f t="shared" si="66"/>
        <v>0</v>
      </c>
      <c r="CJ160" s="73">
        <f t="shared" si="67"/>
        <v>0</v>
      </c>
      <c r="CK160" s="73"/>
      <c r="CL160" s="73">
        <f t="shared" si="68"/>
        <v>0</v>
      </c>
      <c r="CM160" s="73">
        <f t="shared" si="69"/>
        <v>0</v>
      </c>
      <c r="CN160" s="73">
        <f t="shared" si="70"/>
        <v>0</v>
      </c>
      <c r="CO160" s="73">
        <f t="shared" si="71"/>
        <v>0</v>
      </c>
      <c r="CP160" s="73">
        <f t="shared" si="72"/>
        <v>0</v>
      </c>
      <c r="CQ160" s="73">
        <f t="shared" si="73"/>
        <v>0</v>
      </c>
      <c r="CR160" s="73">
        <f t="shared" si="85"/>
        <v>0</v>
      </c>
      <c r="CS160" s="94"/>
      <c r="CT160" s="94"/>
      <c r="CU160" s="94"/>
      <c r="CV160" s="94"/>
      <c r="CW160" s="94"/>
    </row>
    <row r="161" spans="1:101" s="22" customFormat="1" x14ac:dyDescent="0.2">
      <c r="A161" s="91">
        <f t="shared" si="86"/>
        <v>150</v>
      </c>
      <c r="B161" s="67"/>
      <c r="C161" s="67"/>
      <c r="D161" s="69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AS161" s="109"/>
      <c r="AT161" s="94"/>
      <c r="AU161" s="94"/>
      <c r="AV161" s="94"/>
      <c r="AW161" s="94"/>
      <c r="AX161" s="94"/>
      <c r="AY161" s="94">
        <f t="shared" si="74"/>
        <v>150</v>
      </c>
      <c r="AZ161" s="94">
        <f>AVERAGE(B$12:B161)</f>
        <v>-1.0500267633333337E-3</v>
      </c>
      <c r="BA161" s="94">
        <f>AVERAGE(C$12:C161)</f>
        <v>4.6842394133333326E-3</v>
      </c>
      <c r="BB161" s="94">
        <f t="shared" si="75"/>
        <v>0</v>
      </c>
      <c r="BC161" s="94">
        <f t="shared" si="76"/>
        <v>0</v>
      </c>
      <c r="BD161" s="94">
        <f t="shared" si="87"/>
        <v>-6.3001605800000027E-2</v>
      </c>
      <c r="BE161" s="94">
        <f t="shared" si="88"/>
        <v>0.28105436479999996</v>
      </c>
      <c r="BF161" s="94">
        <f t="shared" si="89"/>
        <v>0.34405597060000004</v>
      </c>
      <c r="BG161" s="95">
        <f t="shared" si="77"/>
        <v>0</v>
      </c>
      <c r="BH161" s="95">
        <f t="shared" si="78"/>
        <v>0</v>
      </c>
      <c r="BI161" s="95">
        <f>(AVERAGE(B$12:B161)-AVERAGE($D$12:$D161))/STDEV(B$12:B161)</f>
        <v>-8.7081254602406233E-2</v>
      </c>
      <c r="BJ161" s="95">
        <f>(AVERAGE(C$12:C161)-AVERAGE($D$12:$D161))/STDEV(C$12:C161)</f>
        <v>0.10432948975861421</v>
      </c>
      <c r="BK161" s="94"/>
      <c r="BL161" s="94"/>
      <c r="BM161" s="94"/>
      <c r="BN161" s="72">
        <f t="shared" si="79"/>
        <v>0</v>
      </c>
      <c r="BO161" s="72">
        <f t="shared" si="80"/>
        <v>0</v>
      </c>
      <c r="BP161" s="72">
        <f t="shared" si="81"/>
        <v>0</v>
      </c>
      <c r="BQ161" s="72">
        <f t="shared" si="82"/>
        <v>1</v>
      </c>
      <c r="BR161" s="72">
        <f t="shared" si="83"/>
        <v>1</v>
      </c>
      <c r="BS161" s="72">
        <f t="shared" si="84"/>
        <v>1</v>
      </c>
      <c r="BT161" s="72"/>
      <c r="BU161" s="72"/>
      <c r="BV161" s="72"/>
      <c r="BW161" s="72"/>
      <c r="BX161" s="72"/>
      <c r="BY161" s="72"/>
      <c r="BZ161" s="72"/>
      <c r="CA161" s="72"/>
      <c r="CB161" s="72"/>
      <c r="CC161" s="73"/>
      <c r="CD161" s="73"/>
      <c r="CE161" s="73"/>
      <c r="CF161" s="73"/>
      <c r="CG161" s="73"/>
      <c r="CH161" s="73">
        <f t="shared" si="65"/>
        <v>0</v>
      </c>
      <c r="CI161" s="73">
        <f t="shared" si="66"/>
        <v>0</v>
      </c>
      <c r="CJ161" s="73">
        <f t="shared" si="67"/>
        <v>0</v>
      </c>
      <c r="CK161" s="73"/>
      <c r="CL161" s="73">
        <f t="shared" si="68"/>
        <v>0</v>
      </c>
      <c r="CM161" s="73">
        <f t="shared" si="69"/>
        <v>0</v>
      </c>
      <c r="CN161" s="73">
        <f t="shared" si="70"/>
        <v>0</v>
      </c>
      <c r="CO161" s="73">
        <f t="shared" si="71"/>
        <v>0</v>
      </c>
      <c r="CP161" s="73">
        <f t="shared" si="72"/>
        <v>0</v>
      </c>
      <c r="CQ161" s="73">
        <f t="shared" si="73"/>
        <v>0</v>
      </c>
      <c r="CR161" s="73">
        <f t="shared" si="85"/>
        <v>0</v>
      </c>
      <c r="CS161" s="94"/>
      <c r="CT161" s="94"/>
      <c r="CU161" s="94"/>
      <c r="CV161" s="94"/>
      <c r="CW161" s="94"/>
    </row>
    <row r="162" spans="1:101" s="22" customFormat="1" x14ac:dyDescent="0.2">
      <c r="A162" s="91">
        <f t="shared" si="86"/>
        <v>151</v>
      </c>
      <c r="B162" s="67"/>
      <c r="C162" s="67"/>
      <c r="D162" s="69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AS162" s="109"/>
      <c r="AT162" s="94"/>
      <c r="AU162" s="94"/>
      <c r="AV162" s="94"/>
      <c r="AW162" s="94"/>
      <c r="AX162" s="94"/>
      <c r="AY162" s="94">
        <f t="shared" si="74"/>
        <v>151</v>
      </c>
      <c r="AZ162" s="94">
        <f>AVERAGE(B$12:B162)</f>
        <v>-1.0500267633333337E-3</v>
      </c>
      <c r="BA162" s="94">
        <f>AVERAGE(C$12:C162)</f>
        <v>4.6842394133333326E-3</v>
      </c>
      <c r="BB162" s="94">
        <f t="shared" si="75"/>
        <v>0</v>
      </c>
      <c r="BC162" s="94">
        <f t="shared" si="76"/>
        <v>0</v>
      </c>
      <c r="BD162" s="94">
        <f t="shared" si="87"/>
        <v>-6.3001605800000027E-2</v>
      </c>
      <c r="BE162" s="94">
        <f t="shared" si="88"/>
        <v>0.28105436479999996</v>
      </c>
      <c r="BF162" s="94">
        <f t="shared" si="89"/>
        <v>0.34405597060000004</v>
      </c>
      <c r="BG162" s="95">
        <f t="shared" si="77"/>
        <v>0</v>
      </c>
      <c r="BH162" s="95">
        <f t="shared" si="78"/>
        <v>0</v>
      </c>
      <c r="BI162" s="95">
        <f>(AVERAGE(B$12:B162)-AVERAGE($D$12:$D162))/STDEV(B$12:B162)</f>
        <v>-8.7081254602406233E-2</v>
      </c>
      <c r="BJ162" s="95">
        <f>(AVERAGE(C$12:C162)-AVERAGE($D$12:$D162))/STDEV(C$12:C162)</f>
        <v>0.10432948975861421</v>
      </c>
      <c r="BK162" s="94"/>
      <c r="BL162" s="94"/>
      <c r="BM162" s="94"/>
      <c r="BN162" s="72">
        <f t="shared" si="79"/>
        <v>0</v>
      </c>
      <c r="BO162" s="72">
        <f t="shared" si="80"/>
        <v>0</v>
      </c>
      <c r="BP162" s="72">
        <f t="shared" si="81"/>
        <v>0</v>
      </c>
      <c r="BQ162" s="72">
        <f t="shared" si="82"/>
        <v>1</v>
      </c>
      <c r="BR162" s="72">
        <f t="shared" si="83"/>
        <v>1</v>
      </c>
      <c r="BS162" s="72">
        <f t="shared" si="84"/>
        <v>1</v>
      </c>
      <c r="BT162" s="72"/>
      <c r="BU162" s="72"/>
      <c r="BV162" s="72"/>
      <c r="BW162" s="72"/>
      <c r="BX162" s="72"/>
      <c r="BY162" s="72"/>
      <c r="BZ162" s="72"/>
      <c r="CA162" s="72"/>
      <c r="CB162" s="72"/>
      <c r="CC162" s="73"/>
      <c r="CD162" s="73"/>
      <c r="CE162" s="73"/>
      <c r="CF162" s="73"/>
      <c r="CG162" s="73"/>
      <c r="CH162" s="73">
        <f t="shared" si="65"/>
        <v>0</v>
      </c>
      <c r="CI162" s="73">
        <f t="shared" si="66"/>
        <v>0</v>
      </c>
      <c r="CJ162" s="73">
        <f t="shared" si="67"/>
        <v>0</v>
      </c>
      <c r="CK162" s="73"/>
      <c r="CL162" s="73">
        <f t="shared" si="68"/>
        <v>0</v>
      </c>
      <c r="CM162" s="73">
        <f t="shared" si="69"/>
        <v>0</v>
      </c>
      <c r="CN162" s="73">
        <f t="shared" si="70"/>
        <v>0</v>
      </c>
      <c r="CO162" s="73">
        <f t="shared" si="71"/>
        <v>0</v>
      </c>
      <c r="CP162" s="73">
        <f t="shared" si="72"/>
        <v>0</v>
      </c>
      <c r="CQ162" s="73">
        <f t="shared" si="73"/>
        <v>0</v>
      </c>
      <c r="CR162" s="73">
        <f t="shared" si="85"/>
        <v>0</v>
      </c>
      <c r="CS162" s="94"/>
      <c r="CT162" s="94"/>
      <c r="CU162" s="94"/>
      <c r="CV162" s="94"/>
      <c r="CW162" s="94"/>
    </row>
    <row r="163" spans="1:101" s="22" customFormat="1" x14ac:dyDescent="0.2">
      <c r="A163" s="91">
        <f t="shared" si="86"/>
        <v>152</v>
      </c>
      <c r="B163" s="67"/>
      <c r="C163" s="67"/>
      <c r="D163" s="69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AS163" s="109"/>
      <c r="AT163" s="94"/>
      <c r="AU163" s="94"/>
      <c r="AV163" s="94"/>
      <c r="AW163" s="94"/>
      <c r="AX163" s="94"/>
      <c r="AY163" s="94">
        <f t="shared" si="74"/>
        <v>152</v>
      </c>
      <c r="AZ163" s="94">
        <f>AVERAGE(B$12:B163)</f>
        <v>-1.0500267633333337E-3</v>
      </c>
      <c r="BA163" s="94">
        <f>AVERAGE(C$12:C163)</f>
        <v>4.6842394133333326E-3</v>
      </c>
      <c r="BB163" s="94">
        <f t="shared" si="75"/>
        <v>0</v>
      </c>
      <c r="BC163" s="94">
        <f t="shared" si="76"/>
        <v>0</v>
      </c>
      <c r="BD163" s="94">
        <f t="shared" si="87"/>
        <v>-6.3001605800000027E-2</v>
      </c>
      <c r="BE163" s="94">
        <f t="shared" si="88"/>
        <v>0.28105436479999996</v>
      </c>
      <c r="BF163" s="94">
        <f t="shared" si="89"/>
        <v>0.34405597060000004</v>
      </c>
      <c r="BG163" s="95">
        <f t="shared" si="77"/>
        <v>0</v>
      </c>
      <c r="BH163" s="95">
        <f t="shared" si="78"/>
        <v>0</v>
      </c>
      <c r="BI163" s="95">
        <f>(AVERAGE(B$12:B163)-AVERAGE($D$12:$D163))/STDEV(B$12:B163)</f>
        <v>-8.7081254602406233E-2</v>
      </c>
      <c r="BJ163" s="95">
        <f>(AVERAGE(C$12:C163)-AVERAGE($D$12:$D163))/STDEV(C$12:C163)</f>
        <v>0.10432948975861421</v>
      </c>
      <c r="BK163" s="94"/>
      <c r="BL163" s="94"/>
      <c r="BM163" s="94"/>
      <c r="BN163" s="72">
        <f t="shared" si="79"/>
        <v>0</v>
      </c>
      <c r="BO163" s="72">
        <f t="shared" si="80"/>
        <v>0</v>
      </c>
      <c r="BP163" s="72">
        <f t="shared" si="81"/>
        <v>0</v>
      </c>
      <c r="BQ163" s="72">
        <f t="shared" si="82"/>
        <v>1</v>
      </c>
      <c r="BR163" s="72">
        <f t="shared" si="83"/>
        <v>1</v>
      </c>
      <c r="BS163" s="72">
        <f t="shared" si="84"/>
        <v>1</v>
      </c>
      <c r="BT163" s="72"/>
      <c r="BU163" s="72"/>
      <c r="BV163" s="72"/>
      <c r="BW163" s="72"/>
      <c r="BX163" s="72"/>
      <c r="BY163" s="72"/>
      <c r="BZ163" s="72"/>
      <c r="CA163" s="72"/>
      <c r="CB163" s="72"/>
      <c r="CC163" s="73"/>
      <c r="CD163" s="73"/>
      <c r="CE163" s="73"/>
      <c r="CF163" s="73"/>
      <c r="CG163" s="73"/>
      <c r="CH163" s="73">
        <f t="shared" si="65"/>
        <v>0</v>
      </c>
      <c r="CI163" s="73">
        <f t="shared" si="66"/>
        <v>0</v>
      </c>
      <c r="CJ163" s="73">
        <f t="shared" si="67"/>
        <v>0</v>
      </c>
      <c r="CK163" s="73"/>
      <c r="CL163" s="73">
        <f t="shared" si="68"/>
        <v>0</v>
      </c>
      <c r="CM163" s="73">
        <f t="shared" si="69"/>
        <v>0</v>
      </c>
      <c r="CN163" s="73">
        <f t="shared" si="70"/>
        <v>0</v>
      </c>
      <c r="CO163" s="73">
        <f t="shared" si="71"/>
        <v>0</v>
      </c>
      <c r="CP163" s="73">
        <f t="shared" si="72"/>
        <v>0</v>
      </c>
      <c r="CQ163" s="73">
        <f t="shared" si="73"/>
        <v>0</v>
      </c>
      <c r="CR163" s="73">
        <f t="shared" si="85"/>
        <v>0</v>
      </c>
      <c r="CS163" s="94"/>
      <c r="CT163" s="94"/>
      <c r="CU163" s="94"/>
      <c r="CV163" s="94"/>
      <c r="CW163" s="94"/>
    </row>
    <row r="164" spans="1:101" s="22" customFormat="1" x14ac:dyDescent="0.2">
      <c r="A164" s="91">
        <f t="shared" si="86"/>
        <v>153</v>
      </c>
      <c r="B164" s="67"/>
      <c r="C164" s="67"/>
      <c r="D164" s="69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AS164" s="109"/>
      <c r="AT164" s="94"/>
      <c r="AU164" s="94"/>
      <c r="AV164" s="94"/>
      <c r="AW164" s="94"/>
      <c r="AX164" s="94"/>
      <c r="AY164" s="94">
        <f t="shared" si="74"/>
        <v>153</v>
      </c>
      <c r="AZ164" s="94">
        <f>AVERAGE(B$12:B164)</f>
        <v>-1.0500267633333337E-3</v>
      </c>
      <c r="BA164" s="94">
        <f>AVERAGE(C$12:C164)</f>
        <v>4.6842394133333326E-3</v>
      </c>
      <c r="BB164" s="94">
        <f t="shared" si="75"/>
        <v>0</v>
      </c>
      <c r="BC164" s="94">
        <f t="shared" si="76"/>
        <v>0</v>
      </c>
      <c r="BD164" s="94">
        <f t="shared" si="87"/>
        <v>-6.3001605800000027E-2</v>
      </c>
      <c r="BE164" s="94">
        <f t="shared" si="88"/>
        <v>0.28105436479999996</v>
      </c>
      <c r="BF164" s="94">
        <f t="shared" si="89"/>
        <v>0.34405597060000004</v>
      </c>
      <c r="BG164" s="95">
        <f t="shared" si="77"/>
        <v>0</v>
      </c>
      <c r="BH164" s="95">
        <f t="shared" si="78"/>
        <v>0</v>
      </c>
      <c r="BI164" s="95">
        <f>(AVERAGE(B$12:B164)-AVERAGE($D$12:$D164))/STDEV(B$12:B164)</f>
        <v>-8.7081254602406233E-2</v>
      </c>
      <c r="BJ164" s="95">
        <f>(AVERAGE(C$12:C164)-AVERAGE($D$12:$D164))/STDEV(C$12:C164)</f>
        <v>0.10432948975861421</v>
      </c>
      <c r="BK164" s="94"/>
      <c r="BL164" s="94"/>
      <c r="BM164" s="94"/>
      <c r="BN164" s="72">
        <f t="shared" si="79"/>
        <v>0</v>
      </c>
      <c r="BO164" s="72">
        <f t="shared" si="80"/>
        <v>0</v>
      </c>
      <c r="BP164" s="72">
        <f t="shared" si="81"/>
        <v>0</v>
      </c>
      <c r="BQ164" s="72">
        <f t="shared" si="82"/>
        <v>1</v>
      </c>
      <c r="BR164" s="72">
        <f t="shared" si="83"/>
        <v>1</v>
      </c>
      <c r="BS164" s="72">
        <f t="shared" si="84"/>
        <v>1</v>
      </c>
      <c r="BT164" s="72"/>
      <c r="BU164" s="72"/>
      <c r="BV164" s="72"/>
      <c r="BW164" s="72"/>
      <c r="BX164" s="72"/>
      <c r="BY164" s="72"/>
      <c r="BZ164" s="72"/>
      <c r="CA164" s="72"/>
      <c r="CB164" s="72"/>
      <c r="CC164" s="73"/>
      <c r="CD164" s="73"/>
      <c r="CE164" s="73"/>
      <c r="CF164" s="73"/>
      <c r="CG164" s="73"/>
      <c r="CH164" s="73">
        <f t="shared" si="65"/>
        <v>0</v>
      </c>
      <c r="CI164" s="73">
        <f t="shared" si="66"/>
        <v>0</v>
      </c>
      <c r="CJ164" s="73">
        <f t="shared" si="67"/>
        <v>0</v>
      </c>
      <c r="CK164" s="73"/>
      <c r="CL164" s="73">
        <f t="shared" si="68"/>
        <v>0</v>
      </c>
      <c r="CM164" s="73">
        <f t="shared" si="69"/>
        <v>0</v>
      </c>
      <c r="CN164" s="73">
        <f t="shared" si="70"/>
        <v>0</v>
      </c>
      <c r="CO164" s="73">
        <f t="shared" si="71"/>
        <v>0</v>
      </c>
      <c r="CP164" s="73">
        <f t="shared" si="72"/>
        <v>0</v>
      </c>
      <c r="CQ164" s="73">
        <f t="shared" si="73"/>
        <v>0</v>
      </c>
      <c r="CR164" s="73">
        <f t="shared" si="85"/>
        <v>0</v>
      </c>
      <c r="CS164" s="94"/>
      <c r="CT164" s="94"/>
      <c r="CU164" s="94"/>
      <c r="CV164" s="94"/>
      <c r="CW164" s="94"/>
    </row>
    <row r="165" spans="1:101" s="22" customFormat="1" x14ac:dyDescent="0.2">
      <c r="A165" s="91">
        <f t="shared" si="86"/>
        <v>154</v>
      </c>
      <c r="B165" s="67"/>
      <c r="C165" s="67"/>
      <c r="D165" s="69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AS165" s="109"/>
      <c r="AT165" s="94"/>
      <c r="AU165" s="94"/>
      <c r="AV165" s="94"/>
      <c r="AW165" s="94"/>
      <c r="AX165" s="94"/>
      <c r="AY165" s="94">
        <f t="shared" si="74"/>
        <v>154</v>
      </c>
      <c r="AZ165" s="94">
        <f>AVERAGE(B$12:B165)</f>
        <v>-1.0500267633333337E-3</v>
      </c>
      <c r="BA165" s="94">
        <f>AVERAGE(C$12:C165)</f>
        <v>4.6842394133333326E-3</v>
      </c>
      <c r="BB165" s="94">
        <f t="shared" si="75"/>
        <v>0</v>
      </c>
      <c r="BC165" s="94">
        <f t="shared" si="76"/>
        <v>0</v>
      </c>
      <c r="BD165" s="94">
        <f t="shared" si="87"/>
        <v>-6.3001605800000027E-2</v>
      </c>
      <c r="BE165" s="94">
        <f t="shared" si="88"/>
        <v>0.28105436479999996</v>
      </c>
      <c r="BF165" s="94">
        <f t="shared" si="89"/>
        <v>0.34405597060000004</v>
      </c>
      <c r="BG165" s="95">
        <f t="shared" si="77"/>
        <v>0</v>
      </c>
      <c r="BH165" s="95">
        <f t="shared" si="78"/>
        <v>0</v>
      </c>
      <c r="BI165" s="95">
        <f>(AVERAGE(B$12:B165)-AVERAGE($D$12:$D165))/STDEV(B$12:B165)</f>
        <v>-8.7081254602406233E-2</v>
      </c>
      <c r="BJ165" s="95">
        <f>(AVERAGE(C$12:C165)-AVERAGE($D$12:$D165))/STDEV(C$12:C165)</f>
        <v>0.10432948975861421</v>
      </c>
      <c r="BK165" s="94"/>
      <c r="BL165" s="94"/>
      <c r="BM165" s="94"/>
      <c r="BN165" s="72">
        <f t="shared" si="79"/>
        <v>0</v>
      </c>
      <c r="BO165" s="72">
        <f t="shared" si="80"/>
        <v>0</v>
      </c>
      <c r="BP165" s="72">
        <f t="shared" si="81"/>
        <v>0</v>
      </c>
      <c r="BQ165" s="72">
        <f t="shared" si="82"/>
        <v>1</v>
      </c>
      <c r="BR165" s="72">
        <f t="shared" si="83"/>
        <v>1</v>
      </c>
      <c r="BS165" s="72">
        <f t="shared" si="84"/>
        <v>1</v>
      </c>
      <c r="BT165" s="72"/>
      <c r="BU165" s="72"/>
      <c r="BV165" s="72"/>
      <c r="BW165" s="72"/>
      <c r="BX165" s="72"/>
      <c r="BY165" s="72"/>
      <c r="BZ165" s="72"/>
      <c r="CA165" s="72"/>
      <c r="CB165" s="72"/>
      <c r="CC165" s="73"/>
      <c r="CD165" s="73"/>
      <c r="CE165" s="73"/>
      <c r="CF165" s="73"/>
      <c r="CG165" s="73"/>
      <c r="CH165" s="73">
        <f t="shared" si="65"/>
        <v>0</v>
      </c>
      <c r="CI165" s="73">
        <f t="shared" si="66"/>
        <v>0</v>
      </c>
      <c r="CJ165" s="73">
        <f t="shared" si="67"/>
        <v>0</v>
      </c>
      <c r="CK165" s="73"/>
      <c r="CL165" s="73">
        <f t="shared" si="68"/>
        <v>0</v>
      </c>
      <c r="CM165" s="73">
        <f t="shared" si="69"/>
        <v>0</v>
      </c>
      <c r="CN165" s="73">
        <f t="shared" si="70"/>
        <v>0</v>
      </c>
      <c r="CO165" s="73">
        <f t="shared" si="71"/>
        <v>0</v>
      </c>
      <c r="CP165" s="73">
        <f t="shared" si="72"/>
        <v>0</v>
      </c>
      <c r="CQ165" s="73">
        <f t="shared" si="73"/>
        <v>0</v>
      </c>
      <c r="CR165" s="73">
        <f t="shared" si="85"/>
        <v>0</v>
      </c>
      <c r="CS165" s="94"/>
      <c r="CT165" s="94"/>
      <c r="CU165" s="94"/>
      <c r="CV165" s="94"/>
      <c r="CW165" s="94"/>
    </row>
    <row r="166" spans="1:101" s="22" customFormat="1" x14ac:dyDescent="0.2">
      <c r="A166" s="91">
        <f t="shared" si="86"/>
        <v>155</v>
      </c>
      <c r="B166" s="67"/>
      <c r="C166" s="67"/>
      <c r="D166" s="69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AS166" s="109"/>
      <c r="AT166" s="94"/>
      <c r="AU166" s="94"/>
      <c r="AV166" s="94"/>
      <c r="AW166" s="94"/>
      <c r="AX166" s="94"/>
      <c r="AY166" s="94">
        <f t="shared" si="74"/>
        <v>155</v>
      </c>
      <c r="AZ166" s="94">
        <f>AVERAGE(B$12:B166)</f>
        <v>-1.0500267633333337E-3</v>
      </c>
      <c r="BA166" s="94">
        <f>AVERAGE(C$12:C166)</f>
        <v>4.6842394133333326E-3</v>
      </c>
      <c r="BB166" s="94">
        <f t="shared" si="75"/>
        <v>0</v>
      </c>
      <c r="BC166" s="94">
        <f t="shared" si="76"/>
        <v>0</v>
      </c>
      <c r="BD166" s="94">
        <f t="shared" si="87"/>
        <v>-6.3001605800000027E-2</v>
      </c>
      <c r="BE166" s="94">
        <f t="shared" si="88"/>
        <v>0.28105436479999996</v>
      </c>
      <c r="BF166" s="94">
        <f t="shared" si="89"/>
        <v>0.34405597060000004</v>
      </c>
      <c r="BG166" s="95">
        <f t="shared" si="77"/>
        <v>0</v>
      </c>
      <c r="BH166" s="95">
        <f t="shared" si="78"/>
        <v>0</v>
      </c>
      <c r="BI166" s="95">
        <f>(AVERAGE(B$12:B166)-AVERAGE($D$12:$D166))/STDEV(B$12:B166)</f>
        <v>-8.7081254602406233E-2</v>
      </c>
      <c r="BJ166" s="95">
        <f>(AVERAGE(C$12:C166)-AVERAGE($D$12:$D166))/STDEV(C$12:C166)</f>
        <v>0.10432948975861421</v>
      </c>
      <c r="BK166" s="94"/>
      <c r="BL166" s="94"/>
      <c r="BM166" s="94"/>
      <c r="BN166" s="72">
        <f t="shared" si="79"/>
        <v>0</v>
      </c>
      <c r="BO166" s="72">
        <f t="shared" si="80"/>
        <v>0</v>
      </c>
      <c r="BP166" s="72">
        <f t="shared" si="81"/>
        <v>0</v>
      </c>
      <c r="BQ166" s="72">
        <f t="shared" si="82"/>
        <v>1</v>
      </c>
      <c r="BR166" s="72">
        <f t="shared" si="83"/>
        <v>1</v>
      </c>
      <c r="BS166" s="72">
        <f t="shared" si="84"/>
        <v>1</v>
      </c>
      <c r="BT166" s="72"/>
      <c r="BU166" s="72"/>
      <c r="BV166" s="72"/>
      <c r="BW166" s="72"/>
      <c r="BX166" s="72"/>
      <c r="BY166" s="72"/>
      <c r="BZ166" s="72"/>
      <c r="CA166" s="72"/>
      <c r="CB166" s="72"/>
      <c r="CC166" s="73"/>
      <c r="CD166" s="73"/>
      <c r="CE166" s="73"/>
      <c r="CF166" s="73"/>
      <c r="CG166" s="73"/>
      <c r="CH166" s="73">
        <f t="shared" si="65"/>
        <v>0</v>
      </c>
      <c r="CI166" s="73">
        <f t="shared" si="66"/>
        <v>0</v>
      </c>
      <c r="CJ166" s="73">
        <f t="shared" si="67"/>
        <v>0</v>
      </c>
      <c r="CK166" s="73"/>
      <c r="CL166" s="73">
        <f t="shared" si="68"/>
        <v>0</v>
      </c>
      <c r="CM166" s="73">
        <f t="shared" si="69"/>
        <v>0</v>
      </c>
      <c r="CN166" s="73">
        <f t="shared" si="70"/>
        <v>0</v>
      </c>
      <c r="CO166" s="73">
        <f t="shared" si="71"/>
        <v>0</v>
      </c>
      <c r="CP166" s="73">
        <f t="shared" si="72"/>
        <v>0</v>
      </c>
      <c r="CQ166" s="73">
        <f t="shared" si="73"/>
        <v>0</v>
      </c>
      <c r="CR166" s="73">
        <f t="shared" si="85"/>
        <v>0</v>
      </c>
      <c r="CS166" s="94"/>
      <c r="CT166" s="94"/>
      <c r="CU166" s="94"/>
      <c r="CV166" s="94"/>
      <c r="CW166" s="94"/>
    </row>
    <row r="167" spans="1:101" s="22" customFormat="1" x14ac:dyDescent="0.2">
      <c r="A167" s="91">
        <f t="shared" si="86"/>
        <v>156</v>
      </c>
      <c r="B167" s="67"/>
      <c r="C167" s="67"/>
      <c r="D167" s="69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AS167" s="109"/>
      <c r="AT167" s="94"/>
      <c r="AU167" s="94"/>
      <c r="AV167" s="94"/>
      <c r="AW167" s="94"/>
      <c r="AX167" s="94"/>
      <c r="AY167" s="94">
        <f t="shared" si="74"/>
        <v>156</v>
      </c>
      <c r="AZ167" s="94">
        <f>AVERAGE(B$12:B167)</f>
        <v>-1.0500267633333337E-3</v>
      </c>
      <c r="BA167" s="94">
        <f>AVERAGE(C$12:C167)</f>
        <v>4.6842394133333326E-3</v>
      </c>
      <c r="BB167" s="94">
        <f t="shared" si="75"/>
        <v>0</v>
      </c>
      <c r="BC167" s="94">
        <f t="shared" si="76"/>
        <v>0</v>
      </c>
      <c r="BD167" s="94">
        <f t="shared" si="87"/>
        <v>-6.3001605800000027E-2</v>
      </c>
      <c r="BE167" s="94">
        <f t="shared" si="88"/>
        <v>0.28105436479999996</v>
      </c>
      <c r="BF167" s="94">
        <f t="shared" si="89"/>
        <v>0.34405597060000004</v>
      </c>
      <c r="BG167" s="95">
        <f t="shared" si="77"/>
        <v>0</v>
      </c>
      <c r="BH167" s="95">
        <f t="shared" si="78"/>
        <v>0</v>
      </c>
      <c r="BI167" s="95">
        <f>(AVERAGE(B$12:B167)-AVERAGE($D$12:$D167))/STDEV(B$12:B167)</f>
        <v>-8.7081254602406233E-2</v>
      </c>
      <c r="BJ167" s="95">
        <f>(AVERAGE(C$12:C167)-AVERAGE($D$12:$D167))/STDEV(C$12:C167)</f>
        <v>0.10432948975861421</v>
      </c>
      <c r="BK167" s="94"/>
      <c r="BL167" s="94"/>
      <c r="BM167" s="94"/>
      <c r="BN167" s="72">
        <f t="shared" si="79"/>
        <v>0</v>
      </c>
      <c r="BO167" s="72">
        <f t="shared" si="80"/>
        <v>0</v>
      </c>
      <c r="BP167" s="72">
        <f t="shared" si="81"/>
        <v>0</v>
      </c>
      <c r="BQ167" s="72">
        <f t="shared" si="82"/>
        <v>1</v>
      </c>
      <c r="BR167" s="72">
        <f t="shared" si="83"/>
        <v>1</v>
      </c>
      <c r="BS167" s="72">
        <f t="shared" si="84"/>
        <v>1</v>
      </c>
      <c r="BT167" s="72"/>
      <c r="BU167" s="72"/>
      <c r="BV167" s="72"/>
      <c r="BW167" s="72"/>
      <c r="BX167" s="72"/>
      <c r="BY167" s="72"/>
      <c r="BZ167" s="72"/>
      <c r="CA167" s="72"/>
      <c r="CB167" s="72"/>
      <c r="CC167" s="73"/>
      <c r="CD167" s="73"/>
      <c r="CE167" s="73"/>
      <c r="CF167" s="73"/>
      <c r="CG167" s="73"/>
      <c r="CH167" s="73">
        <f t="shared" si="65"/>
        <v>0</v>
      </c>
      <c r="CI167" s="73">
        <f t="shared" si="66"/>
        <v>0</v>
      </c>
      <c r="CJ167" s="73">
        <f t="shared" si="67"/>
        <v>0</v>
      </c>
      <c r="CK167" s="73"/>
      <c r="CL167" s="73">
        <f t="shared" si="68"/>
        <v>0</v>
      </c>
      <c r="CM167" s="73">
        <f t="shared" si="69"/>
        <v>0</v>
      </c>
      <c r="CN167" s="73">
        <f t="shared" si="70"/>
        <v>0</v>
      </c>
      <c r="CO167" s="73">
        <f t="shared" si="71"/>
        <v>0</v>
      </c>
      <c r="CP167" s="73">
        <f t="shared" si="72"/>
        <v>0</v>
      </c>
      <c r="CQ167" s="73">
        <f t="shared" si="73"/>
        <v>0</v>
      </c>
      <c r="CR167" s="73">
        <f t="shared" si="85"/>
        <v>0</v>
      </c>
      <c r="CS167" s="94"/>
      <c r="CT167" s="94"/>
      <c r="CU167" s="94"/>
      <c r="CV167" s="94"/>
      <c r="CW167" s="94"/>
    </row>
    <row r="168" spans="1:101" s="22" customFormat="1" x14ac:dyDescent="0.2">
      <c r="A168" s="91">
        <f t="shared" si="86"/>
        <v>157</v>
      </c>
      <c r="B168" s="67"/>
      <c r="C168" s="67"/>
      <c r="D168" s="69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AS168" s="109"/>
      <c r="AT168" s="94"/>
      <c r="AU168" s="94"/>
      <c r="AV168" s="94"/>
      <c r="AW168" s="94"/>
      <c r="AX168" s="94"/>
      <c r="AY168" s="94">
        <f t="shared" si="74"/>
        <v>157</v>
      </c>
      <c r="AZ168" s="94">
        <f>AVERAGE(B$12:B168)</f>
        <v>-1.0500267633333337E-3</v>
      </c>
      <c r="BA168" s="94">
        <f>AVERAGE(C$12:C168)</f>
        <v>4.6842394133333326E-3</v>
      </c>
      <c r="BB168" s="94">
        <f t="shared" si="75"/>
        <v>0</v>
      </c>
      <c r="BC168" s="94">
        <f t="shared" si="76"/>
        <v>0</v>
      </c>
      <c r="BD168" s="94">
        <f t="shared" si="87"/>
        <v>-6.3001605800000027E-2</v>
      </c>
      <c r="BE168" s="94">
        <f t="shared" si="88"/>
        <v>0.28105436479999996</v>
      </c>
      <c r="BF168" s="94">
        <f t="shared" si="89"/>
        <v>0.34405597060000004</v>
      </c>
      <c r="BG168" s="95">
        <f t="shared" si="77"/>
        <v>0</v>
      </c>
      <c r="BH168" s="95">
        <f t="shared" si="78"/>
        <v>0</v>
      </c>
      <c r="BI168" s="95">
        <f>(AVERAGE(B$12:B168)-AVERAGE($D$12:$D168))/STDEV(B$12:B168)</f>
        <v>-8.7081254602406233E-2</v>
      </c>
      <c r="BJ168" s="95">
        <f>(AVERAGE(C$12:C168)-AVERAGE($D$12:$D168))/STDEV(C$12:C168)</f>
        <v>0.10432948975861421</v>
      </c>
      <c r="BK168" s="94"/>
      <c r="BL168" s="94"/>
      <c r="BM168" s="94"/>
      <c r="BN168" s="72">
        <f t="shared" si="79"/>
        <v>0</v>
      </c>
      <c r="BO168" s="72">
        <f t="shared" si="80"/>
        <v>0</v>
      </c>
      <c r="BP168" s="72">
        <f t="shared" si="81"/>
        <v>0</v>
      </c>
      <c r="BQ168" s="72">
        <f t="shared" si="82"/>
        <v>1</v>
      </c>
      <c r="BR168" s="72">
        <f t="shared" si="83"/>
        <v>1</v>
      </c>
      <c r="BS168" s="72">
        <f t="shared" si="84"/>
        <v>1</v>
      </c>
      <c r="BT168" s="72"/>
      <c r="BU168" s="72"/>
      <c r="BV168" s="72"/>
      <c r="BW168" s="72"/>
      <c r="BX168" s="72"/>
      <c r="BY168" s="72"/>
      <c r="BZ168" s="72"/>
      <c r="CA168" s="72"/>
      <c r="CB168" s="72"/>
      <c r="CC168" s="73"/>
      <c r="CD168" s="73"/>
      <c r="CE168" s="73"/>
      <c r="CF168" s="73"/>
      <c r="CG168" s="73"/>
      <c r="CH168" s="73">
        <f t="shared" si="65"/>
        <v>0</v>
      </c>
      <c r="CI168" s="73">
        <f t="shared" si="66"/>
        <v>0</v>
      </c>
      <c r="CJ168" s="73">
        <f t="shared" si="67"/>
        <v>0</v>
      </c>
      <c r="CK168" s="73"/>
      <c r="CL168" s="73">
        <f t="shared" si="68"/>
        <v>0</v>
      </c>
      <c r="CM168" s="73">
        <f t="shared" si="69"/>
        <v>0</v>
      </c>
      <c r="CN168" s="73">
        <f t="shared" si="70"/>
        <v>0</v>
      </c>
      <c r="CO168" s="73">
        <f t="shared" si="71"/>
        <v>0</v>
      </c>
      <c r="CP168" s="73">
        <f t="shared" si="72"/>
        <v>0</v>
      </c>
      <c r="CQ168" s="73">
        <f t="shared" si="73"/>
        <v>0</v>
      </c>
      <c r="CR168" s="73">
        <f t="shared" si="85"/>
        <v>0</v>
      </c>
      <c r="CS168" s="94"/>
      <c r="CT168" s="94"/>
      <c r="CU168" s="94"/>
      <c r="CV168" s="94"/>
      <c r="CW168" s="94"/>
    </row>
    <row r="169" spans="1:101" s="22" customFormat="1" x14ac:dyDescent="0.2">
      <c r="A169" s="91">
        <f t="shared" si="86"/>
        <v>158</v>
      </c>
      <c r="B169" s="70"/>
      <c r="C169" s="69"/>
      <c r="D169" s="69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AS169" s="109"/>
      <c r="AT169" s="94"/>
      <c r="AU169" s="94"/>
      <c r="AV169" s="94"/>
      <c r="AW169" s="94"/>
      <c r="AX169" s="94"/>
      <c r="AY169" s="94">
        <f t="shared" si="74"/>
        <v>158</v>
      </c>
      <c r="AZ169" s="94">
        <f>AVERAGE(B$12:B169)</f>
        <v>-1.0500267633333337E-3</v>
      </c>
      <c r="BA169" s="94">
        <f>AVERAGE(C$12:C169)</f>
        <v>4.6842394133333326E-3</v>
      </c>
      <c r="BB169" s="94">
        <f t="shared" si="75"/>
        <v>0</v>
      </c>
      <c r="BC169" s="94">
        <f t="shared" si="76"/>
        <v>0</v>
      </c>
      <c r="BD169" s="94">
        <f t="shared" si="87"/>
        <v>-6.3001605800000027E-2</v>
      </c>
      <c r="BE169" s="94">
        <f t="shared" si="88"/>
        <v>0.28105436479999996</v>
      </c>
      <c r="BF169" s="94">
        <f t="shared" si="89"/>
        <v>0.34405597060000004</v>
      </c>
      <c r="BG169" s="95">
        <f t="shared" si="77"/>
        <v>0</v>
      </c>
      <c r="BH169" s="95">
        <f t="shared" si="78"/>
        <v>0</v>
      </c>
      <c r="BI169" s="95">
        <f>(AVERAGE(B$12:B169)-AVERAGE($D$12:$D169))/STDEV(B$12:B169)</f>
        <v>-8.7081254602406233E-2</v>
      </c>
      <c r="BJ169" s="95">
        <f>(AVERAGE(C$12:C169)-AVERAGE($D$12:$D169))/STDEV(C$12:C169)</f>
        <v>0.10432948975861421</v>
      </c>
      <c r="BK169" s="94"/>
      <c r="BL169" s="94"/>
      <c r="BM169" s="94"/>
      <c r="BN169" s="72">
        <f t="shared" si="79"/>
        <v>0</v>
      </c>
      <c r="BO169" s="72">
        <f t="shared" si="80"/>
        <v>0</v>
      </c>
      <c r="BP169" s="72">
        <f t="shared" si="81"/>
        <v>0</v>
      </c>
      <c r="BQ169" s="72">
        <f t="shared" si="82"/>
        <v>1</v>
      </c>
      <c r="BR169" s="72">
        <f t="shared" si="83"/>
        <v>1</v>
      </c>
      <c r="BS169" s="72">
        <f t="shared" si="84"/>
        <v>1</v>
      </c>
      <c r="BT169" s="72"/>
      <c r="BU169" s="72"/>
      <c r="BV169" s="72"/>
      <c r="BW169" s="72"/>
      <c r="BX169" s="72"/>
      <c r="BY169" s="72"/>
      <c r="BZ169" s="72"/>
      <c r="CA169" s="72"/>
      <c r="CB169" s="72"/>
      <c r="CC169" s="73"/>
      <c r="CD169" s="73"/>
      <c r="CE169" s="73"/>
      <c r="CF169" s="73"/>
      <c r="CG169" s="73"/>
      <c r="CH169" s="73">
        <f t="shared" si="65"/>
        <v>0</v>
      </c>
      <c r="CI169" s="73">
        <f t="shared" si="66"/>
        <v>0</v>
      </c>
      <c r="CJ169" s="73">
        <f t="shared" si="67"/>
        <v>0</v>
      </c>
      <c r="CK169" s="73"/>
      <c r="CL169" s="73">
        <f t="shared" si="68"/>
        <v>0</v>
      </c>
      <c r="CM169" s="73">
        <f t="shared" si="69"/>
        <v>0</v>
      </c>
      <c r="CN169" s="73">
        <f t="shared" si="70"/>
        <v>0</v>
      </c>
      <c r="CO169" s="73">
        <f t="shared" si="71"/>
        <v>0</v>
      </c>
      <c r="CP169" s="73">
        <f t="shared" si="72"/>
        <v>0</v>
      </c>
      <c r="CQ169" s="73">
        <f t="shared" si="73"/>
        <v>0</v>
      </c>
      <c r="CR169" s="73">
        <f t="shared" si="85"/>
        <v>0</v>
      </c>
      <c r="CS169" s="94"/>
      <c r="CT169" s="94"/>
      <c r="CU169" s="94"/>
      <c r="CV169" s="94"/>
      <c r="CW169" s="94"/>
    </row>
    <row r="170" spans="1:101" s="22" customFormat="1" x14ac:dyDescent="0.2">
      <c r="A170" s="91">
        <f t="shared" si="86"/>
        <v>159</v>
      </c>
      <c r="B170" s="70"/>
      <c r="C170" s="69"/>
      <c r="D170" s="69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AS170" s="109"/>
      <c r="AT170" s="94"/>
      <c r="AU170" s="94"/>
      <c r="AV170" s="94"/>
      <c r="AW170" s="94"/>
      <c r="AX170" s="94"/>
      <c r="AY170" s="94">
        <f t="shared" si="74"/>
        <v>159</v>
      </c>
      <c r="AZ170" s="94">
        <f>AVERAGE(B$12:B170)</f>
        <v>-1.0500267633333337E-3</v>
      </c>
      <c r="BA170" s="94">
        <f>AVERAGE(C$12:C170)</f>
        <v>4.6842394133333326E-3</v>
      </c>
      <c r="BB170" s="94">
        <f t="shared" si="75"/>
        <v>0</v>
      </c>
      <c r="BC170" s="94">
        <f t="shared" si="76"/>
        <v>0</v>
      </c>
      <c r="BD170" s="94">
        <f t="shared" si="87"/>
        <v>-6.3001605800000027E-2</v>
      </c>
      <c r="BE170" s="94">
        <f t="shared" si="88"/>
        <v>0.28105436479999996</v>
      </c>
      <c r="BF170" s="94">
        <f t="shared" si="89"/>
        <v>0.34405597060000004</v>
      </c>
      <c r="BG170" s="95">
        <f t="shared" si="77"/>
        <v>0</v>
      </c>
      <c r="BH170" s="95">
        <f t="shared" si="78"/>
        <v>0</v>
      </c>
      <c r="BI170" s="95">
        <f>(AVERAGE(B$12:B170)-AVERAGE($D$12:$D170))/STDEV(B$12:B170)</f>
        <v>-8.7081254602406233E-2</v>
      </c>
      <c r="BJ170" s="95">
        <f>(AVERAGE(C$12:C170)-AVERAGE($D$12:$D170))/STDEV(C$12:C170)</f>
        <v>0.10432948975861421</v>
      </c>
      <c r="BK170" s="94"/>
      <c r="BL170" s="94"/>
      <c r="BM170" s="94"/>
      <c r="BN170" s="72">
        <f t="shared" si="79"/>
        <v>0</v>
      </c>
      <c r="BO170" s="72">
        <f t="shared" si="80"/>
        <v>0</v>
      </c>
      <c r="BP170" s="72">
        <f t="shared" si="81"/>
        <v>0</v>
      </c>
      <c r="BQ170" s="72">
        <f t="shared" si="82"/>
        <v>1</v>
      </c>
      <c r="BR170" s="72">
        <f t="shared" si="83"/>
        <v>1</v>
      </c>
      <c r="BS170" s="72">
        <f t="shared" si="84"/>
        <v>1</v>
      </c>
      <c r="BT170" s="72"/>
      <c r="BU170" s="72"/>
      <c r="BV170" s="72"/>
      <c r="BW170" s="72"/>
      <c r="BX170" s="72"/>
      <c r="BY170" s="72"/>
      <c r="BZ170" s="72"/>
      <c r="CA170" s="72"/>
      <c r="CB170" s="72"/>
      <c r="CC170" s="73"/>
      <c r="CD170" s="73"/>
      <c r="CE170" s="73"/>
      <c r="CF170" s="73"/>
      <c r="CG170" s="73"/>
      <c r="CH170" s="73">
        <f t="shared" si="65"/>
        <v>0</v>
      </c>
      <c r="CI170" s="73">
        <f t="shared" si="66"/>
        <v>0</v>
      </c>
      <c r="CJ170" s="73">
        <f t="shared" si="67"/>
        <v>0</v>
      </c>
      <c r="CK170" s="73"/>
      <c r="CL170" s="73">
        <f t="shared" si="68"/>
        <v>0</v>
      </c>
      <c r="CM170" s="73">
        <f t="shared" si="69"/>
        <v>0</v>
      </c>
      <c r="CN170" s="73">
        <f t="shared" si="70"/>
        <v>0</v>
      </c>
      <c r="CO170" s="73">
        <f t="shared" si="71"/>
        <v>0</v>
      </c>
      <c r="CP170" s="73">
        <f t="shared" si="72"/>
        <v>0</v>
      </c>
      <c r="CQ170" s="73">
        <f t="shared" si="73"/>
        <v>0</v>
      </c>
      <c r="CR170" s="73">
        <f t="shared" si="85"/>
        <v>0</v>
      </c>
      <c r="CS170" s="94"/>
      <c r="CT170" s="94"/>
      <c r="CU170" s="94"/>
      <c r="CV170" s="94"/>
      <c r="CW170" s="94"/>
    </row>
    <row r="171" spans="1:101" s="22" customFormat="1" x14ac:dyDescent="0.2">
      <c r="A171" s="91">
        <f t="shared" si="86"/>
        <v>160</v>
      </c>
      <c r="B171" s="70"/>
      <c r="C171" s="69"/>
      <c r="D171" s="69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AS171" s="109"/>
      <c r="AT171" s="94"/>
      <c r="AU171" s="94"/>
      <c r="AV171" s="94"/>
      <c r="AW171" s="94"/>
      <c r="AX171" s="94"/>
      <c r="AY171" s="94">
        <f t="shared" si="74"/>
        <v>160</v>
      </c>
      <c r="AZ171" s="94">
        <f>AVERAGE(B$12:B171)</f>
        <v>-1.0500267633333337E-3</v>
      </c>
      <c r="BA171" s="94">
        <f>AVERAGE(C$12:C171)</f>
        <v>4.6842394133333326E-3</v>
      </c>
      <c r="BB171" s="94">
        <f t="shared" si="75"/>
        <v>0</v>
      </c>
      <c r="BC171" s="94">
        <f t="shared" si="76"/>
        <v>0</v>
      </c>
      <c r="BD171" s="94">
        <f t="shared" si="87"/>
        <v>-6.3001605800000027E-2</v>
      </c>
      <c r="BE171" s="94">
        <f t="shared" si="88"/>
        <v>0.28105436479999996</v>
      </c>
      <c r="BF171" s="94">
        <f t="shared" si="89"/>
        <v>0.34405597060000004</v>
      </c>
      <c r="BG171" s="95">
        <f t="shared" si="77"/>
        <v>0</v>
      </c>
      <c r="BH171" s="95">
        <f t="shared" si="78"/>
        <v>0</v>
      </c>
      <c r="BI171" s="95">
        <f>(AVERAGE(B$12:B171)-AVERAGE($D$12:$D171))/STDEV(B$12:B171)</f>
        <v>-8.7081254602406233E-2</v>
      </c>
      <c r="BJ171" s="95">
        <f>(AVERAGE(C$12:C171)-AVERAGE($D$12:$D171))/STDEV(C$12:C171)</f>
        <v>0.10432948975861421</v>
      </c>
      <c r="BK171" s="94"/>
      <c r="BL171" s="94"/>
      <c r="BM171" s="94"/>
      <c r="BN171" s="72">
        <f t="shared" si="79"/>
        <v>0</v>
      </c>
      <c r="BO171" s="72">
        <f t="shared" si="80"/>
        <v>0</v>
      </c>
      <c r="BP171" s="72">
        <f t="shared" si="81"/>
        <v>0</v>
      </c>
      <c r="BQ171" s="72">
        <f t="shared" si="82"/>
        <v>1</v>
      </c>
      <c r="BR171" s="72">
        <f t="shared" si="83"/>
        <v>1</v>
      </c>
      <c r="BS171" s="72">
        <f t="shared" si="84"/>
        <v>1</v>
      </c>
      <c r="BT171" s="72"/>
      <c r="BU171" s="72"/>
      <c r="BV171" s="72"/>
      <c r="BW171" s="72"/>
      <c r="BX171" s="72"/>
      <c r="BY171" s="72"/>
      <c r="BZ171" s="72"/>
      <c r="CA171" s="72"/>
      <c r="CB171" s="72"/>
      <c r="CC171" s="73"/>
      <c r="CD171" s="73"/>
      <c r="CE171" s="73"/>
      <c r="CF171" s="73"/>
      <c r="CG171" s="73"/>
      <c r="CH171" s="73">
        <f t="shared" si="65"/>
        <v>0</v>
      </c>
      <c r="CI171" s="73">
        <f t="shared" si="66"/>
        <v>0</v>
      </c>
      <c r="CJ171" s="73">
        <f t="shared" si="67"/>
        <v>0</v>
      </c>
      <c r="CK171" s="73"/>
      <c r="CL171" s="73">
        <f t="shared" si="68"/>
        <v>0</v>
      </c>
      <c r="CM171" s="73">
        <f t="shared" si="69"/>
        <v>0</v>
      </c>
      <c r="CN171" s="73">
        <f t="shared" si="70"/>
        <v>0</v>
      </c>
      <c r="CO171" s="73">
        <f t="shared" si="71"/>
        <v>0</v>
      </c>
      <c r="CP171" s="73">
        <f t="shared" si="72"/>
        <v>0</v>
      </c>
      <c r="CQ171" s="73">
        <f t="shared" si="73"/>
        <v>0</v>
      </c>
      <c r="CR171" s="73">
        <f t="shared" si="85"/>
        <v>0</v>
      </c>
      <c r="CS171" s="94"/>
      <c r="CT171" s="94"/>
      <c r="CU171" s="94"/>
      <c r="CV171" s="94"/>
      <c r="CW171" s="94"/>
    </row>
    <row r="172" spans="1:101" s="22" customFormat="1" x14ac:dyDescent="0.2">
      <c r="A172" s="91">
        <f t="shared" si="86"/>
        <v>161</v>
      </c>
      <c r="B172" s="70"/>
      <c r="C172" s="69"/>
      <c r="D172" s="69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AS172" s="109"/>
      <c r="AT172" s="94"/>
      <c r="AU172" s="94"/>
      <c r="AV172" s="94"/>
      <c r="AW172" s="94"/>
      <c r="AX172" s="94"/>
      <c r="AY172" s="94">
        <f t="shared" si="74"/>
        <v>161</v>
      </c>
      <c r="AZ172" s="94">
        <f>AVERAGE(B$12:B172)</f>
        <v>-1.0500267633333337E-3</v>
      </c>
      <c r="BA172" s="94">
        <f>AVERAGE(C$12:C172)</f>
        <v>4.6842394133333326E-3</v>
      </c>
      <c r="BB172" s="94">
        <f t="shared" si="75"/>
        <v>0</v>
      </c>
      <c r="BC172" s="94">
        <f t="shared" si="76"/>
        <v>0</v>
      </c>
      <c r="BD172" s="94">
        <f t="shared" si="87"/>
        <v>-6.3001605800000027E-2</v>
      </c>
      <c r="BE172" s="94">
        <f t="shared" si="88"/>
        <v>0.28105436479999996</v>
      </c>
      <c r="BF172" s="94">
        <f t="shared" si="89"/>
        <v>0.34405597060000004</v>
      </c>
      <c r="BG172" s="95">
        <f t="shared" si="77"/>
        <v>0</v>
      </c>
      <c r="BH172" s="95">
        <f t="shared" si="78"/>
        <v>0</v>
      </c>
      <c r="BI172" s="95">
        <f>(AVERAGE(B$12:B172)-AVERAGE($D$12:$D172))/STDEV(B$12:B172)</f>
        <v>-8.7081254602406233E-2</v>
      </c>
      <c r="BJ172" s="95">
        <f>(AVERAGE(C$12:C172)-AVERAGE($D$12:$D172))/STDEV(C$12:C172)</f>
        <v>0.10432948975861421</v>
      </c>
      <c r="BK172" s="94"/>
      <c r="BL172" s="94"/>
      <c r="BM172" s="94"/>
      <c r="BN172" s="72">
        <f t="shared" si="79"/>
        <v>0</v>
      </c>
      <c r="BO172" s="72">
        <f t="shared" si="80"/>
        <v>0</v>
      </c>
      <c r="BP172" s="72">
        <f t="shared" si="81"/>
        <v>0</v>
      </c>
      <c r="BQ172" s="72">
        <f t="shared" si="82"/>
        <v>1</v>
      </c>
      <c r="BR172" s="72">
        <f t="shared" si="83"/>
        <v>1</v>
      </c>
      <c r="BS172" s="72">
        <f t="shared" si="84"/>
        <v>1</v>
      </c>
      <c r="BT172" s="72"/>
      <c r="BU172" s="72"/>
      <c r="BV172" s="72"/>
      <c r="BW172" s="72"/>
      <c r="BX172" s="72"/>
      <c r="BY172" s="72"/>
      <c r="BZ172" s="72"/>
      <c r="CA172" s="72"/>
      <c r="CB172" s="72"/>
      <c r="CC172" s="73"/>
      <c r="CD172" s="73"/>
      <c r="CE172" s="73"/>
      <c r="CF172" s="73"/>
      <c r="CG172" s="73"/>
      <c r="CH172" s="73">
        <f t="shared" si="65"/>
        <v>0</v>
      </c>
      <c r="CI172" s="73">
        <f t="shared" si="66"/>
        <v>0</v>
      </c>
      <c r="CJ172" s="73">
        <f t="shared" si="67"/>
        <v>0</v>
      </c>
      <c r="CK172" s="73"/>
      <c r="CL172" s="73">
        <f t="shared" si="68"/>
        <v>0</v>
      </c>
      <c r="CM172" s="73">
        <f t="shared" si="69"/>
        <v>0</v>
      </c>
      <c r="CN172" s="73">
        <f t="shared" si="70"/>
        <v>0</v>
      </c>
      <c r="CO172" s="73">
        <f t="shared" si="71"/>
        <v>0</v>
      </c>
      <c r="CP172" s="73">
        <f t="shared" si="72"/>
        <v>0</v>
      </c>
      <c r="CQ172" s="73">
        <f t="shared" si="73"/>
        <v>0</v>
      </c>
      <c r="CR172" s="73">
        <f t="shared" si="85"/>
        <v>0</v>
      </c>
      <c r="CS172" s="94"/>
      <c r="CT172" s="94"/>
      <c r="CU172" s="94"/>
      <c r="CV172" s="94"/>
      <c r="CW172" s="94"/>
    </row>
    <row r="173" spans="1:101" s="22" customFormat="1" x14ac:dyDescent="0.2">
      <c r="A173" s="91">
        <f t="shared" si="86"/>
        <v>162</v>
      </c>
      <c r="B173" s="70"/>
      <c r="C173" s="69"/>
      <c r="D173" s="69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AS173" s="109"/>
      <c r="AT173" s="94"/>
      <c r="AU173" s="94"/>
      <c r="AV173" s="94"/>
      <c r="AW173" s="94"/>
      <c r="AX173" s="94"/>
      <c r="AY173" s="94">
        <f t="shared" si="74"/>
        <v>162</v>
      </c>
      <c r="AZ173" s="94">
        <f>AVERAGE(B$12:B173)</f>
        <v>-1.0500267633333337E-3</v>
      </c>
      <c r="BA173" s="94">
        <f>AVERAGE(C$12:C173)</f>
        <v>4.6842394133333326E-3</v>
      </c>
      <c r="BB173" s="94">
        <f t="shared" si="75"/>
        <v>0</v>
      </c>
      <c r="BC173" s="94">
        <f t="shared" si="76"/>
        <v>0</v>
      </c>
      <c r="BD173" s="94">
        <f t="shared" si="87"/>
        <v>-6.3001605800000027E-2</v>
      </c>
      <c r="BE173" s="94">
        <f t="shared" si="88"/>
        <v>0.28105436479999996</v>
      </c>
      <c r="BF173" s="94">
        <f t="shared" si="89"/>
        <v>0.34405597060000004</v>
      </c>
      <c r="BG173" s="95">
        <f t="shared" si="77"/>
        <v>0</v>
      </c>
      <c r="BH173" s="95">
        <f t="shared" si="78"/>
        <v>0</v>
      </c>
      <c r="BI173" s="95">
        <f>(AVERAGE(B$12:B173)-AVERAGE($D$12:$D173))/STDEV(B$12:B173)</f>
        <v>-8.7081254602406233E-2</v>
      </c>
      <c r="BJ173" s="95">
        <f>(AVERAGE(C$12:C173)-AVERAGE($D$12:$D173))/STDEV(C$12:C173)</f>
        <v>0.10432948975861421</v>
      </c>
      <c r="BK173" s="94"/>
      <c r="BL173" s="94"/>
      <c r="BM173" s="94"/>
      <c r="BN173" s="72">
        <f t="shared" si="79"/>
        <v>0</v>
      </c>
      <c r="BO173" s="72">
        <f t="shared" si="80"/>
        <v>0</v>
      </c>
      <c r="BP173" s="72">
        <f t="shared" si="81"/>
        <v>0</v>
      </c>
      <c r="BQ173" s="72">
        <f t="shared" si="82"/>
        <v>1</v>
      </c>
      <c r="BR173" s="72">
        <f t="shared" si="83"/>
        <v>1</v>
      </c>
      <c r="BS173" s="72">
        <f t="shared" si="84"/>
        <v>1</v>
      </c>
      <c r="BT173" s="72"/>
      <c r="BU173" s="72"/>
      <c r="BV173" s="72"/>
      <c r="BW173" s="72"/>
      <c r="BX173" s="72"/>
      <c r="BY173" s="72"/>
      <c r="BZ173" s="72"/>
      <c r="CA173" s="72"/>
      <c r="CB173" s="72"/>
      <c r="CC173" s="73"/>
      <c r="CD173" s="73"/>
      <c r="CE173" s="73"/>
      <c r="CF173" s="73"/>
      <c r="CG173" s="73"/>
      <c r="CH173" s="73">
        <f t="shared" si="65"/>
        <v>0</v>
      </c>
      <c r="CI173" s="73">
        <f t="shared" si="66"/>
        <v>0</v>
      </c>
      <c r="CJ173" s="73">
        <f t="shared" si="67"/>
        <v>0</v>
      </c>
      <c r="CK173" s="73"/>
      <c r="CL173" s="73">
        <f t="shared" si="68"/>
        <v>0</v>
      </c>
      <c r="CM173" s="73">
        <f t="shared" si="69"/>
        <v>0</v>
      </c>
      <c r="CN173" s="73">
        <f t="shared" si="70"/>
        <v>0</v>
      </c>
      <c r="CO173" s="73">
        <f t="shared" si="71"/>
        <v>0</v>
      </c>
      <c r="CP173" s="73">
        <f t="shared" si="72"/>
        <v>0</v>
      </c>
      <c r="CQ173" s="73">
        <f t="shared" si="73"/>
        <v>0</v>
      </c>
      <c r="CR173" s="73">
        <f t="shared" si="85"/>
        <v>0</v>
      </c>
      <c r="CS173" s="94"/>
      <c r="CT173" s="94"/>
      <c r="CU173" s="94"/>
      <c r="CV173" s="94"/>
      <c r="CW173" s="94"/>
    </row>
    <row r="174" spans="1:101" s="22" customFormat="1" x14ac:dyDescent="0.2">
      <c r="A174" s="91">
        <f t="shared" si="86"/>
        <v>163</v>
      </c>
      <c r="B174" s="70"/>
      <c r="C174" s="69"/>
      <c r="D174" s="69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AS174" s="109"/>
      <c r="AT174" s="94"/>
      <c r="AU174" s="94"/>
      <c r="AV174" s="94"/>
      <c r="AW174" s="94"/>
      <c r="AX174" s="94"/>
      <c r="AY174" s="94">
        <f t="shared" si="74"/>
        <v>163</v>
      </c>
      <c r="AZ174" s="94">
        <f>AVERAGE(B$12:B174)</f>
        <v>-1.0500267633333337E-3</v>
      </c>
      <c r="BA174" s="94">
        <f>AVERAGE(C$12:C174)</f>
        <v>4.6842394133333326E-3</v>
      </c>
      <c r="BB174" s="94">
        <f t="shared" si="75"/>
        <v>0</v>
      </c>
      <c r="BC174" s="94">
        <f t="shared" si="76"/>
        <v>0</v>
      </c>
      <c r="BD174" s="94">
        <f t="shared" si="87"/>
        <v>-6.3001605800000027E-2</v>
      </c>
      <c r="BE174" s="94">
        <f t="shared" si="88"/>
        <v>0.28105436479999996</v>
      </c>
      <c r="BF174" s="94">
        <f t="shared" si="89"/>
        <v>0.34405597060000004</v>
      </c>
      <c r="BG174" s="95">
        <f t="shared" si="77"/>
        <v>0</v>
      </c>
      <c r="BH174" s="95">
        <f t="shared" si="78"/>
        <v>0</v>
      </c>
      <c r="BI174" s="95">
        <f>(AVERAGE(B$12:B174)-AVERAGE($D$12:$D174))/STDEV(B$12:B174)</f>
        <v>-8.7081254602406233E-2</v>
      </c>
      <c r="BJ174" s="95">
        <f>(AVERAGE(C$12:C174)-AVERAGE($D$12:$D174))/STDEV(C$12:C174)</f>
        <v>0.10432948975861421</v>
      </c>
      <c r="BK174" s="94"/>
      <c r="BL174" s="94"/>
      <c r="BM174" s="94"/>
      <c r="BN174" s="72">
        <f t="shared" si="79"/>
        <v>0</v>
      </c>
      <c r="BO174" s="72">
        <f t="shared" si="80"/>
        <v>0</v>
      </c>
      <c r="BP174" s="72">
        <f t="shared" si="81"/>
        <v>0</v>
      </c>
      <c r="BQ174" s="72">
        <f t="shared" si="82"/>
        <v>1</v>
      </c>
      <c r="BR174" s="72">
        <f t="shared" si="83"/>
        <v>1</v>
      </c>
      <c r="BS174" s="72">
        <f t="shared" si="84"/>
        <v>1</v>
      </c>
      <c r="BT174" s="72"/>
      <c r="BU174" s="72"/>
      <c r="BV174" s="72"/>
      <c r="BW174" s="72"/>
      <c r="BX174" s="72"/>
      <c r="BY174" s="72"/>
      <c r="BZ174" s="72"/>
      <c r="CA174" s="72"/>
      <c r="CB174" s="72"/>
      <c r="CC174" s="73"/>
      <c r="CD174" s="73"/>
      <c r="CE174" s="73"/>
      <c r="CF174" s="73"/>
      <c r="CG174" s="73"/>
      <c r="CH174" s="73">
        <f t="shared" si="65"/>
        <v>0</v>
      </c>
      <c r="CI174" s="73">
        <f t="shared" si="66"/>
        <v>0</v>
      </c>
      <c r="CJ174" s="73">
        <f t="shared" si="67"/>
        <v>0</v>
      </c>
      <c r="CK174" s="73"/>
      <c r="CL174" s="73">
        <f t="shared" si="68"/>
        <v>0</v>
      </c>
      <c r="CM174" s="73">
        <f t="shared" si="69"/>
        <v>0</v>
      </c>
      <c r="CN174" s="73">
        <f t="shared" si="70"/>
        <v>0</v>
      </c>
      <c r="CO174" s="73">
        <f t="shared" si="71"/>
        <v>0</v>
      </c>
      <c r="CP174" s="73">
        <f t="shared" si="72"/>
        <v>0</v>
      </c>
      <c r="CQ174" s="73">
        <f t="shared" si="73"/>
        <v>0</v>
      </c>
      <c r="CR174" s="73">
        <f t="shared" si="85"/>
        <v>0</v>
      </c>
      <c r="CS174" s="94"/>
      <c r="CT174" s="94"/>
      <c r="CU174" s="94"/>
      <c r="CV174" s="94"/>
      <c r="CW174" s="94"/>
    </row>
    <row r="175" spans="1:101" s="22" customFormat="1" x14ac:dyDescent="0.2">
      <c r="A175" s="91">
        <f t="shared" si="86"/>
        <v>164</v>
      </c>
      <c r="B175" s="70"/>
      <c r="C175" s="69"/>
      <c r="D175" s="69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AS175" s="109"/>
      <c r="AT175" s="94"/>
      <c r="AU175" s="94"/>
      <c r="AV175" s="94"/>
      <c r="AW175" s="94"/>
      <c r="AX175" s="94"/>
      <c r="AY175" s="94">
        <f t="shared" si="74"/>
        <v>164</v>
      </c>
      <c r="AZ175" s="94">
        <f>AVERAGE(B$12:B175)</f>
        <v>-1.0500267633333337E-3</v>
      </c>
      <c r="BA175" s="94">
        <f>AVERAGE(C$12:C175)</f>
        <v>4.6842394133333326E-3</v>
      </c>
      <c r="BB175" s="94">
        <f t="shared" si="75"/>
        <v>0</v>
      </c>
      <c r="BC175" s="94">
        <f t="shared" si="76"/>
        <v>0</v>
      </c>
      <c r="BD175" s="94">
        <f t="shared" si="87"/>
        <v>-6.3001605800000027E-2</v>
      </c>
      <c r="BE175" s="94">
        <f t="shared" si="88"/>
        <v>0.28105436479999996</v>
      </c>
      <c r="BF175" s="94">
        <f t="shared" si="89"/>
        <v>0.34405597060000004</v>
      </c>
      <c r="BG175" s="95">
        <f t="shared" si="77"/>
        <v>0</v>
      </c>
      <c r="BH175" s="95">
        <f t="shared" si="78"/>
        <v>0</v>
      </c>
      <c r="BI175" s="95">
        <f>(AVERAGE(B$12:B175)-AVERAGE($D$12:$D175))/STDEV(B$12:B175)</f>
        <v>-8.7081254602406233E-2</v>
      </c>
      <c r="BJ175" s="95">
        <f>(AVERAGE(C$12:C175)-AVERAGE($D$12:$D175))/STDEV(C$12:C175)</f>
        <v>0.10432948975861421</v>
      </c>
      <c r="BK175" s="94"/>
      <c r="BL175" s="94"/>
      <c r="BM175" s="94"/>
      <c r="BN175" s="72">
        <f t="shared" si="79"/>
        <v>0</v>
      </c>
      <c r="BO175" s="72">
        <f t="shared" si="80"/>
        <v>0</v>
      </c>
      <c r="BP175" s="72">
        <f t="shared" si="81"/>
        <v>0</v>
      </c>
      <c r="BQ175" s="72">
        <f t="shared" si="82"/>
        <v>1</v>
      </c>
      <c r="BR175" s="72">
        <f t="shared" si="83"/>
        <v>1</v>
      </c>
      <c r="BS175" s="72">
        <f t="shared" si="84"/>
        <v>1</v>
      </c>
      <c r="BT175" s="72"/>
      <c r="BU175" s="72"/>
      <c r="BV175" s="72"/>
      <c r="BW175" s="72"/>
      <c r="BX175" s="72"/>
      <c r="BY175" s="72"/>
      <c r="BZ175" s="72"/>
      <c r="CA175" s="72"/>
      <c r="CB175" s="72"/>
      <c r="CC175" s="73"/>
      <c r="CD175" s="73"/>
      <c r="CE175" s="73"/>
      <c r="CF175" s="73"/>
      <c r="CG175" s="73"/>
      <c r="CH175" s="73">
        <f t="shared" si="65"/>
        <v>0</v>
      </c>
      <c r="CI175" s="73">
        <f t="shared" si="66"/>
        <v>0</v>
      </c>
      <c r="CJ175" s="73">
        <f t="shared" si="67"/>
        <v>0</v>
      </c>
      <c r="CK175" s="73"/>
      <c r="CL175" s="73">
        <f t="shared" si="68"/>
        <v>0</v>
      </c>
      <c r="CM175" s="73">
        <f t="shared" si="69"/>
        <v>0</v>
      </c>
      <c r="CN175" s="73">
        <f t="shared" si="70"/>
        <v>0</v>
      </c>
      <c r="CO175" s="73">
        <f t="shared" si="71"/>
        <v>0</v>
      </c>
      <c r="CP175" s="73">
        <f t="shared" si="72"/>
        <v>0</v>
      </c>
      <c r="CQ175" s="73">
        <f t="shared" si="73"/>
        <v>0</v>
      </c>
      <c r="CR175" s="73">
        <f t="shared" si="85"/>
        <v>0</v>
      </c>
      <c r="CS175" s="94"/>
      <c r="CT175" s="94"/>
      <c r="CU175" s="94"/>
      <c r="CV175" s="94"/>
      <c r="CW175" s="94"/>
    </row>
    <row r="176" spans="1:101" s="22" customFormat="1" x14ac:dyDescent="0.2">
      <c r="A176" s="91">
        <f t="shared" si="86"/>
        <v>165</v>
      </c>
      <c r="B176" s="70"/>
      <c r="C176" s="69"/>
      <c r="D176" s="69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AS176" s="109"/>
      <c r="AT176" s="94"/>
      <c r="AU176" s="94"/>
      <c r="AV176" s="94"/>
      <c r="AW176" s="94"/>
      <c r="AX176" s="94"/>
      <c r="AY176" s="94">
        <f t="shared" si="74"/>
        <v>165</v>
      </c>
      <c r="AZ176" s="94">
        <f>AVERAGE(B$12:B176)</f>
        <v>-1.0500267633333337E-3</v>
      </c>
      <c r="BA176" s="94">
        <f>AVERAGE(C$12:C176)</f>
        <v>4.6842394133333326E-3</v>
      </c>
      <c r="BB176" s="94">
        <f t="shared" si="75"/>
        <v>0</v>
      </c>
      <c r="BC176" s="94">
        <f t="shared" si="76"/>
        <v>0</v>
      </c>
      <c r="BD176" s="94">
        <f t="shared" si="87"/>
        <v>-6.3001605800000027E-2</v>
      </c>
      <c r="BE176" s="94">
        <f t="shared" si="88"/>
        <v>0.28105436479999996</v>
      </c>
      <c r="BF176" s="94">
        <f t="shared" si="89"/>
        <v>0.34405597060000004</v>
      </c>
      <c r="BG176" s="95">
        <f t="shared" si="77"/>
        <v>0</v>
      </c>
      <c r="BH176" s="95">
        <f t="shared" si="78"/>
        <v>0</v>
      </c>
      <c r="BI176" s="95">
        <f>(AVERAGE(B$12:B176)-AVERAGE($D$12:$D176))/STDEV(B$12:B176)</f>
        <v>-8.7081254602406233E-2</v>
      </c>
      <c r="BJ176" s="95">
        <f>(AVERAGE(C$12:C176)-AVERAGE($D$12:$D176))/STDEV(C$12:C176)</f>
        <v>0.10432948975861421</v>
      </c>
      <c r="BK176" s="94"/>
      <c r="BL176" s="94"/>
      <c r="BM176" s="94"/>
      <c r="BN176" s="72">
        <f t="shared" si="79"/>
        <v>0</v>
      </c>
      <c r="BO176" s="72">
        <f t="shared" si="80"/>
        <v>0</v>
      </c>
      <c r="BP176" s="72">
        <f t="shared" si="81"/>
        <v>0</v>
      </c>
      <c r="BQ176" s="72">
        <f t="shared" si="82"/>
        <v>1</v>
      </c>
      <c r="BR176" s="72">
        <f t="shared" si="83"/>
        <v>1</v>
      </c>
      <c r="BS176" s="72">
        <f t="shared" si="84"/>
        <v>1</v>
      </c>
      <c r="BT176" s="72"/>
      <c r="BU176" s="72"/>
      <c r="BV176" s="72"/>
      <c r="BW176" s="72"/>
      <c r="BX176" s="72"/>
      <c r="BY176" s="72"/>
      <c r="BZ176" s="72"/>
      <c r="CA176" s="72"/>
      <c r="CB176" s="72"/>
      <c r="CC176" s="73"/>
      <c r="CD176" s="73"/>
      <c r="CE176" s="73"/>
      <c r="CF176" s="73"/>
      <c r="CG176" s="73"/>
      <c r="CH176" s="73">
        <f t="shared" si="65"/>
        <v>0</v>
      </c>
      <c r="CI176" s="73">
        <f t="shared" si="66"/>
        <v>0</v>
      </c>
      <c r="CJ176" s="73">
        <f t="shared" si="67"/>
        <v>0</v>
      </c>
      <c r="CK176" s="73"/>
      <c r="CL176" s="73">
        <f t="shared" si="68"/>
        <v>0</v>
      </c>
      <c r="CM176" s="73">
        <f t="shared" si="69"/>
        <v>0</v>
      </c>
      <c r="CN176" s="73">
        <f t="shared" si="70"/>
        <v>0</v>
      </c>
      <c r="CO176" s="73">
        <f t="shared" si="71"/>
        <v>0</v>
      </c>
      <c r="CP176" s="73">
        <f t="shared" si="72"/>
        <v>0</v>
      </c>
      <c r="CQ176" s="73">
        <f t="shared" si="73"/>
        <v>0</v>
      </c>
      <c r="CR176" s="73">
        <f t="shared" si="85"/>
        <v>0</v>
      </c>
      <c r="CS176" s="94"/>
      <c r="CT176" s="94"/>
      <c r="CU176" s="94"/>
      <c r="CV176" s="94"/>
      <c r="CW176" s="94"/>
    </row>
    <row r="177" spans="1:101" s="22" customFormat="1" x14ac:dyDescent="0.2">
      <c r="A177" s="91">
        <f t="shared" si="86"/>
        <v>166</v>
      </c>
      <c r="B177" s="70"/>
      <c r="C177" s="69"/>
      <c r="D177" s="69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AS177" s="109"/>
      <c r="AT177" s="94"/>
      <c r="AU177" s="94"/>
      <c r="AV177" s="94"/>
      <c r="AW177" s="94"/>
      <c r="AX177" s="94"/>
      <c r="AY177" s="94">
        <f t="shared" si="74"/>
        <v>166</v>
      </c>
      <c r="AZ177" s="94">
        <f>AVERAGE(B$12:B177)</f>
        <v>-1.0500267633333337E-3</v>
      </c>
      <c r="BA177" s="94">
        <f>AVERAGE(C$12:C177)</f>
        <v>4.6842394133333326E-3</v>
      </c>
      <c r="BB177" s="94">
        <f t="shared" si="75"/>
        <v>0</v>
      </c>
      <c r="BC177" s="94">
        <f t="shared" si="76"/>
        <v>0</v>
      </c>
      <c r="BD177" s="94">
        <f t="shared" si="87"/>
        <v>-6.3001605800000027E-2</v>
      </c>
      <c r="BE177" s="94">
        <f t="shared" si="88"/>
        <v>0.28105436479999996</v>
      </c>
      <c r="BF177" s="94">
        <f t="shared" si="89"/>
        <v>0.34405597060000004</v>
      </c>
      <c r="BG177" s="95">
        <f t="shared" si="77"/>
        <v>0</v>
      </c>
      <c r="BH177" s="95">
        <f t="shared" si="78"/>
        <v>0</v>
      </c>
      <c r="BI177" s="95">
        <f>(AVERAGE(B$12:B177)-AVERAGE($D$12:$D177))/STDEV(B$12:B177)</f>
        <v>-8.7081254602406233E-2</v>
      </c>
      <c r="BJ177" s="95">
        <f>(AVERAGE(C$12:C177)-AVERAGE($D$12:$D177))/STDEV(C$12:C177)</f>
        <v>0.10432948975861421</v>
      </c>
      <c r="BK177" s="94"/>
      <c r="BL177" s="94"/>
      <c r="BM177" s="94"/>
      <c r="BN177" s="72">
        <f t="shared" si="79"/>
        <v>0</v>
      </c>
      <c r="BO177" s="72">
        <f t="shared" si="80"/>
        <v>0</v>
      </c>
      <c r="BP177" s="72">
        <f t="shared" si="81"/>
        <v>0</v>
      </c>
      <c r="BQ177" s="72">
        <f t="shared" si="82"/>
        <v>1</v>
      </c>
      <c r="BR177" s="72">
        <f t="shared" si="83"/>
        <v>1</v>
      </c>
      <c r="BS177" s="72">
        <f t="shared" si="84"/>
        <v>1</v>
      </c>
      <c r="BT177" s="72"/>
      <c r="BU177" s="72"/>
      <c r="BV177" s="72"/>
      <c r="BW177" s="72"/>
      <c r="BX177" s="72"/>
      <c r="BY177" s="72"/>
      <c r="BZ177" s="72"/>
      <c r="CA177" s="72"/>
      <c r="CB177" s="72"/>
      <c r="CC177" s="73"/>
      <c r="CD177" s="73"/>
      <c r="CE177" s="73"/>
      <c r="CF177" s="73"/>
      <c r="CG177" s="73"/>
      <c r="CH177" s="73">
        <f t="shared" si="65"/>
        <v>0</v>
      </c>
      <c r="CI177" s="73">
        <f t="shared" si="66"/>
        <v>0</v>
      </c>
      <c r="CJ177" s="73">
        <f t="shared" si="67"/>
        <v>0</v>
      </c>
      <c r="CK177" s="73"/>
      <c r="CL177" s="73">
        <f t="shared" si="68"/>
        <v>0</v>
      </c>
      <c r="CM177" s="73">
        <f t="shared" si="69"/>
        <v>0</v>
      </c>
      <c r="CN177" s="73">
        <f t="shared" si="70"/>
        <v>0</v>
      </c>
      <c r="CO177" s="73">
        <f t="shared" si="71"/>
        <v>0</v>
      </c>
      <c r="CP177" s="73">
        <f t="shared" si="72"/>
        <v>0</v>
      </c>
      <c r="CQ177" s="73">
        <f t="shared" si="73"/>
        <v>0</v>
      </c>
      <c r="CR177" s="73">
        <f t="shared" si="85"/>
        <v>0</v>
      </c>
      <c r="CS177" s="94"/>
      <c r="CT177" s="94"/>
      <c r="CU177" s="94"/>
      <c r="CV177" s="94"/>
      <c r="CW177" s="94"/>
    </row>
    <row r="178" spans="1:101" s="22" customFormat="1" x14ac:dyDescent="0.2">
      <c r="A178" s="91">
        <f t="shared" si="86"/>
        <v>167</v>
      </c>
      <c r="B178" s="70"/>
      <c r="C178" s="69"/>
      <c r="D178" s="69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AS178" s="109"/>
      <c r="AT178" s="94"/>
      <c r="AU178" s="94"/>
      <c r="AV178" s="94"/>
      <c r="AW178" s="94"/>
      <c r="AX178" s="94"/>
      <c r="AY178" s="94">
        <f t="shared" si="74"/>
        <v>167</v>
      </c>
      <c r="AZ178" s="94">
        <f>AVERAGE(B$12:B178)</f>
        <v>-1.0500267633333337E-3</v>
      </c>
      <c r="BA178" s="94">
        <f>AVERAGE(C$12:C178)</f>
        <v>4.6842394133333326E-3</v>
      </c>
      <c r="BB178" s="94">
        <f t="shared" si="75"/>
        <v>0</v>
      </c>
      <c r="BC178" s="94">
        <f t="shared" si="76"/>
        <v>0</v>
      </c>
      <c r="BD178" s="94">
        <f t="shared" si="87"/>
        <v>-6.3001605800000027E-2</v>
      </c>
      <c r="BE178" s="94">
        <f t="shared" si="88"/>
        <v>0.28105436479999996</v>
      </c>
      <c r="BF178" s="94">
        <f t="shared" si="89"/>
        <v>0.34405597060000004</v>
      </c>
      <c r="BG178" s="95">
        <f t="shared" si="77"/>
        <v>0</v>
      </c>
      <c r="BH178" s="95">
        <f t="shared" si="78"/>
        <v>0</v>
      </c>
      <c r="BI178" s="95">
        <f>(AVERAGE(B$12:B178)-AVERAGE($D$12:$D178))/STDEV(B$12:B178)</f>
        <v>-8.7081254602406233E-2</v>
      </c>
      <c r="BJ178" s="95">
        <f>(AVERAGE(C$12:C178)-AVERAGE($D$12:$D178))/STDEV(C$12:C178)</f>
        <v>0.10432948975861421</v>
      </c>
      <c r="BK178" s="94"/>
      <c r="BL178" s="94"/>
      <c r="BM178" s="94"/>
      <c r="BN178" s="72">
        <f t="shared" si="79"/>
        <v>0</v>
      </c>
      <c r="BO178" s="72">
        <f t="shared" si="80"/>
        <v>0</v>
      </c>
      <c r="BP178" s="72">
        <f t="shared" si="81"/>
        <v>0</v>
      </c>
      <c r="BQ178" s="72">
        <f t="shared" si="82"/>
        <v>1</v>
      </c>
      <c r="BR178" s="72">
        <f t="shared" si="83"/>
        <v>1</v>
      </c>
      <c r="BS178" s="72">
        <f t="shared" si="84"/>
        <v>1</v>
      </c>
      <c r="BT178" s="72"/>
      <c r="BU178" s="72"/>
      <c r="BV178" s="72"/>
      <c r="BW178" s="72"/>
      <c r="BX178" s="72"/>
      <c r="BY178" s="72"/>
      <c r="BZ178" s="72"/>
      <c r="CA178" s="72"/>
      <c r="CB178" s="72"/>
      <c r="CC178" s="73"/>
      <c r="CD178" s="73"/>
      <c r="CE178" s="73"/>
      <c r="CF178" s="73"/>
      <c r="CG178" s="73"/>
      <c r="CH178" s="73">
        <f t="shared" si="65"/>
        <v>0</v>
      </c>
      <c r="CI178" s="73">
        <f t="shared" si="66"/>
        <v>0</v>
      </c>
      <c r="CJ178" s="73">
        <f t="shared" si="67"/>
        <v>0</v>
      </c>
      <c r="CK178" s="73"/>
      <c r="CL178" s="73">
        <f t="shared" si="68"/>
        <v>0</v>
      </c>
      <c r="CM178" s="73">
        <f t="shared" si="69"/>
        <v>0</v>
      </c>
      <c r="CN178" s="73">
        <f t="shared" si="70"/>
        <v>0</v>
      </c>
      <c r="CO178" s="73">
        <f t="shared" si="71"/>
        <v>0</v>
      </c>
      <c r="CP178" s="73">
        <f t="shared" si="72"/>
        <v>0</v>
      </c>
      <c r="CQ178" s="73">
        <f t="shared" si="73"/>
        <v>0</v>
      </c>
      <c r="CR178" s="73">
        <f t="shared" si="85"/>
        <v>0</v>
      </c>
      <c r="CS178" s="94"/>
      <c r="CT178" s="94"/>
      <c r="CU178" s="94"/>
      <c r="CV178" s="94"/>
      <c r="CW178" s="94"/>
    </row>
    <row r="179" spans="1:101" s="22" customFormat="1" x14ac:dyDescent="0.2">
      <c r="A179" s="91">
        <f t="shared" si="86"/>
        <v>168</v>
      </c>
      <c r="B179" s="70"/>
      <c r="C179" s="69"/>
      <c r="D179" s="69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AS179" s="109"/>
      <c r="AT179" s="94"/>
      <c r="AU179" s="94"/>
      <c r="AV179" s="94"/>
      <c r="AW179" s="94"/>
      <c r="AX179" s="94"/>
      <c r="AY179" s="94">
        <f t="shared" si="74"/>
        <v>168</v>
      </c>
      <c r="AZ179" s="94">
        <f>AVERAGE(B$12:B179)</f>
        <v>-1.0500267633333337E-3</v>
      </c>
      <c r="BA179" s="94">
        <f>AVERAGE(C$12:C179)</f>
        <v>4.6842394133333326E-3</v>
      </c>
      <c r="BB179" s="94">
        <f t="shared" si="75"/>
        <v>0</v>
      </c>
      <c r="BC179" s="94">
        <f t="shared" si="76"/>
        <v>0</v>
      </c>
      <c r="BD179" s="94">
        <f t="shared" si="87"/>
        <v>-6.3001605800000027E-2</v>
      </c>
      <c r="BE179" s="94">
        <f t="shared" si="88"/>
        <v>0.28105436479999996</v>
      </c>
      <c r="BF179" s="94">
        <f t="shared" si="89"/>
        <v>0.34405597060000004</v>
      </c>
      <c r="BG179" s="95">
        <f t="shared" si="77"/>
        <v>0</v>
      </c>
      <c r="BH179" s="95">
        <f t="shared" si="78"/>
        <v>0</v>
      </c>
      <c r="BI179" s="95">
        <f>(AVERAGE(B$12:B179)-AVERAGE($D$12:$D179))/STDEV(B$12:B179)</f>
        <v>-8.7081254602406233E-2</v>
      </c>
      <c r="BJ179" s="95">
        <f>(AVERAGE(C$12:C179)-AVERAGE($D$12:$D179))/STDEV(C$12:C179)</f>
        <v>0.10432948975861421</v>
      </c>
      <c r="BK179" s="94"/>
      <c r="BL179" s="94"/>
      <c r="BM179" s="94"/>
      <c r="BN179" s="72">
        <f t="shared" si="79"/>
        <v>0</v>
      </c>
      <c r="BO179" s="72">
        <f t="shared" si="80"/>
        <v>0</v>
      </c>
      <c r="BP179" s="72">
        <f t="shared" si="81"/>
        <v>0</v>
      </c>
      <c r="BQ179" s="72">
        <f t="shared" si="82"/>
        <v>1</v>
      </c>
      <c r="BR179" s="72">
        <f t="shared" si="83"/>
        <v>1</v>
      </c>
      <c r="BS179" s="72">
        <f t="shared" si="84"/>
        <v>1</v>
      </c>
      <c r="BT179" s="72"/>
      <c r="BU179" s="72"/>
      <c r="BV179" s="72"/>
      <c r="BW179" s="72"/>
      <c r="BX179" s="72"/>
      <c r="BY179" s="72"/>
      <c r="BZ179" s="72"/>
      <c r="CA179" s="72"/>
      <c r="CB179" s="72"/>
      <c r="CC179" s="73"/>
      <c r="CD179" s="73"/>
      <c r="CE179" s="73"/>
      <c r="CF179" s="73"/>
      <c r="CG179" s="73"/>
      <c r="CH179" s="73">
        <f t="shared" si="65"/>
        <v>0</v>
      </c>
      <c r="CI179" s="73">
        <f t="shared" si="66"/>
        <v>0</v>
      </c>
      <c r="CJ179" s="73">
        <f t="shared" si="67"/>
        <v>0</v>
      </c>
      <c r="CK179" s="73"/>
      <c r="CL179" s="73">
        <f t="shared" si="68"/>
        <v>0</v>
      </c>
      <c r="CM179" s="73">
        <f t="shared" si="69"/>
        <v>0</v>
      </c>
      <c r="CN179" s="73">
        <f t="shared" si="70"/>
        <v>0</v>
      </c>
      <c r="CO179" s="73">
        <f t="shared" si="71"/>
        <v>0</v>
      </c>
      <c r="CP179" s="73">
        <f t="shared" si="72"/>
        <v>0</v>
      </c>
      <c r="CQ179" s="73">
        <f t="shared" si="73"/>
        <v>0</v>
      </c>
      <c r="CR179" s="73">
        <f t="shared" si="85"/>
        <v>0</v>
      </c>
      <c r="CS179" s="94"/>
      <c r="CT179" s="94"/>
      <c r="CU179" s="94"/>
      <c r="CV179" s="94"/>
      <c r="CW179" s="94"/>
    </row>
    <row r="180" spans="1:101" s="22" customFormat="1" x14ac:dyDescent="0.2">
      <c r="A180" s="91">
        <f t="shared" si="86"/>
        <v>169</v>
      </c>
      <c r="B180" s="70"/>
      <c r="C180" s="69"/>
      <c r="D180" s="69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AS180" s="109"/>
      <c r="AT180" s="94"/>
      <c r="AU180" s="94"/>
      <c r="AV180" s="94"/>
      <c r="AW180" s="94"/>
      <c r="AX180" s="94"/>
      <c r="AY180" s="94">
        <f t="shared" si="74"/>
        <v>169</v>
      </c>
      <c r="AZ180" s="94">
        <f>AVERAGE(B$12:B180)</f>
        <v>-1.0500267633333337E-3</v>
      </c>
      <c r="BA180" s="94">
        <f>AVERAGE(C$12:C180)</f>
        <v>4.6842394133333326E-3</v>
      </c>
      <c r="BB180" s="94">
        <f t="shared" si="75"/>
        <v>0</v>
      </c>
      <c r="BC180" s="94">
        <f t="shared" si="76"/>
        <v>0</v>
      </c>
      <c r="BD180" s="94">
        <f t="shared" si="87"/>
        <v>-6.3001605800000027E-2</v>
      </c>
      <c r="BE180" s="94">
        <f t="shared" si="88"/>
        <v>0.28105436479999996</v>
      </c>
      <c r="BF180" s="94">
        <f t="shared" si="89"/>
        <v>0.34405597060000004</v>
      </c>
      <c r="BG180" s="95">
        <f t="shared" si="77"/>
        <v>0</v>
      </c>
      <c r="BH180" s="95">
        <f t="shared" si="78"/>
        <v>0</v>
      </c>
      <c r="BI180" s="95">
        <f>(AVERAGE(B$12:B180)-AVERAGE($D$12:$D180))/STDEV(B$12:B180)</f>
        <v>-8.7081254602406233E-2</v>
      </c>
      <c r="BJ180" s="95">
        <f>(AVERAGE(C$12:C180)-AVERAGE($D$12:$D180))/STDEV(C$12:C180)</f>
        <v>0.10432948975861421</v>
      </c>
      <c r="BK180" s="94"/>
      <c r="BL180" s="94"/>
      <c r="BM180" s="94"/>
      <c r="BN180" s="72">
        <f t="shared" si="79"/>
        <v>0</v>
      </c>
      <c r="BO180" s="72">
        <f t="shared" si="80"/>
        <v>0</v>
      </c>
      <c r="BP180" s="72">
        <f t="shared" si="81"/>
        <v>0</v>
      </c>
      <c r="BQ180" s="72">
        <f t="shared" si="82"/>
        <v>1</v>
      </c>
      <c r="BR180" s="72">
        <f t="shared" si="83"/>
        <v>1</v>
      </c>
      <c r="BS180" s="72">
        <f t="shared" si="84"/>
        <v>1</v>
      </c>
      <c r="BT180" s="72"/>
      <c r="BU180" s="72"/>
      <c r="BV180" s="72"/>
      <c r="BW180" s="72"/>
      <c r="BX180" s="72"/>
      <c r="BY180" s="72"/>
      <c r="BZ180" s="72"/>
      <c r="CA180" s="72"/>
      <c r="CB180" s="72"/>
      <c r="CC180" s="73"/>
      <c r="CD180" s="73"/>
      <c r="CE180" s="73"/>
      <c r="CF180" s="73"/>
      <c r="CG180" s="73"/>
      <c r="CH180" s="73">
        <f t="shared" si="65"/>
        <v>0</v>
      </c>
      <c r="CI180" s="73">
        <f t="shared" si="66"/>
        <v>0</v>
      </c>
      <c r="CJ180" s="73">
        <f t="shared" si="67"/>
        <v>0</v>
      </c>
      <c r="CK180" s="73"/>
      <c r="CL180" s="73">
        <f t="shared" si="68"/>
        <v>0</v>
      </c>
      <c r="CM180" s="73">
        <f t="shared" si="69"/>
        <v>0</v>
      </c>
      <c r="CN180" s="73">
        <f t="shared" si="70"/>
        <v>0</v>
      </c>
      <c r="CO180" s="73">
        <f t="shared" si="71"/>
        <v>0</v>
      </c>
      <c r="CP180" s="73">
        <f t="shared" si="72"/>
        <v>0</v>
      </c>
      <c r="CQ180" s="73">
        <f t="shared" si="73"/>
        <v>0</v>
      </c>
      <c r="CR180" s="73">
        <f t="shared" si="85"/>
        <v>0</v>
      </c>
      <c r="CS180" s="94"/>
      <c r="CT180" s="94"/>
      <c r="CU180" s="94"/>
      <c r="CV180" s="94"/>
      <c r="CW180" s="94"/>
    </row>
    <row r="181" spans="1:101" s="22" customFormat="1" x14ac:dyDescent="0.2">
      <c r="A181" s="91">
        <f t="shared" si="86"/>
        <v>170</v>
      </c>
      <c r="B181" s="70"/>
      <c r="C181" s="69"/>
      <c r="D181" s="69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AS181" s="109"/>
      <c r="AT181" s="94"/>
      <c r="AU181" s="94"/>
      <c r="AV181" s="94"/>
      <c r="AW181" s="94"/>
      <c r="AX181" s="94"/>
      <c r="AY181" s="94">
        <f t="shared" si="74"/>
        <v>170</v>
      </c>
      <c r="AZ181" s="94">
        <f>AVERAGE(B$12:B181)</f>
        <v>-1.0500267633333337E-3</v>
      </c>
      <c r="BA181" s="94">
        <f>AVERAGE(C$12:C181)</f>
        <v>4.6842394133333326E-3</v>
      </c>
      <c r="BB181" s="94">
        <f t="shared" si="75"/>
        <v>0</v>
      </c>
      <c r="BC181" s="94">
        <f t="shared" si="76"/>
        <v>0</v>
      </c>
      <c r="BD181" s="94">
        <f t="shared" si="87"/>
        <v>-6.3001605800000027E-2</v>
      </c>
      <c r="BE181" s="94">
        <f t="shared" si="88"/>
        <v>0.28105436479999996</v>
      </c>
      <c r="BF181" s="94">
        <f t="shared" si="89"/>
        <v>0.34405597060000004</v>
      </c>
      <c r="BG181" s="95">
        <f t="shared" si="77"/>
        <v>0</v>
      </c>
      <c r="BH181" s="95">
        <f t="shared" si="78"/>
        <v>0</v>
      </c>
      <c r="BI181" s="95">
        <f>(AVERAGE(B$12:B181)-AVERAGE($D$12:$D181))/STDEV(B$12:B181)</f>
        <v>-8.7081254602406233E-2</v>
      </c>
      <c r="BJ181" s="95">
        <f>(AVERAGE(C$12:C181)-AVERAGE($D$12:$D181))/STDEV(C$12:C181)</f>
        <v>0.10432948975861421</v>
      </c>
      <c r="BK181" s="94"/>
      <c r="BL181" s="94"/>
      <c r="BM181" s="94"/>
      <c r="BN181" s="72">
        <f t="shared" si="79"/>
        <v>0</v>
      </c>
      <c r="BO181" s="72">
        <f t="shared" si="80"/>
        <v>0</v>
      </c>
      <c r="BP181" s="72">
        <f t="shared" si="81"/>
        <v>0</v>
      </c>
      <c r="BQ181" s="72">
        <f t="shared" si="82"/>
        <v>1</v>
      </c>
      <c r="BR181" s="72">
        <f t="shared" si="83"/>
        <v>1</v>
      </c>
      <c r="BS181" s="72">
        <f t="shared" si="84"/>
        <v>1</v>
      </c>
      <c r="BT181" s="72"/>
      <c r="BU181" s="72"/>
      <c r="BV181" s="72"/>
      <c r="BW181" s="72"/>
      <c r="BX181" s="72"/>
      <c r="BY181" s="72"/>
      <c r="BZ181" s="72"/>
      <c r="CA181" s="72"/>
      <c r="CB181" s="72"/>
      <c r="CC181" s="73"/>
      <c r="CD181" s="73"/>
      <c r="CE181" s="73"/>
      <c r="CF181" s="73"/>
      <c r="CG181" s="73"/>
      <c r="CH181" s="73">
        <f t="shared" si="65"/>
        <v>0</v>
      </c>
      <c r="CI181" s="73">
        <f t="shared" si="66"/>
        <v>0</v>
      </c>
      <c r="CJ181" s="73">
        <f t="shared" si="67"/>
        <v>0</v>
      </c>
      <c r="CK181" s="73"/>
      <c r="CL181" s="73">
        <f t="shared" si="68"/>
        <v>0</v>
      </c>
      <c r="CM181" s="73">
        <f t="shared" si="69"/>
        <v>0</v>
      </c>
      <c r="CN181" s="73">
        <f t="shared" si="70"/>
        <v>0</v>
      </c>
      <c r="CO181" s="73">
        <f t="shared" si="71"/>
        <v>0</v>
      </c>
      <c r="CP181" s="73">
        <f t="shared" si="72"/>
        <v>0</v>
      </c>
      <c r="CQ181" s="73">
        <f t="shared" si="73"/>
        <v>0</v>
      </c>
      <c r="CR181" s="73">
        <f t="shared" si="85"/>
        <v>0</v>
      </c>
      <c r="CS181" s="94"/>
      <c r="CT181" s="94"/>
      <c r="CU181" s="94"/>
      <c r="CV181" s="94"/>
      <c r="CW181" s="94"/>
    </row>
    <row r="182" spans="1:101" s="22" customFormat="1" x14ac:dyDescent="0.2">
      <c r="A182" s="91">
        <f t="shared" si="86"/>
        <v>171</v>
      </c>
      <c r="B182" s="70"/>
      <c r="C182" s="69"/>
      <c r="D182" s="69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AS182" s="109"/>
      <c r="AT182" s="94"/>
      <c r="AU182" s="94"/>
      <c r="AV182" s="94"/>
      <c r="AW182" s="94"/>
      <c r="AX182" s="94"/>
      <c r="AY182" s="94">
        <f t="shared" si="74"/>
        <v>171</v>
      </c>
      <c r="AZ182" s="94">
        <f>AVERAGE(B$12:B182)</f>
        <v>-1.0500267633333337E-3</v>
      </c>
      <c r="BA182" s="94">
        <f>AVERAGE(C$12:C182)</f>
        <v>4.6842394133333326E-3</v>
      </c>
      <c r="BB182" s="94">
        <f t="shared" si="75"/>
        <v>0</v>
      </c>
      <c r="BC182" s="94">
        <f t="shared" si="76"/>
        <v>0</v>
      </c>
      <c r="BD182" s="94">
        <f t="shared" si="87"/>
        <v>-6.3001605800000027E-2</v>
      </c>
      <c r="BE182" s="94">
        <f t="shared" si="88"/>
        <v>0.28105436479999996</v>
      </c>
      <c r="BF182" s="94">
        <f t="shared" si="89"/>
        <v>0.34405597060000004</v>
      </c>
      <c r="BG182" s="95">
        <f t="shared" si="77"/>
        <v>0</v>
      </c>
      <c r="BH182" s="95">
        <f t="shared" si="78"/>
        <v>0</v>
      </c>
      <c r="BI182" s="95">
        <f>(AVERAGE(B$12:B182)-AVERAGE($D$12:$D182))/STDEV(B$12:B182)</f>
        <v>-8.7081254602406233E-2</v>
      </c>
      <c r="BJ182" s="95">
        <f>(AVERAGE(C$12:C182)-AVERAGE($D$12:$D182))/STDEV(C$12:C182)</f>
        <v>0.10432948975861421</v>
      </c>
      <c r="BK182" s="94"/>
      <c r="BL182" s="94"/>
      <c r="BM182" s="94"/>
      <c r="BN182" s="72">
        <f t="shared" si="79"/>
        <v>0</v>
      </c>
      <c r="BO182" s="72">
        <f t="shared" si="80"/>
        <v>0</v>
      </c>
      <c r="BP182" s="72">
        <f t="shared" si="81"/>
        <v>0</v>
      </c>
      <c r="BQ182" s="72">
        <f t="shared" si="82"/>
        <v>1</v>
      </c>
      <c r="BR182" s="72">
        <f t="shared" si="83"/>
        <v>1</v>
      </c>
      <c r="BS182" s="72">
        <f t="shared" si="84"/>
        <v>1</v>
      </c>
      <c r="BT182" s="72"/>
      <c r="BU182" s="72"/>
      <c r="BV182" s="72"/>
      <c r="BW182" s="72"/>
      <c r="BX182" s="72"/>
      <c r="BY182" s="72"/>
      <c r="BZ182" s="72"/>
      <c r="CA182" s="72"/>
      <c r="CB182" s="72"/>
      <c r="CC182" s="73"/>
      <c r="CD182" s="73"/>
      <c r="CE182" s="73"/>
      <c r="CF182" s="73"/>
      <c r="CG182" s="73"/>
      <c r="CH182" s="73">
        <f t="shared" si="65"/>
        <v>0</v>
      </c>
      <c r="CI182" s="73">
        <f t="shared" si="66"/>
        <v>0</v>
      </c>
      <c r="CJ182" s="73">
        <f t="shared" si="67"/>
        <v>0</v>
      </c>
      <c r="CK182" s="73"/>
      <c r="CL182" s="73">
        <f t="shared" si="68"/>
        <v>0</v>
      </c>
      <c r="CM182" s="73">
        <f t="shared" si="69"/>
        <v>0</v>
      </c>
      <c r="CN182" s="73">
        <f t="shared" si="70"/>
        <v>0</v>
      </c>
      <c r="CO182" s="73">
        <f t="shared" si="71"/>
        <v>0</v>
      </c>
      <c r="CP182" s="73">
        <f t="shared" si="72"/>
        <v>0</v>
      </c>
      <c r="CQ182" s="73">
        <f t="shared" si="73"/>
        <v>0</v>
      </c>
      <c r="CR182" s="73">
        <f t="shared" si="85"/>
        <v>0</v>
      </c>
      <c r="CS182" s="94"/>
      <c r="CT182" s="94"/>
      <c r="CU182" s="94"/>
      <c r="CV182" s="94"/>
      <c r="CW182" s="94"/>
    </row>
    <row r="183" spans="1:101" s="22" customFormat="1" x14ac:dyDescent="0.2">
      <c r="A183" s="91">
        <f t="shared" si="86"/>
        <v>172</v>
      </c>
      <c r="B183" s="70"/>
      <c r="C183" s="69"/>
      <c r="D183" s="69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AS183" s="109"/>
      <c r="AT183" s="94"/>
      <c r="AU183" s="94"/>
      <c r="AV183" s="94"/>
      <c r="AW183" s="94"/>
      <c r="AX183" s="94"/>
      <c r="AY183" s="94">
        <f t="shared" si="74"/>
        <v>172</v>
      </c>
      <c r="AZ183" s="94">
        <f>AVERAGE(B$12:B183)</f>
        <v>-1.0500267633333337E-3</v>
      </c>
      <c r="BA183" s="94">
        <f>AVERAGE(C$12:C183)</f>
        <v>4.6842394133333326E-3</v>
      </c>
      <c r="BB183" s="94">
        <f t="shared" si="75"/>
        <v>0</v>
      </c>
      <c r="BC183" s="94">
        <f t="shared" si="76"/>
        <v>0</v>
      </c>
      <c r="BD183" s="94">
        <f t="shared" si="87"/>
        <v>-6.3001605800000027E-2</v>
      </c>
      <c r="BE183" s="94">
        <f t="shared" si="88"/>
        <v>0.28105436479999996</v>
      </c>
      <c r="BF183" s="94">
        <f t="shared" si="89"/>
        <v>0.34405597060000004</v>
      </c>
      <c r="BG183" s="95">
        <f t="shared" si="77"/>
        <v>0</v>
      </c>
      <c r="BH183" s="95">
        <f t="shared" si="78"/>
        <v>0</v>
      </c>
      <c r="BI183" s="95">
        <f>(AVERAGE(B$12:B183)-AVERAGE($D$12:$D183))/STDEV(B$12:B183)</f>
        <v>-8.7081254602406233E-2</v>
      </c>
      <c r="BJ183" s="95">
        <f>(AVERAGE(C$12:C183)-AVERAGE($D$12:$D183))/STDEV(C$12:C183)</f>
        <v>0.10432948975861421</v>
      </c>
      <c r="BK183" s="94"/>
      <c r="BL183" s="94"/>
      <c r="BM183" s="94"/>
      <c r="BN183" s="72">
        <f t="shared" si="79"/>
        <v>0</v>
      </c>
      <c r="BO183" s="72">
        <f t="shared" si="80"/>
        <v>0</v>
      </c>
      <c r="BP183" s="72">
        <f t="shared" si="81"/>
        <v>0</v>
      </c>
      <c r="BQ183" s="72">
        <f t="shared" si="82"/>
        <v>1</v>
      </c>
      <c r="BR183" s="72">
        <f t="shared" si="83"/>
        <v>1</v>
      </c>
      <c r="BS183" s="72">
        <f t="shared" si="84"/>
        <v>1</v>
      </c>
      <c r="BT183" s="72"/>
      <c r="BU183" s="72"/>
      <c r="BV183" s="72"/>
      <c r="BW183" s="72"/>
      <c r="BX183" s="72"/>
      <c r="BY183" s="72"/>
      <c r="BZ183" s="72"/>
      <c r="CA183" s="72"/>
      <c r="CB183" s="72"/>
      <c r="CC183" s="73"/>
      <c r="CD183" s="73"/>
      <c r="CE183" s="73"/>
      <c r="CF183" s="73"/>
      <c r="CG183" s="73"/>
      <c r="CH183" s="73">
        <f t="shared" si="65"/>
        <v>0</v>
      </c>
      <c r="CI183" s="73">
        <f t="shared" si="66"/>
        <v>0</v>
      </c>
      <c r="CJ183" s="73">
        <f t="shared" si="67"/>
        <v>0</v>
      </c>
      <c r="CK183" s="73"/>
      <c r="CL183" s="73">
        <f t="shared" si="68"/>
        <v>0</v>
      </c>
      <c r="CM183" s="73">
        <f t="shared" si="69"/>
        <v>0</v>
      </c>
      <c r="CN183" s="73">
        <f t="shared" si="70"/>
        <v>0</v>
      </c>
      <c r="CO183" s="73">
        <f t="shared" si="71"/>
        <v>0</v>
      </c>
      <c r="CP183" s="73">
        <f t="shared" si="72"/>
        <v>0</v>
      </c>
      <c r="CQ183" s="73">
        <f t="shared" si="73"/>
        <v>0</v>
      </c>
      <c r="CR183" s="73">
        <f t="shared" si="85"/>
        <v>0</v>
      </c>
      <c r="CS183" s="94"/>
      <c r="CT183" s="94"/>
      <c r="CU183" s="94"/>
      <c r="CV183" s="94"/>
      <c r="CW183" s="94"/>
    </row>
    <row r="184" spans="1:101" s="22" customFormat="1" x14ac:dyDescent="0.2">
      <c r="A184" s="91">
        <f t="shared" si="86"/>
        <v>173</v>
      </c>
      <c r="B184" s="70"/>
      <c r="C184" s="69"/>
      <c r="D184" s="69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AS184" s="109"/>
      <c r="AT184" s="94"/>
      <c r="AU184" s="94"/>
      <c r="AV184" s="94"/>
      <c r="AW184" s="94"/>
      <c r="AX184" s="94"/>
      <c r="AY184" s="94">
        <f t="shared" si="74"/>
        <v>173</v>
      </c>
      <c r="AZ184" s="94">
        <f>AVERAGE(B$12:B184)</f>
        <v>-1.0500267633333337E-3</v>
      </c>
      <c r="BA184" s="94">
        <f>AVERAGE(C$12:C184)</f>
        <v>4.6842394133333326E-3</v>
      </c>
      <c r="BB184" s="94">
        <f t="shared" si="75"/>
        <v>0</v>
      </c>
      <c r="BC184" s="94">
        <f t="shared" si="76"/>
        <v>0</v>
      </c>
      <c r="BD184" s="94">
        <f t="shared" si="87"/>
        <v>-6.3001605800000027E-2</v>
      </c>
      <c r="BE184" s="94">
        <f t="shared" si="88"/>
        <v>0.28105436479999996</v>
      </c>
      <c r="BF184" s="94">
        <f t="shared" si="89"/>
        <v>0.34405597060000004</v>
      </c>
      <c r="BG184" s="95">
        <f t="shared" si="77"/>
        <v>0</v>
      </c>
      <c r="BH184" s="95">
        <f t="shared" si="78"/>
        <v>0</v>
      </c>
      <c r="BI184" s="95">
        <f>(AVERAGE(B$12:B184)-AVERAGE($D$12:$D184))/STDEV(B$12:B184)</f>
        <v>-8.7081254602406233E-2</v>
      </c>
      <c r="BJ184" s="95">
        <f>(AVERAGE(C$12:C184)-AVERAGE($D$12:$D184))/STDEV(C$12:C184)</f>
        <v>0.10432948975861421</v>
      </c>
      <c r="BK184" s="94"/>
      <c r="BL184" s="94"/>
      <c r="BM184" s="94"/>
      <c r="BN184" s="72">
        <f t="shared" si="79"/>
        <v>0</v>
      </c>
      <c r="BO184" s="72">
        <f t="shared" si="80"/>
        <v>0</v>
      </c>
      <c r="BP184" s="72">
        <f t="shared" si="81"/>
        <v>0</v>
      </c>
      <c r="BQ184" s="72">
        <f t="shared" si="82"/>
        <v>1</v>
      </c>
      <c r="BR184" s="72">
        <f t="shared" si="83"/>
        <v>1</v>
      </c>
      <c r="BS184" s="72">
        <f t="shared" si="84"/>
        <v>1</v>
      </c>
      <c r="BT184" s="72"/>
      <c r="BU184" s="72"/>
      <c r="BV184" s="72"/>
      <c r="BW184" s="72"/>
      <c r="BX184" s="72"/>
      <c r="BY184" s="72"/>
      <c r="BZ184" s="72"/>
      <c r="CA184" s="72"/>
      <c r="CB184" s="72"/>
      <c r="CC184" s="73"/>
      <c r="CD184" s="73"/>
      <c r="CE184" s="73"/>
      <c r="CF184" s="73"/>
      <c r="CG184" s="73"/>
      <c r="CH184" s="73">
        <f t="shared" si="65"/>
        <v>0</v>
      </c>
      <c r="CI184" s="73">
        <f t="shared" si="66"/>
        <v>0</v>
      </c>
      <c r="CJ184" s="73">
        <f t="shared" si="67"/>
        <v>0</v>
      </c>
      <c r="CK184" s="73"/>
      <c r="CL184" s="73">
        <f t="shared" si="68"/>
        <v>0</v>
      </c>
      <c r="CM184" s="73">
        <f t="shared" si="69"/>
        <v>0</v>
      </c>
      <c r="CN184" s="73">
        <f t="shared" si="70"/>
        <v>0</v>
      </c>
      <c r="CO184" s="73">
        <f t="shared" si="71"/>
        <v>0</v>
      </c>
      <c r="CP184" s="73">
        <f t="shared" si="72"/>
        <v>0</v>
      </c>
      <c r="CQ184" s="73">
        <f t="shared" si="73"/>
        <v>0</v>
      </c>
      <c r="CR184" s="73">
        <f t="shared" si="85"/>
        <v>0</v>
      </c>
      <c r="CS184" s="94"/>
      <c r="CT184" s="94"/>
      <c r="CU184" s="94"/>
      <c r="CV184" s="94"/>
      <c r="CW184" s="94"/>
    </row>
    <row r="185" spans="1:101" s="22" customFormat="1" x14ac:dyDescent="0.2">
      <c r="A185" s="91">
        <f t="shared" si="86"/>
        <v>174</v>
      </c>
      <c r="B185" s="70"/>
      <c r="C185" s="69"/>
      <c r="D185" s="69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AS185" s="109"/>
      <c r="AT185" s="94"/>
      <c r="AU185" s="94"/>
      <c r="AV185" s="94"/>
      <c r="AW185" s="94"/>
      <c r="AX185" s="94"/>
      <c r="AY185" s="94">
        <f t="shared" si="74"/>
        <v>174</v>
      </c>
      <c r="AZ185" s="94">
        <f>AVERAGE(B$12:B185)</f>
        <v>-1.0500267633333337E-3</v>
      </c>
      <c r="BA185" s="94">
        <f>AVERAGE(C$12:C185)</f>
        <v>4.6842394133333326E-3</v>
      </c>
      <c r="BB185" s="94">
        <f t="shared" si="75"/>
        <v>0</v>
      </c>
      <c r="BC185" s="94">
        <f t="shared" si="76"/>
        <v>0</v>
      </c>
      <c r="BD185" s="94">
        <f t="shared" si="87"/>
        <v>-6.3001605800000027E-2</v>
      </c>
      <c r="BE185" s="94">
        <f t="shared" si="88"/>
        <v>0.28105436479999996</v>
      </c>
      <c r="BF185" s="94">
        <f t="shared" si="89"/>
        <v>0.34405597060000004</v>
      </c>
      <c r="BG185" s="95">
        <f t="shared" si="77"/>
        <v>0</v>
      </c>
      <c r="BH185" s="95">
        <f t="shared" si="78"/>
        <v>0</v>
      </c>
      <c r="BI185" s="95">
        <f>(AVERAGE(B$12:B185)-AVERAGE($D$12:$D185))/STDEV(B$12:B185)</f>
        <v>-8.7081254602406233E-2</v>
      </c>
      <c r="BJ185" s="95">
        <f>(AVERAGE(C$12:C185)-AVERAGE($D$12:$D185))/STDEV(C$12:C185)</f>
        <v>0.10432948975861421</v>
      </c>
      <c r="BK185" s="94"/>
      <c r="BL185" s="94"/>
      <c r="BM185" s="94"/>
      <c r="BN185" s="72">
        <f t="shared" si="79"/>
        <v>0</v>
      </c>
      <c r="BO185" s="72">
        <f t="shared" si="80"/>
        <v>0</v>
      </c>
      <c r="BP185" s="72">
        <f t="shared" si="81"/>
        <v>0</v>
      </c>
      <c r="BQ185" s="72">
        <f t="shared" si="82"/>
        <v>1</v>
      </c>
      <c r="BR185" s="72">
        <f t="shared" si="83"/>
        <v>1</v>
      </c>
      <c r="BS185" s="72">
        <f t="shared" si="84"/>
        <v>1</v>
      </c>
      <c r="BT185" s="72"/>
      <c r="BU185" s="72"/>
      <c r="BV185" s="72"/>
      <c r="BW185" s="72"/>
      <c r="BX185" s="72"/>
      <c r="BY185" s="72"/>
      <c r="BZ185" s="72"/>
      <c r="CA185" s="72"/>
      <c r="CB185" s="72"/>
      <c r="CC185" s="73"/>
      <c r="CD185" s="73"/>
      <c r="CE185" s="73"/>
      <c r="CF185" s="73"/>
      <c r="CG185" s="73"/>
      <c r="CH185" s="73">
        <f t="shared" si="65"/>
        <v>0</v>
      </c>
      <c r="CI185" s="73">
        <f t="shared" si="66"/>
        <v>0</v>
      </c>
      <c r="CJ185" s="73">
        <f t="shared" si="67"/>
        <v>0</v>
      </c>
      <c r="CK185" s="73"/>
      <c r="CL185" s="73">
        <f t="shared" si="68"/>
        <v>0</v>
      </c>
      <c r="CM185" s="73">
        <f t="shared" si="69"/>
        <v>0</v>
      </c>
      <c r="CN185" s="73">
        <f t="shared" si="70"/>
        <v>0</v>
      </c>
      <c r="CO185" s="73">
        <f t="shared" si="71"/>
        <v>0</v>
      </c>
      <c r="CP185" s="73">
        <f t="shared" si="72"/>
        <v>0</v>
      </c>
      <c r="CQ185" s="73">
        <f t="shared" si="73"/>
        <v>0</v>
      </c>
      <c r="CR185" s="73">
        <f t="shared" si="85"/>
        <v>0</v>
      </c>
      <c r="CS185" s="94"/>
      <c r="CT185" s="94"/>
      <c r="CU185" s="94"/>
      <c r="CV185" s="94"/>
      <c r="CW185" s="94"/>
    </row>
    <row r="186" spans="1:101" s="22" customFormat="1" x14ac:dyDescent="0.2">
      <c r="A186" s="91">
        <f t="shared" si="86"/>
        <v>175</v>
      </c>
      <c r="B186" s="70"/>
      <c r="C186" s="69"/>
      <c r="D186" s="69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AS186" s="109"/>
      <c r="AT186" s="94"/>
      <c r="AU186" s="94"/>
      <c r="AV186" s="94"/>
      <c r="AW186" s="94"/>
      <c r="AX186" s="94"/>
      <c r="AY186" s="94">
        <f t="shared" si="74"/>
        <v>175</v>
      </c>
      <c r="AZ186" s="94">
        <f>AVERAGE(B$12:B186)</f>
        <v>-1.0500267633333337E-3</v>
      </c>
      <c r="BA186" s="94">
        <f>AVERAGE(C$12:C186)</f>
        <v>4.6842394133333326E-3</v>
      </c>
      <c r="BB186" s="94">
        <f t="shared" si="75"/>
        <v>0</v>
      </c>
      <c r="BC186" s="94">
        <f t="shared" si="76"/>
        <v>0</v>
      </c>
      <c r="BD186" s="94">
        <f t="shared" si="87"/>
        <v>-6.3001605800000027E-2</v>
      </c>
      <c r="BE186" s="94">
        <f t="shared" si="88"/>
        <v>0.28105436479999996</v>
      </c>
      <c r="BF186" s="94">
        <f t="shared" si="89"/>
        <v>0.34405597060000004</v>
      </c>
      <c r="BG186" s="95">
        <f t="shared" si="77"/>
        <v>0</v>
      </c>
      <c r="BH186" s="95">
        <f t="shared" si="78"/>
        <v>0</v>
      </c>
      <c r="BI186" s="95">
        <f>(AVERAGE(B$12:B186)-AVERAGE($D$12:$D186))/STDEV(B$12:B186)</f>
        <v>-8.7081254602406233E-2</v>
      </c>
      <c r="BJ186" s="95">
        <f>(AVERAGE(C$12:C186)-AVERAGE($D$12:$D186))/STDEV(C$12:C186)</f>
        <v>0.10432948975861421</v>
      </c>
      <c r="BK186" s="94"/>
      <c r="BL186" s="94"/>
      <c r="BM186" s="94"/>
      <c r="BN186" s="72">
        <f t="shared" si="79"/>
        <v>0</v>
      </c>
      <c r="BO186" s="72">
        <f t="shared" si="80"/>
        <v>0</v>
      </c>
      <c r="BP186" s="72">
        <f t="shared" si="81"/>
        <v>0</v>
      </c>
      <c r="BQ186" s="72">
        <f t="shared" si="82"/>
        <v>1</v>
      </c>
      <c r="BR186" s="72">
        <f t="shared" si="83"/>
        <v>1</v>
      </c>
      <c r="BS186" s="72">
        <f t="shared" si="84"/>
        <v>1</v>
      </c>
      <c r="BT186" s="72"/>
      <c r="BU186" s="72"/>
      <c r="BV186" s="72"/>
      <c r="BW186" s="72"/>
      <c r="BX186" s="72"/>
      <c r="BY186" s="72"/>
      <c r="BZ186" s="72"/>
      <c r="CA186" s="72"/>
      <c r="CB186" s="72"/>
      <c r="CC186" s="73"/>
      <c r="CD186" s="73"/>
      <c r="CE186" s="73"/>
      <c r="CF186" s="73"/>
      <c r="CG186" s="73"/>
      <c r="CH186" s="73">
        <f t="shared" si="65"/>
        <v>0</v>
      </c>
      <c r="CI186" s="73">
        <f t="shared" si="66"/>
        <v>0</v>
      </c>
      <c r="CJ186" s="73">
        <f t="shared" si="67"/>
        <v>0</v>
      </c>
      <c r="CK186" s="73"/>
      <c r="CL186" s="73">
        <f t="shared" si="68"/>
        <v>0</v>
      </c>
      <c r="CM186" s="73">
        <f t="shared" si="69"/>
        <v>0</v>
      </c>
      <c r="CN186" s="73">
        <f t="shared" si="70"/>
        <v>0</v>
      </c>
      <c r="CO186" s="73">
        <f t="shared" si="71"/>
        <v>0</v>
      </c>
      <c r="CP186" s="73">
        <f t="shared" si="72"/>
        <v>0</v>
      </c>
      <c r="CQ186" s="73">
        <f t="shared" si="73"/>
        <v>0</v>
      </c>
      <c r="CR186" s="73">
        <f t="shared" si="85"/>
        <v>0</v>
      </c>
      <c r="CS186" s="94"/>
      <c r="CT186" s="94"/>
      <c r="CU186" s="94"/>
      <c r="CV186" s="94"/>
      <c r="CW186" s="94"/>
    </row>
    <row r="187" spans="1:101" s="22" customFormat="1" x14ac:dyDescent="0.2">
      <c r="A187" s="91">
        <f t="shared" si="86"/>
        <v>176</v>
      </c>
      <c r="B187" s="70"/>
      <c r="C187" s="69"/>
      <c r="D187" s="69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AS187" s="109"/>
      <c r="AT187" s="94"/>
      <c r="AU187" s="94"/>
      <c r="AV187" s="94"/>
      <c r="AW187" s="94"/>
      <c r="AX187" s="94"/>
      <c r="AY187" s="94">
        <f t="shared" si="74"/>
        <v>176</v>
      </c>
      <c r="AZ187" s="94">
        <f>AVERAGE(B$12:B187)</f>
        <v>-1.0500267633333337E-3</v>
      </c>
      <c r="BA187" s="94">
        <f>AVERAGE(C$12:C187)</f>
        <v>4.6842394133333326E-3</v>
      </c>
      <c r="BB187" s="94">
        <f t="shared" si="75"/>
        <v>0</v>
      </c>
      <c r="BC187" s="94">
        <f t="shared" si="76"/>
        <v>0</v>
      </c>
      <c r="BD187" s="94">
        <f t="shared" si="87"/>
        <v>-6.3001605800000027E-2</v>
      </c>
      <c r="BE187" s="94">
        <f t="shared" si="88"/>
        <v>0.28105436479999996</v>
      </c>
      <c r="BF187" s="94">
        <f t="shared" si="89"/>
        <v>0.34405597060000004</v>
      </c>
      <c r="BG187" s="95">
        <f t="shared" si="77"/>
        <v>0</v>
      </c>
      <c r="BH187" s="95">
        <f t="shared" si="78"/>
        <v>0</v>
      </c>
      <c r="BI187" s="95">
        <f>(AVERAGE(B$12:B187)-AVERAGE($D$12:$D187))/STDEV(B$12:B187)</f>
        <v>-8.7081254602406233E-2</v>
      </c>
      <c r="BJ187" s="95">
        <f>(AVERAGE(C$12:C187)-AVERAGE($D$12:$D187))/STDEV(C$12:C187)</f>
        <v>0.10432948975861421</v>
      </c>
      <c r="BK187" s="94"/>
      <c r="BL187" s="94"/>
      <c r="BM187" s="94"/>
      <c r="BN187" s="72">
        <f t="shared" si="79"/>
        <v>0</v>
      </c>
      <c r="BO187" s="72">
        <f t="shared" si="80"/>
        <v>0</v>
      </c>
      <c r="BP187" s="72">
        <f t="shared" si="81"/>
        <v>0</v>
      </c>
      <c r="BQ187" s="72">
        <f t="shared" si="82"/>
        <v>1</v>
      </c>
      <c r="BR187" s="72">
        <f t="shared" si="83"/>
        <v>1</v>
      </c>
      <c r="BS187" s="72">
        <f t="shared" si="84"/>
        <v>1</v>
      </c>
      <c r="BT187" s="72"/>
      <c r="BU187" s="72"/>
      <c r="BV187" s="72"/>
      <c r="BW187" s="72"/>
      <c r="BX187" s="72"/>
      <c r="BY187" s="72"/>
      <c r="BZ187" s="72"/>
      <c r="CA187" s="72"/>
      <c r="CB187" s="72"/>
      <c r="CC187" s="73"/>
      <c r="CD187" s="73"/>
      <c r="CE187" s="73"/>
      <c r="CF187" s="73"/>
      <c r="CG187" s="73"/>
      <c r="CH187" s="73">
        <f t="shared" si="65"/>
        <v>0</v>
      </c>
      <c r="CI187" s="73">
        <f t="shared" si="66"/>
        <v>0</v>
      </c>
      <c r="CJ187" s="73">
        <f t="shared" si="67"/>
        <v>0</v>
      </c>
      <c r="CK187" s="73"/>
      <c r="CL187" s="73">
        <f t="shared" si="68"/>
        <v>0</v>
      </c>
      <c r="CM187" s="73">
        <f t="shared" si="69"/>
        <v>0</v>
      </c>
      <c r="CN187" s="73">
        <f t="shared" si="70"/>
        <v>0</v>
      </c>
      <c r="CO187" s="73">
        <f t="shared" si="71"/>
        <v>0</v>
      </c>
      <c r="CP187" s="73">
        <f t="shared" si="72"/>
        <v>0</v>
      </c>
      <c r="CQ187" s="73">
        <f t="shared" si="73"/>
        <v>0</v>
      </c>
      <c r="CR187" s="73">
        <f t="shared" si="85"/>
        <v>0</v>
      </c>
      <c r="CS187" s="94"/>
      <c r="CT187" s="94"/>
      <c r="CU187" s="94"/>
      <c r="CV187" s="94"/>
      <c r="CW187" s="94"/>
    </row>
    <row r="188" spans="1:101" s="22" customFormat="1" x14ac:dyDescent="0.2">
      <c r="A188" s="91">
        <f t="shared" si="86"/>
        <v>177</v>
      </c>
      <c r="B188" s="70"/>
      <c r="C188" s="69"/>
      <c r="D188" s="69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AS188" s="109"/>
      <c r="AT188" s="94"/>
      <c r="AU188" s="94"/>
      <c r="AV188" s="94"/>
      <c r="AW188" s="94"/>
      <c r="AX188" s="94"/>
      <c r="AY188" s="94">
        <f t="shared" si="74"/>
        <v>177</v>
      </c>
      <c r="AZ188" s="94">
        <f>AVERAGE(B$12:B188)</f>
        <v>-1.0500267633333337E-3</v>
      </c>
      <c r="BA188" s="94">
        <f>AVERAGE(C$12:C188)</f>
        <v>4.6842394133333326E-3</v>
      </c>
      <c r="BB188" s="94">
        <f t="shared" si="75"/>
        <v>0</v>
      </c>
      <c r="BC188" s="94">
        <f t="shared" si="76"/>
        <v>0</v>
      </c>
      <c r="BD188" s="94">
        <f t="shared" si="87"/>
        <v>-6.3001605800000027E-2</v>
      </c>
      <c r="BE188" s="94">
        <f t="shared" si="88"/>
        <v>0.28105436479999996</v>
      </c>
      <c r="BF188" s="94">
        <f t="shared" si="89"/>
        <v>0.34405597060000004</v>
      </c>
      <c r="BG188" s="95">
        <f t="shared" si="77"/>
        <v>0</v>
      </c>
      <c r="BH188" s="95">
        <f t="shared" si="78"/>
        <v>0</v>
      </c>
      <c r="BI188" s="95">
        <f>(AVERAGE(B$12:B188)-AVERAGE($D$12:$D188))/STDEV(B$12:B188)</f>
        <v>-8.7081254602406233E-2</v>
      </c>
      <c r="BJ188" s="95">
        <f>(AVERAGE(C$12:C188)-AVERAGE($D$12:$D188))/STDEV(C$12:C188)</f>
        <v>0.10432948975861421</v>
      </c>
      <c r="BK188" s="94"/>
      <c r="BL188" s="94"/>
      <c r="BM188" s="94"/>
      <c r="BN188" s="72">
        <f t="shared" si="79"/>
        <v>0</v>
      </c>
      <c r="BO188" s="72">
        <f t="shared" si="80"/>
        <v>0</v>
      </c>
      <c r="BP188" s="72">
        <f t="shared" si="81"/>
        <v>0</v>
      </c>
      <c r="BQ188" s="72">
        <f t="shared" si="82"/>
        <v>1</v>
      </c>
      <c r="BR188" s="72">
        <f t="shared" si="83"/>
        <v>1</v>
      </c>
      <c r="BS188" s="72">
        <f t="shared" si="84"/>
        <v>1</v>
      </c>
      <c r="BT188" s="72"/>
      <c r="BU188" s="72"/>
      <c r="BV188" s="72"/>
      <c r="BW188" s="72"/>
      <c r="BX188" s="72"/>
      <c r="BY188" s="72"/>
      <c r="BZ188" s="72"/>
      <c r="CA188" s="72"/>
      <c r="CB188" s="72"/>
      <c r="CC188" s="73"/>
      <c r="CD188" s="73"/>
      <c r="CE188" s="73"/>
      <c r="CF188" s="73"/>
      <c r="CG188" s="73"/>
      <c r="CH188" s="73">
        <f t="shared" si="65"/>
        <v>0</v>
      </c>
      <c r="CI188" s="73">
        <f t="shared" si="66"/>
        <v>0</v>
      </c>
      <c r="CJ188" s="73">
        <f t="shared" si="67"/>
        <v>0</v>
      </c>
      <c r="CK188" s="73"/>
      <c r="CL188" s="73">
        <f t="shared" si="68"/>
        <v>0</v>
      </c>
      <c r="CM188" s="73">
        <f t="shared" si="69"/>
        <v>0</v>
      </c>
      <c r="CN188" s="73">
        <f t="shared" si="70"/>
        <v>0</v>
      </c>
      <c r="CO188" s="73">
        <f t="shared" si="71"/>
        <v>0</v>
      </c>
      <c r="CP188" s="73">
        <f t="shared" si="72"/>
        <v>0</v>
      </c>
      <c r="CQ188" s="73">
        <f t="shared" si="73"/>
        <v>0</v>
      </c>
      <c r="CR188" s="73">
        <f t="shared" si="85"/>
        <v>0</v>
      </c>
      <c r="CS188" s="94"/>
      <c r="CT188" s="94"/>
      <c r="CU188" s="94"/>
      <c r="CV188" s="94"/>
      <c r="CW188" s="94"/>
    </row>
    <row r="189" spans="1:101" s="22" customFormat="1" x14ac:dyDescent="0.2">
      <c r="A189" s="91">
        <f t="shared" si="86"/>
        <v>178</v>
      </c>
      <c r="B189" s="70"/>
      <c r="C189" s="69"/>
      <c r="D189" s="69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AS189" s="109"/>
      <c r="AT189" s="94"/>
      <c r="AU189" s="94"/>
      <c r="AV189" s="94"/>
      <c r="AW189" s="94"/>
      <c r="AX189" s="94"/>
      <c r="AY189" s="94">
        <f t="shared" si="74"/>
        <v>178</v>
      </c>
      <c r="AZ189" s="94">
        <f>AVERAGE(B$12:B189)</f>
        <v>-1.0500267633333337E-3</v>
      </c>
      <c r="BA189" s="94">
        <f>AVERAGE(C$12:C189)</f>
        <v>4.6842394133333326E-3</v>
      </c>
      <c r="BB189" s="94">
        <f t="shared" si="75"/>
        <v>0</v>
      </c>
      <c r="BC189" s="94">
        <f t="shared" si="76"/>
        <v>0</v>
      </c>
      <c r="BD189" s="94">
        <f t="shared" si="87"/>
        <v>-6.3001605800000027E-2</v>
      </c>
      <c r="BE189" s="94">
        <f t="shared" si="88"/>
        <v>0.28105436479999996</v>
      </c>
      <c r="BF189" s="94">
        <f t="shared" si="89"/>
        <v>0.34405597060000004</v>
      </c>
      <c r="BG189" s="95">
        <f t="shared" si="77"/>
        <v>0</v>
      </c>
      <c r="BH189" s="95">
        <f t="shared" si="78"/>
        <v>0</v>
      </c>
      <c r="BI189" s="95">
        <f>(AVERAGE(B$12:B189)-AVERAGE($D$12:$D189))/STDEV(B$12:B189)</f>
        <v>-8.7081254602406233E-2</v>
      </c>
      <c r="BJ189" s="95">
        <f>(AVERAGE(C$12:C189)-AVERAGE($D$12:$D189))/STDEV(C$12:C189)</f>
        <v>0.10432948975861421</v>
      </c>
      <c r="BK189" s="94"/>
      <c r="BL189" s="94"/>
      <c r="BM189" s="94"/>
      <c r="BN189" s="72">
        <f t="shared" si="79"/>
        <v>0</v>
      </c>
      <c r="BO189" s="72">
        <f t="shared" si="80"/>
        <v>0</v>
      </c>
      <c r="BP189" s="72">
        <f t="shared" si="81"/>
        <v>0</v>
      </c>
      <c r="BQ189" s="72">
        <f t="shared" si="82"/>
        <v>1</v>
      </c>
      <c r="BR189" s="72">
        <f t="shared" si="83"/>
        <v>1</v>
      </c>
      <c r="BS189" s="72">
        <f t="shared" si="84"/>
        <v>1</v>
      </c>
      <c r="BT189" s="72"/>
      <c r="BU189" s="72"/>
      <c r="BV189" s="72"/>
      <c r="BW189" s="72"/>
      <c r="BX189" s="72"/>
      <c r="BY189" s="72"/>
      <c r="BZ189" s="72"/>
      <c r="CA189" s="72"/>
      <c r="CB189" s="72"/>
      <c r="CC189" s="73"/>
      <c r="CD189" s="73"/>
      <c r="CE189" s="73"/>
      <c r="CF189" s="73"/>
      <c r="CG189" s="73"/>
      <c r="CH189" s="73">
        <f t="shared" si="65"/>
        <v>0</v>
      </c>
      <c r="CI189" s="73">
        <f t="shared" si="66"/>
        <v>0</v>
      </c>
      <c r="CJ189" s="73">
        <f t="shared" si="67"/>
        <v>0</v>
      </c>
      <c r="CK189" s="73"/>
      <c r="CL189" s="73">
        <f t="shared" si="68"/>
        <v>0</v>
      </c>
      <c r="CM189" s="73">
        <f t="shared" si="69"/>
        <v>0</v>
      </c>
      <c r="CN189" s="73">
        <f t="shared" si="70"/>
        <v>0</v>
      </c>
      <c r="CO189" s="73">
        <f t="shared" si="71"/>
        <v>0</v>
      </c>
      <c r="CP189" s="73">
        <f t="shared" si="72"/>
        <v>0</v>
      </c>
      <c r="CQ189" s="73">
        <f t="shared" si="73"/>
        <v>0</v>
      </c>
      <c r="CR189" s="73">
        <f t="shared" si="85"/>
        <v>0</v>
      </c>
      <c r="CS189" s="94"/>
      <c r="CT189" s="94"/>
      <c r="CU189" s="94"/>
      <c r="CV189" s="94"/>
      <c r="CW189" s="94"/>
    </row>
    <row r="190" spans="1:101" s="22" customFormat="1" x14ac:dyDescent="0.2">
      <c r="A190" s="91">
        <f t="shared" si="86"/>
        <v>179</v>
      </c>
      <c r="B190" s="70"/>
      <c r="C190" s="69"/>
      <c r="D190" s="69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AS190" s="109"/>
      <c r="AT190" s="94"/>
      <c r="AU190" s="94"/>
      <c r="AV190" s="94"/>
      <c r="AW190" s="94"/>
      <c r="AX190" s="94"/>
      <c r="AY190" s="94">
        <f t="shared" si="74"/>
        <v>179</v>
      </c>
      <c r="AZ190" s="94">
        <f>AVERAGE(B$12:B190)</f>
        <v>-1.0500267633333337E-3</v>
      </c>
      <c r="BA190" s="94">
        <f>AVERAGE(C$12:C190)</f>
        <v>4.6842394133333326E-3</v>
      </c>
      <c r="BB190" s="94">
        <f t="shared" si="75"/>
        <v>0</v>
      </c>
      <c r="BC190" s="94">
        <f t="shared" si="76"/>
        <v>0</v>
      </c>
      <c r="BD190" s="94">
        <f t="shared" si="87"/>
        <v>-6.3001605800000027E-2</v>
      </c>
      <c r="BE190" s="94">
        <f t="shared" si="88"/>
        <v>0.28105436479999996</v>
      </c>
      <c r="BF190" s="94">
        <f t="shared" si="89"/>
        <v>0.34405597060000004</v>
      </c>
      <c r="BG190" s="95">
        <f t="shared" si="77"/>
        <v>0</v>
      </c>
      <c r="BH190" s="95">
        <f t="shared" si="78"/>
        <v>0</v>
      </c>
      <c r="BI190" s="95">
        <f>(AVERAGE(B$12:B190)-AVERAGE($D$12:$D190))/STDEV(B$12:B190)</f>
        <v>-8.7081254602406233E-2</v>
      </c>
      <c r="BJ190" s="95">
        <f>(AVERAGE(C$12:C190)-AVERAGE($D$12:$D190))/STDEV(C$12:C190)</f>
        <v>0.10432948975861421</v>
      </c>
      <c r="BK190" s="94"/>
      <c r="BL190" s="94"/>
      <c r="BM190" s="94"/>
      <c r="BN190" s="72">
        <f t="shared" si="79"/>
        <v>0</v>
      </c>
      <c r="BO190" s="72">
        <f t="shared" si="80"/>
        <v>0</v>
      </c>
      <c r="BP190" s="72">
        <f t="shared" si="81"/>
        <v>0</v>
      </c>
      <c r="BQ190" s="72">
        <f t="shared" si="82"/>
        <v>1</v>
      </c>
      <c r="BR190" s="72">
        <f t="shared" si="83"/>
        <v>1</v>
      </c>
      <c r="BS190" s="72">
        <f t="shared" si="84"/>
        <v>1</v>
      </c>
      <c r="BT190" s="72"/>
      <c r="BU190" s="72"/>
      <c r="BV190" s="72"/>
      <c r="BW190" s="72"/>
      <c r="BX190" s="72"/>
      <c r="BY190" s="72"/>
      <c r="BZ190" s="72"/>
      <c r="CA190" s="72"/>
      <c r="CB190" s="72"/>
      <c r="CC190" s="73"/>
      <c r="CD190" s="73"/>
      <c r="CE190" s="73"/>
      <c r="CF190" s="73"/>
      <c r="CG190" s="73"/>
      <c r="CH190" s="73">
        <f t="shared" si="65"/>
        <v>0</v>
      </c>
      <c r="CI190" s="73">
        <f t="shared" si="66"/>
        <v>0</v>
      </c>
      <c r="CJ190" s="73">
        <f t="shared" si="67"/>
        <v>0</v>
      </c>
      <c r="CK190" s="73"/>
      <c r="CL190" s="73">
        <f t="shared" si="68"/>
        <v>0</v>
      </c>
      <c r="CM190" s="73">
        <f t="shared" si="69"/>
        <v>0</v>
      </c>
      <c r="CN190" s="73">
        <f t="shared" si="70"/>
        <v>0</v>
      </c>
      <c r="CO190" s="73">
        <f t="shared" si="71"/>
        <v>0</v>
      </c>
      <c r="CP190" s="73">
        <f t="shared" si="72"/>
        <v>0</v>
      </c>
      <c r="CQ190" s="73">
        <f t="shared" si="73"/>
        <v>0</v>
      </c>
      <c r="CR190" s="73">
        <f t="shared" si="85"/>
        <v>0</v>
      </c>
      <c r="CS190" s="94"/>
      <c r="CT190" s="94"/>
      <c r="CU190" s="94"/>
      <c r="CV190" s="94"/>
      <c r="CW190" s="94"/>
    </row>
    <row r="191" spans="1:101" s="22" customFormat="1" x14ac:dyDescent="0.2">
      <c r="A191" s="91">
        <f t="shared" si="86"/>
        <v>180</v>
      </c>
      <c r="B191" s="70"/>
      <c r="C191" s="69"/>
      <c r="D191" s="69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AS191" s="109"/>
      <c r="AT191" s="94"/>
      <c r="AU191" s="94"/>
      <c r="AV191" s="94"/>
      <c r="AW191" s="94"/>
      <c r="AX191" s="94"/>
      <c r="AY191" s="94">
        <f t="shared" si="74"/>
        <v>180</v>
      </c>
      <c r="AZ191" s="94">
        <f>AVERAGE(B$12:B191)</f>
        <v>-1.0500267633333337E-3</v>
      </c>
      <c r="BA191" s="94">
        <f>AVERAGE(C$12:C191)</f>
        <v>4.6842394133333326E-3</v>
      </c>
      <c r="BB191" s="94">
        <f t="shared" si="75"/>
        <v>0</v>
      </c>
      <c r="BC191" s="94">
        <f t="shared" si="76"/>
        <v>0</v>
      </c>
      <c r="BD191" s="94">
        <f t="shared" si="87"/>
        <v>-6.3001605800000027E-2</v>
      </c>
      <c r="BE191" s="94">
        <f t="shared" si="88"/>
        <v>0.28105436479999996</v>
      </c>
      <c r="BF191" s="94">
        <f t="shared" si="89"/>
        <v>0.34405597060000004</v>
      </c>
      <c r="BG191" s="95">
        <f t="shared" si="77"/>
        <v>0</v>
      </c>
      <c r="BH191" s="95">
        <f t="shared" si="78"/>
        <v>0</v>
      </c>
      <c r="BI191" s="95">
        <f>(AVERAGE(B$12:B191)-AVERAGE($D$12:$D191))/STDEV(B$12:B191)</f>
        <v>-8.7081254602406233E-2</v>
      </c>
      <c r="BJ191" s="95">
        <f>(AVERAGE(C$12:C191)-AVERAGE($D$12:$D191))/STDEV(C$12:C191)</f>
        <v>0.10432948975861421</v>
      </c>
      <c r="BK191" s="94"/>
      <c r="BL191" s="94"/>
      <c r="BM191" s="94"/>
      <c r="BN191" s="72">
        <f t="shared" si="79"/>
        <v>0</v>
      </c>
      <c r="BO191" s="72">
        <f t="shared" si="80"/>
        <v>0</v>
      </c>
      <c r="BP191" s="72">
        <f t="shared" si="81"/>
        <v>0</v>
      </c>
      <c r="BQ191" s="72">
        <f t="shared" si="82"/>
        <v>1</v>
      </c>
      <c r="BR191" s="72">
        <f t="shared" si="83"/>
        <v>1</v>
      </c>
      <c r="BS191" s="72">
        <f t="shared" si="84"/>
        <v>1</v>
      </c>
      <c r="BT191" s="72"/>
      <c r="BU191" s="72"/>
      <c r="BV191" s="72"/>
      <c r="BW191" s="72"/>
      <c r="BX191" s="72"/>
      <c r="BY191" s="72"/>
      <c r="BZ191" s="72"/>
      <c r="CA191" s="72"/>
      <c r="CB191" s="72"/>
      <c r="CC191" s="73"/>
      <c r="CD191" s="73"/>
      <c r="CE191" s="73"/>
      <c r="CF191" s="73"/>
      <c r="CG191" s="73"/>
      <c r="CH191" s="73">
        <f t="shared" si="65"/>
        <v>0</v>
      </c>
      <c r="CI191" s="73">
        <f t="shared" si="66"/>
        <v>0</v>
      </c>
      <c r="CJ191" s="73">
        <f t="shared" si="67"/>
        <v>0</v>
      </c>
      <c r="CK191" s="73"/>
      <c r="CL191" s="73">
        <f t="shared" si="68"/>
        <v>0</v>
      </c>
      <c r="CM191" s="73">
        <f t="shared" si="69"/>
        <v>0</v>
      </c>
      <c r="CN191" s="73">
        <f t="shared" si="70"/>
        <v>0</v>
      </c>
      <c r="CO191" s="73">
        <f t="shared" si="71"/>
        <v>0</v>
      </c>
      <c r="CP191" s="73">
        <f t="shared" si="72"/>
        <v>0</v>
      </c>
      <c r="CQ191" s="73">
        <f t="shared" si="73"/>
        <v>0</v>
      </c>
      <c r="CR191" s="73">
        <f t="shared" si="85"/>
        <v>0</v>
      </c>
      <c r="CS191" s="94"/>
      <c r="CT191" s="94"/>
      <c r="CU191" s="94"/>
      <c r="CV191" s="94"/>
      <c r="CW191" s="94"/>
    </row>
    <row r="192" spans="1:101" s="22" customFormat="1" x14ac:dyDescent="0.2">
      <c r="A192" s="91">
        <f t="shared" si="86"/>
        <v>181</v>
      </c>
      <c r="B192" s="70"/>
      <c r="C192" s="69"/>
      <c r="D192" s="69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AS192" s="109"/>
      <c r="AT192" s="94"/>
      <c r="AU192" s="94"/>
      <c r="AV192" s="94"/>
      <c r="AW192" s="94"/>
      <c r="AX192" s="94"/>
      <c r="AY192" s="94">
        <f t="shared" si="74"/>
        <v>181</v>
      </c>
      <c r="AZ192" s="94">
        <f>AVERAGE(B$12:B192)</f>
        <v>-1.0500267633333337E-3</v>
      </c>
      <c r="BA192" s="94">
        <f>AVERAGE(C$12:C192)</f>
        <v>4.6842394133333326E-3</v>
      </c>
      <c r="BB192" s="94">
        <f t="shared" si="75"/>
        <v>0</v>
      </c>
      <c r="BC192" s="94">
        <f t="shared" si="76"/>
        <v>0</v>
      </c>
      <c r="BD192" s="94">
        <f t="shared" si="87"/>
        <v>-6.3001605800000027E-2</v>
      </c>
      <c r="BE192" s="94">
        <f t="shared" si="88"/>
        <v>0.28105436479999996</v>
      </c>
      <c r="BF192" s="94">
        <f t="shared" si="89"/>
        <v>0.34405597060000004</v>
      </c>
      <c r="BG192" s="95">
        <f t="shared" si="77"/>
        <v>0</v>
      </c>
      <c r="BH192" s="95">
        <f t="shared" si="78"/>
        <v>0</v>
      </c>
      <c r="BI192" s="95">
        <f>(AVERAGE(B$12:B192)-AVERAGE($D$12:$D192))/STDEV(B$12:B192)</f>
        <v>-8.7081254602406233E-2</v>
      </c>
      <c r="BJ192" s="95">
        <f>(AVERAGE(C$12:C192)-AVERAGE($D$12:$D192))/STDEV(C$12:C192)</f>
        <v>0.10432948975861421</v>
      </c>
      <c r="BK192" s="94"/>
      <c r="BL192" s="94"/>
      <c r="BM192" s="94"/>
      <c r="BN192" s="72">
        <f t="shared" si="79"/>
        <v>0</v>
      </c>
      <c r="BO192" s="72">
        <f t="shared" si="80"/>
        <v>0</v>
      </c>
      <c r="BP192" s="72">
        <f t="shared" si="81"/>
        <v>0</v>
      </c>
      <c r="BQ192" s="72">
        <f t="shared" si="82"/>
        <v>1</v>
      </c>
      <c r="BR192" s="72">
        <f t="shared" si="83"/>
        <v>1</v>
      </c>
      <c r="BS192" s="72">
        <f t="shared" si="84"/>
        <v>1</v>
      </c>
      <c r="BT192" s="72"/>
      <c r="BU192" s="72"/>
      <c r="BV192" s="72"/>
      <c r="BW192" s="72"/>
      <c r="BX192" s="72"/>
      <c r="BY192" s="72"/>
      <c r="BZ192" s="72"/>
      <c r="CA192" s="72"/>
      <c r="CB192" s="72"/>
      <c r="CC192" s="73"/>
      <c r="CD192" s="73"/>
      <c r="CE192" s="73"/>
      <c r="CF192" s="73"/>
      <c r="CG192" s="73"/>
      <c r="CH192" s="73">
        <f t="shared" si="65"/>
        <v>0</v>
      </c>
      <c r="CI192" s="73">
        <f t="shared" si="66"/>
        <v>0</v>
      </c>
      <c r="CJ192" s="73">
        <f t="shared" si="67"/>
        <v>0</v>
      </c>
      <c r="CK192" s="73"/>
      <c r="CL192" s="73">
        <f t="shared" si="68"/>
        <v>0</v>
      </c>
      <c r="CM192" s="73">
        <f t="shared" si="69"/>
        <v>0</v>
      </c>
      <c r="CN192" s="73">
        <f t="shared" si="70"/>
        <v>0</v>
      </c>
      <c r="CO192" s="73">
        <f t="shared" si="71"/>
        <v>0</v>
      </c>
      <c r="CP192" s="73">
        <f t="shared" si="72"/>
        <v>0</v>
      </c>
      <c r="CQ192" s="73">
        <f t="shared" si="73"/>
        <v>0</v>
      </c>
      <c r="CR192" s="73">
        <f t="shared" si="85"/>
        <v>0</v>
      </c>
      <c r="CS192" s="94"/>
      <c r="CT192" s="94"/>
      <c r="CU192" s="94"/>
      <c r="CV192" s="94"/>
      <c r="CW192" s="94"/>
    </row>
    <row r="193" spans="1:101" s="22" customFormat="1" x14ac:dyDescent="0.2">
      <c r="A193" s="91">
        <f t="shared" si="86"/>
        <v>182</v>
      </c>
      <c r="B193" s="70"/>
      <c r="C193" s="69"/>
      <c r="D193" s="69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AS193" s="109"/>
      <c r="AT193" s="94"/>
      <c r="AU193" s="94"/>
      <c r="AV193" s="94"/>
      <c r="AW193" s="94"/>
      <c r="AX193" s="94"/>
      <c r="AY193" s="94">
        <f t="shared" si="74"/>
        <v>182</v>
      </c>
      <c r="AZ193" s="94">
        <f>AVERAGE(B$12:B193)</f>
        <v>-1.0500267633333337E-3</v>
      </c>
      <c r="BA193" s="94">
        <f>AVERAGE(C$12:C193)</f>
        <v>4.6842394133333326E-3</v>
      </c>
      <c r="BB193" s="94">
        <f t="shared" si="75"/>
        <v>0</v>
      </c>
      <c r="BC193" s="94">
        <f t="shared" si="76"/>
        <v>0</v>
      </c>
      <c r="BD193" s="94">
        <f t="shared" si="87"/>
        <v>-6.3001605800000027E-2</v>
      </c>
      <c r="BE193" s="94">
        <f t="shared" si="88"/>
        <v>0.28105436479999996</v>
      </c>
      <c r="BF193" s="94">
        <f t="shared" si="89"/>
        <v>0.34405597060000004</v>
      </c>
      <c r="BG193" s="95">
        <f t="shared" si="77"/>
        <v>0</v>
      </c>
      <c r="BH193" s="95">
        <f t="shared" si="78"/>
        <v>0</v>
      </c>
      <c r="BI193" s="95">
        <f>(AVERAGE(B$12:B193)-AVERAGE($D$12:$D193))/STDEV(B$12:B193)</f>
        <v>-8.7081254602406233E-2</v>
      </c>
      <c r="BJ193" s="95">
        <f>(AVERAGE(C$12:C193)-AVERAGE($D$12:$D193))/STDEV(C$12:C193)</f>
        <v>0.10432948975861421</v>
      </c>
      <c r="BK193" s="94"/>
      <c r="BL193" s="94"/>
      <c r="BM193" s="94"/>
      <c r="BN193" s="72">
        <f t="shared" si="79"/>
        <v>0</v>
      </c>
      <c r="BO193" s="72">
        <f t="shared" si="80"/>
        <v>0</v>
      </c>
      <c r="BP193" s="72">
        <f t="shared" si="81"/>
        <v>0</v>
      </c>
      <c r="BQ193" s="72">
        <f t="shared" si="82"/>
        <v>1</v>
      </c>
      <c r="BR193" s="72">
        <f t="shared" si="83"/>
        <v>1</v>
      </c>
      <c r="BS193" s="72">
        <f t="shared" si="84"/>
        <v>1</v>
      </c>
      <c r="BT193" s="72"/>
      <c r="BU193" s="72"/>
      <c r="BV193" s="72"/>
      <c r="BW193" s="72"/>
      <c r="BX193" s="72"/>
      <c r="BY193" s="72"/>
      <c r="BZ193" s="72"/>
      <c r="CA193" s="72"/>
      <c r="CB193" s="72"/>
      <c r="CC193" s="73"/>
      <c r="CD193" s="73"/>
      <c r="CE193" s="73"/>
      <c r="CF193" s="73"/>
      <c r="CG193" s="73"/>
      <c r="CH193" s="73">
        <f t="shared" si="65"/>
        <v>0</v>
      </c>
      <c r="CI193" s="73">
        <f t="shared" si="66"/>
        <v>0</v>
      </c>
      <c r="CJ193" s="73">
        <f t="shared" si="67"/>
        <v>0</v>
      </c>
      <c r="CK193" s="73"/>
      <c r="CL193" s="73">
        <f t="shared" si="68"/>
        <v>0</v>
      </c>
      <c r="CM193" s="73">
        <f t="shared" si="69"/>
        <v>0</v>
      </c>
      <c r="CN193" s="73">
        <f t="shared" si="70"/>
        <v>0</v>
      </c>
      <c r="CO193" s="73">
        <f t="shared" si="71"/>
        <v>0</v>
      </c>
      <c r="CP193" s="73">
        <f t="shared" si="72"/>
        <v>0</v>
      </c>
      <c r="CQ193" s="73">
        <f t="shared" si="73"/>
        <v>0</v>
      </c>
      <c r="CR193" s="73">
        <f t="shared" si="85"/>
        <v>0</v>
      </c>
      <c r="CS193" s="94"/>
      <c r="CT193" s="94"/>
      <c r="CU193" s="94"/>
      <c r="CV193" s="94"/>
      <c r="CW193" s="94"/>
    </row>
    <row r="194" spans="1:101" s="22" customFormat="1" x14ac:dyDescent="0.2">
      <c r="A194" s="91">
        <f t="shared" si="86"/>
        <v>183</v>
      </c>
      <c r="B194" s="70"/>
      <c r="C194" s="69"/>
      <c r="D194" s="69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AS194" s="109"/>
      <c r="AT194" s="94"/>
      <c r="AU194" s="94"/>
      <c r="AV194" s="94"/>
      <c r="AW194" s="94"/>
      <c r="AX194" s="94"/>
      <c r="AY194" s="94">
        <f t="shared" si="74"/>
        <v>183</v>
      </c>
      <c r="AZ194" s="94">
        <f>AVERAGE(B$12:B194)</f>
        <v>-1.0500267633333337E-3</v>
      </c>
      <c r="BA194" s="94">
        <f>AVERAGE(C$12:C194)</f>
        <v>4.6842394133333326E-3</v>
      </c>
      <c r="BB194" s="94">
        <f t="shared" si="75"/>
        <v>0</v>
      </c>
      <c r="BC194" s="94">
        <f t="shared" si="76"/>
        <v>0</v>
      </c>
      <c r="BD194" s="94">
        <f t="shared" si="87"/>
        <v>-6.3001605800000027E-2</v>
      </c>
      <c r="BE194" s="94">
        <f t="shared" si="88"/>
        <v>0.28105436479999996</v>
      </c>
      <c r="BF194" s="94">
        <f t="shared" si="89"/>
        <v>0.34405597060000004</v>
      </c>
      <c r="BG194" s="95">
        <f t="shared" si="77"/>
        <v>0</v>
      </c>
      <c r="BH194" s="95">
        <f t="shared" si="78"/>
        <v>0</v>
      </c>
      <c r="BI194" s="95">
        <f>(AVERAGE(B$12:B194)-AVERAGE($D$12:$D194))/STDEV(B$12:B194)</f>
        <v>-8.7081254602406233E-2</v>
      </c>
      <c r="BJ194" s="95">
        <f>(AVERAGE(C$12:C194)-AVERAGE($D$12:$D194))/STDEV(C$12:C194)</f>
        <v>0.10432948975861421</v>
      </c>
      <c r="BK194" s="94"/>
      <c r="BL194" s="94"/>
      <c r="BM194" s="94"/>
      <c r="BN194" s="72">
        <f t="shared" si="79"/>
        <v>0</v>
      </c>
      <c r="BO194" s="72">
        <f t="shared" si="80"/>
        <v>0</v>
      </c>
      <c r="BP194" s="72">
        <f t="shared" si="81"/>
        <v>0</v>
      </c>
      <c r="BQ194" s="72">
        <f t="shared" si="82"/>
        <v>1</v>
      </c>
      <c r="BR194" s="72">
        <f t="shared" si="83"/>
        <v>1</v>
      </c>
      <c r="BS194" s="72">
        <f t="shared" si="84"/>
        <v>1</v>
      </c>
      <c r="BT194" s="72"/>
      <c r="BU194" s="72"/>
      <c r="BV194" s="72"/>
      <c r="BW194" s="72"/>
      <c r="BX194" s="72"/>
      <c r="BY194" s="72"/>
      <c r="BZ194" s="72"/>
      <c r="CA194" s="72"/>
      <c r="CB194" s="72"/>
      <c r="CC194" s="73"/>
      <c r="CD194" s="73"/>
      <c r="CE194" s="73"/>
      <c r="CF194" s="73"/>
      <c r="CG194" s="73"/>
      <c r="CH194" s="73">
        <f t="shared" si="65"/>
        <v>0</v>
      </c>
      <c r="CI194" s="73">
        <f t="shared" si="66"/>
        <v>0</v>
      </c>
      <c r="CJ194" s="73">
        <f t="shared" si="67"/>
        <v>0</v>
      </c>
      <c r="CK194" s="73"/>
      <c r="CL194" s="73">
        <f t="shared" si="68"/>
        <v>0</v>
      </c>
      <c r="CM194" s="73">
        <f t="shared" si="69"/>
        <v>0</v>
      </c>
      <c r="CN194" s="73">
        <f t="shared" si="70"/>
        <v>0</v>
      </c>
      <c r="CO194" s="73">
        <f t="shared" si="71"/>
        <v>0</v>
      </c>
      <c r="CP194" s="73">
        <f t="shared" si="72"/>
        <v>0</v>
      </c>
      <c r="CQ194" s="73">
        <f t="shared" si="73"/>
        <v>0</v>
      </c>
      <c r="CR194" s="73">
        <f t="shared" si="85"/>
        <v>0</v>
      </c>
      <c r="CS194" s="94"/>
      <c r="CT194" s="94"/>
      <c r="CU194" s="94"/>
      <c r="CV194" s="94"/>
      <c r="CW194" s="94"/>
    </row>
    <row r="195" spans="1:101" s="22" customFormat="1" x14ac:dyDescent="0.2">
      <c r="A195" s="91">
        <f t="shared" si="86"/>
        <v>184</v>
      </c>
      <c r="B195" s="70"/>
      <c r="C195" s="69"/>
      <c r="D195" s="69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AS195" s="109"/>
      <c r="AT195" s="94"/>
      <c r="AU195" s="94"/>
      <c r="AV195" s="94"/>
      <c r="AW195" s="94"/>
      <c r="AX195" s="94"/>
      <c r="AY195" s="94">
        <f t="shared" si="74"/>
        <v>184</v>
      </c>
      <c r="AZ195" s="94">
        <f>AVERAGE(B$12:B195)</f>
        <v>-1.0500267633333337E-3</v>
      </c>
      <c r="BA195" s="94">
        <f>AVERAGE(C$12:C195)</f>
        <v>4.6842394133333326E-3</v>
      </c>
      <c r="BB195" s="94">
        <f t="shared" si="75"/>
        <v>0</v>
      </c>
      <c r="BC195" s="94">
        <f t="shared" si="76"/>
        <v>0</v>
      </c>
      <c r="BD195" s="94">
        <f t="shared" si="87"/>
        <v>-6.3001605800000027E-2</v>
      </c>
      <c r="BE195" s="94">
        <f t="shared" si="88"/>
        <v>0.28105436479999996</v>
      </c>
      <c r="BF195" s="94">
        <f t="shared" si="89"/>
        <v>0.34405597060000004</v>
      </c>
      <c r="BG195" s="95">
        <f t="shared" si="77"/>
        <v>0</v>
      </c>
      <c r="BH195" s="95">
        <f t="shared" si="78"/>
        <v>0</v>
      </c>
      <c r="BI195" s="95">
        <f>(AVERAGE(B$12:B195)-AVERAGE($D$12:$D195))/STDEV(B$12:B195)</f>
        <v>-8.7081254602406233E-2</v>
      </c>
      <c r="BJ195" s="95">
        <f>(AVERAGE(C$12:C195)-AVERAGE($D$12:$D195))/STDEV(C$12:C195)</f>
        <v>0.10432948975861421</v>
      </c>
      <c r="BK195" s="94"/>
      <c r="BL195" s="94"/>
      <c r="BM195" s="94"/>
      <c r="BN195" s="72">
        <f t="shared" si="79"/>
        <v>0</v>
      </c>
      <c r="BO195" s="72">
        <f t="shared" si="80"/>
        <v>0</v>
      </c>
      <c r="BP195" s="72">
        <f t="shared" si="81"/>
        <v>0</v>
      </c>
      <c r="BQ195" s="72">
        <f t="shared" si="82"/>
        <v>1</v>
      </c>
      <c r="BR195" s="72">
        <f t="shared" si="83"/>
        <v>1</v>
      </c>
      <c r="BS195" s="72">
        <f t="shared" si="84"/>
        <v>1</v>
      </c>
      <c r="BT195" s="72"/>
      <c r="BU195" s="72"/>
      <c r="BV195" s="72"/>
      <c r="BW195" s="72"/>
      <c r="BX195" s="72"/>
      <c r="BY195" s="72"/>
      <c r="BZ195" s="72"/>
      <c r="CA195" s="72"/>
      <c r="CB195" s="72"/>
      <c r="CC195" s="73"/>
      <c r="CD195" s="73"/>
      <c r="CE195" s="73"/>
      <c r="CF195" s="73"/>
      <c r="CG195" s="73"/>
      <c r="CH195" s="73">
        <f t="shared" si="65"/>
        <v>0</v>
      </c>
      <c r="CI195" s="73">
        <f t="shared" si="66"/>
        <v>0</v>
      </c>
      <c r="CJ195" s="73">
        <f t="shared" si="67"/>
        <v>0</v>
      </c>
      <c r="CK195" s="73"/>
      <c r="CL195" s="73">
        <f t="shared" si="68"/>
        <v>0</v>
      </c>
      <c r="CM195" s="73">
        <f t="shared" si="69"/>
        <v>0</v>
      </c>
      <c r="CN195" s="73">
        <f t="shared" si="70"/>
        <v>0</v>
      </c>
      <c r="CO195" s="73">
        <f t="shared" si="71"/>
        <v>0</v>
      </c>
      <c r="CP195" s="73">
        <f t="shared" si="72"/>
        <v>0</v>
      </c>
      <c r="CQ195" s="73">
        <f t="shared" si="73"/>
        <v>0</v>
      </c>
      <c r="CR195" s="73">
        <f t="shared" si="85"/>
        <v>0</v>
      </c>
      <c r="CS195" s="94"/>
      <c r="CT195" s="94"/>
      <c r="CU195" s="94"/>
      <c r="CV195" s="94"/>
      <c r="CW195" s="94"/>
    </row>
    <row r="196" spans="1:101" s="22" customFormat="1" x14ac:dyDescent="0.2">
      <c r="A196" s="91">
        <f t="shared" si="86"/>
        <v>185</v>
      </c>
      <c r="B196" s="70"/>
      <c r="C196" s="69"/>
      <c r="D196" s="69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AS196" s="109"/>
      <c r="AT196" s="94"/>
      <c r="AU196" s="94"/>
      <c r="AV196" s="94"/>
      <c r="AW196" s="94"/>
      <c r="AX196" s="94"/>
      <c r="AY196" s="94">
        <f t="shared" si="74"/>
        <v>185</v>
      </c>
      <c r="AZ196" s="94">
        <f>AVERAGE(B$12:B196)</f>
        <v>-1.0500267633333337E-3</v>
      </c>
      <c r="BA196" s="94">
        <f>AVERAGE(C$12:C196)</f>
        <v>4.6842394133333326E-3</v>
      </c>
      <c r="BB196" s="94">
        <f t="shared" si="75"/>
        <v>0</v>
      </c>
      <c r="BC196" s="94">
        <f t="shared" si="76"/>
        <v>0</v>
      </c>
      <c r="BD196" s="94">
        <f t="shared" si="87"/>
        <v>-6.3001605800000027E-2</v>
      </c>
      <c r="BE196" s="94">
        <f t="shared" si="88"/>
        <v>0.28105436479999996</v>
      </c>
      <c r="BF196" s="94">
        <f t="shared" si="89"/>
        <v>0.34405597060000004</v>
      </c>
      <c r="BG196" s="95">
        <f t="shared" si="77"/>
        <v>0</v>
      </c>
      <c r="BH196" s="95">
        <f t="shared" si="78"/>
        <v>0</v>
      </c>
      <c r="BI196" s="95">
        <f>(AVERAGE(B$12:B196)-AVERAGE($D$12:$D196))/STDEV(B$12:B196)</f>
        <v>-8.7081254602406233E-2</v>
      </c>
      <c r="BJ196" s="95">
        <f>(AVERAGE(C$12:C196)-AVERAGE($D$12:$D196))/STDEV(C$12:C196)</f>
        <v>0.10432948975861421</v>
      </c>
      <c r="BK196" s="94"/>
      <c r="BL196" s="94"/>
      <c r="BM196" s="94"/>
      <c r="BN196" s="72">
        <f t="shared" si="79"/>
        <v>0</v>
      </c>
      <c r="BO196" s="72">
        <f t="shared" si="80"/>
        <v>0</v>
      </c>
      <c r="BP196" s="72">
        <f t="shared" si="81"/>
        <v>0</v>
      </c>
      <c r="BQ196" s="72">
        <f t="shared" si="82"/>
        <v>1</v>
      </c>
      <c r="BR196" s="72">
        <f t="shared" si="83"/>
        <v>1</v>
      </c>
      <c r="BS196" s="72">
        <f t="shared" si="84"/>
        <v>1</v>
      </c>
      <c r="BT196" s="72"/>
      <c r="BU196" s="72"/>
      <c r="BV196" s="72"/>
      <c r="BW196" s="72"/>
      <c r="BX196" s="72"/>
      <c r="BY196" s="72"/>
      <c r="BZ196" s="72"/>
      <c r="CA196" s="72"/>
      <c r="CB196" s="72"/>
      <c r="CC196" s="73"/>
      <c r="CD196" s="73"/>
      <c r="CE196" s="73"/>
      <c r="CF196" s="73"/>
      <c r="CG196" s="73"/>
      <c r="CH196" s="73">
        <f t="shared" si="65"/>
        <v>0</v>
      </c>
      <c r="CI196" s="73">
        <f t="shared" si="66"/>
        <v>0</v>
      </c>
      <c r="CJ196" s="73">
        <f t="shared" si="67"/>
        <v>0</v>
      </c>
      <c r="CK196" s="73"/>
      <c r="CL196" s="73">
        <f t="shared" si="68"/>
        <v>0</v>
      </c>
      <c r="CM196" s="73">
        <f t="shared" si="69"/>
        <v>0</v>
      </c>
      <c r="CN196" s="73">
        <f t="shared" si="70"/>
        <v>0</v>
      </c>
      <c r="CO196" s="73">
        <f t="shared" si="71"/>
        <v>0</v>
      </c>
      <c r="CP196" s="73">
        <f t="shared" si="72"/>
        <v>0</v>
      </c>
      <c r="CQ196" s="73">
        <f t="shared" si="73"/>
        <v>0</v>
      </c>
      <c r="CR196" s="73">
        <f t="shared" si="85"/>
        <v>0</v>
      </c>
      <c r="CS196" s="94"/>
      <c r="CT196" s="94"/>
      <c r="CU196" s="94"/>
      <c r="CV196" s="94"/>
      <c r="CW196" s="94"/>
    </row>
    <row r="197" spans="1:101" s="22" customFormat="1" x14ac:dyDescent="0.2">
      <c r="A197" s="91">
        <f t="shared" si="86"/>
        <v>186</v>
      </c>
      <c r="B197" s="70"/>
      <c r="C197" s="69"/>
      <c r="D197" s="69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AS197" s="109"/>
      <c r="AT197" s="94"/>
      <c r="AU197" s="94"/>
      <c r="AV197" s="94"/>
      <c r="AW197" s="94"/>
      <c r="AX197" s="94"/>
      <c r="AY197" s="94">
        <f t="shared" si="74"/>
        <v>186</v>
      </c>
      <c r="AZ197" s="94">
        <f>AVERAGE(B$12:B197)</f>
        <v>-1.0500267633333337E-3</v>
      </c>
      <c r="BA197" s="94">
        <f>AVERAGE(C$12:C197)</f>
        <v>4.6842394133333326E-3</v>
      </c>
      <c r="BB197" s="94">
        <f t="shared" si="75"/>
        <v>0</v>
      </c>
      <c r="BC197" s="94">
        <f t="shared" si="76"/>
        <v>0</v>
      </c>
      <c r="BD197" s="94">
        <f t="shared" si="87"/>
        <v>-6.3001605800000027E-2</v>
      </c>
      <c r="BE197" s="94">
        <f t="shared" si="88"/>
        <v>0.28105436479999996</v>
      </c>
      <c r="BF197" s="94">
        <f t="shared" si="89"/>
        <v>0.34405597060000004</v>
      </c>
      <c r="BG197" s="95">
        <f t="shared" si="77"/>
        <v>0</v>
      </c>
      <c r="BH197" s="95">
        <f t="shared" si="78"/>
        <v>0</v>
      </c>
      <c r="BI197" s="95">
        <f>(AVERAGE(B$12:B197)-AVERAGE($D$12:$D197))/STDEV(B$12:B197)</f>
        <v>-8.7081254602406233E-2</v>
      </c>
      <c r="BJ197" s="95">
        <f>(AVERAGE(C$12:C197)-AVERAGE($D$12:$D197))/STDEV(C$12:C197)</f>
        <v>0.10432948975861421</v>
      </c>
      <c r="BK197" s="94"/>
      <c r="BL197" s="94"/>
      <c r="BM197" s="94"/>
      <c r="BN197" s="72">
        <f t="shared" si="79"/>
        <v>0</v>
      </c>
      <c r="BO197" s="72">
        <f t="shared" si="80"/>
        <v>0</v>
      </c>
      <c r="BP197" s="72">
        <f t="shared" si="81"/>
        <v>0</v>
      </c>
      <c r="BQ197" s="72">
        <f t="shared" si="82"/>
        <v>1</v>
      </c>
      <c r="BR197" s="72">
        <f t="shared" si="83"/>
        <v>1</v>
      </c>
      <c r="BS197" s="72">
        <f t="shared" si="84"/>
        <v>1</v>
      </c>
      <c r="BT197" s="72"/>
      <c r="BU197" s="72"/>
      <c r="BV197" s="72"/>
      <c r="BW197" s="72"/>
      <c r="BX197" s="72"/>
      <c r="BY197" s="72"/>
      <c r="BZ197" s="72"/>
      <c r="CA197" s="72"/>
      <c r="CB197" s="72"/>
      <c r="CC197" s="73"/>
      <c r="CD197" s="73"/>
      <c r="CE197" s="73"/>
      <c r="CF197" s="73"/>
      <c r="CG197" s="73"/>
      <c r="CH197" s="73">
        <f t="shared" si="65"/>
        <v>0</v>
      </c>
      <c r="CI197" s="73">
        <f t="shared" si="66"/>
        <v>0</v>
      </c>
      <c r="CJ197" s="73">
        <f t="shared" si="67"/>
        <v>0</v>
      </c>
      <c r="CK197" s="73"/>
      <c r="CL197" s="73">
        <f t="shared" si="68"/>
        <v>0</v>
      </c>
      <c r="CM197" s="73">
        <f t="shared" si="69"/>
        <v>0</v>
      </c>
      <c r="CN197" s="73">
        <f t="shared" si="70"/>
        <v>0</v>
      </c>
      <c r="CO197" s="73">
        <f t="shared" si="71"/>
        <v>0</v>
      </c>
      <c r="CP197" s="73">
        <f t="shared" si="72"/>
        <v>0</v>
      </c>
      <c r="CQ197" s="73">
        <f t="shared" si="73"/>
        <v>0</v>
      </c>
      <c r="CR197" s="73">
        <f t="shared" si="85"/>
        <v>0</v>
      </c>
      <c r="CS197" s="94"/>
      <c r="CT197" s="94"/>
      <c r="CU197" s="94"/>
      <c r="CV197" s="94"/>
      <c r="CW197" s="94"/>
    </row>
    <row r="198" spans="1:101" s="22" customFormat="1" x14ac:dyDescent="0.2">
      <c r="A198" s="91">
        <f t="shared" si="86"/>
        <v>187</v>
      </c>
      <c r="B198" s="70"/>
      <c r="C198" s="69"/>
      <c r="D198" s="69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AS198" s="109"/>
      <c r="AT198" s="94"/>
      <c r="AU198" s="94"/>
      <c r="AV198" s="94"/>
      <c r="AW198" s="94"/>
      <c r="AX198" s="94"/>
      <c r="AY198" s="94">
        <f t="shared" si="74"/>
        <v>187</v>
      </c>
      <c r="AZ198" s="94">
        <f>AVERAGE(B$12:B198)</f>
        <v>-1.0500267633333337E-3</v>
      </c>
      <c r="BA198" s="94">
        <f>AVERAGE(C$12:C198)</f>
        <v>4.6842394133333326E-3</v>
      </c>
      <c r="BB198" s="94">
        <f t="shared" si="75"/>
        <v>0</v>
      </c>
      <c r="BC198" s="94">
        <f t="shared" si="76"/>
        <v>0</v>
      </c>
      <c r="BD198" s="94">
        <f t="shared" si="87"/>
        <v>-6.3001605800000027E-2</v>
      </c>
      <c r="BE198" s="94">
        <f t="shared" si="88"/>
        <v>0.28105436479999996</v>
      </c>
      <c r="BF198" s="94">
        <f t="shared" si="89"/>
        <v>0.34405597060000004</v>
      </c>
      <c r="BG198" s="95">
        <f t="shared" si="77"/>
        <v>0</v>
      </c>
      <c r="BH198" s="95">
        <f t="shared" si="78"/>
        <v>0</v>
      </c>
      <c r="BI198" s="95">
        <f>(AVERAGE(B$12:B198)-AVERAGE($D$12:$D198))/STDEV(B$12:B198)</f>
        <v>-8.7081254602406233E-2</v>
      </c>
      <c r="BJ198" s="95">
        <f>(AVERAGE(C$12:C198)-AVERAGE($D$12:$D198))/STDEV(C$12:C198)</f>
        <v>0.10432948975861421</v>
      </c>
      <c r="BK198" s="94"/>
      <c r="BL198" s="94"/>
      <c r="BM198" s="94"/>
      <c r="BN198" s="72">
        <f t="shared" si="79"/>
        <v>0</v>
      </c>
      <c r="BO198" s="72">
        <f t="shared" si="80"/>
        <v>0</v>
      </c>
      <c r="BP198" s="72">
        <f t="shared" si="81"/>
        <v>0</v>
      </c>
      <c r="BQ198" s="72">
        <f t="shared" si="82"/>
        <v>1</v>
      </c>
      <c r="BR198" s="72">
        <f t="shared" si="83"/>
        <v>1</v>
      </c>
      <c r="BS198" s="72">
        <f t="shared" si="84"/>
        <v>1</v>
      </c>
      <c r="BT198" s="72"/>
      <c r="BU198" s="72"/>
      <c r="BV198" s="72"/>
      <c r="BW198" s="72"/>
      <c r="BX198" s="72"/>
      <c r="BY198" s="72"/>
      <c r="BZ198" s="72"/>
      <c r="CA198" s="72"/>
      <c r="CB198" s="72"/>
      <c r="CC198" s="73"/>
      <c r="CD198" s="73"/>
      <c r="CE198" s="73"/>
      <c r="CF198" s="73"/>
      <c r="CG198" s="73"/>
      <c r="CH198" s="73">
        <f t="shared" si="65"/>
        <v>0</v>
      </c>
      <c r="CI198" s="73">
        <f t="shared" si="66"/>
        <v>0</v>
      </c>
      <c r="CJ198" s="73">
        <f t="shared" si="67"/>
        <v>0</v>
      </c>
      <c r="CK198" s="73"/>
      <c r="CL198" s="73">
        <f t="shared" si="68"/>
        <v>0</v>
      </c>
      <c r="CM198" s="73">
        <f t="shared" si="69"/>
        <v>0</v>
      </c>
      <c r="CN198" s="73">
        <f t="shared" si="70"/>
        <v>0</v>
      </c>
      <c r="CO198" s="73">
        <f t="shared" si="71"/>
        <v>0</v>
      </c>
      <c r="CP198" s="73">
        <f t="shared" si="72"/>
        <v>0</v>
      </c>
      <c r="CQ198" s="73">
        <f t="shared" si="73"/>
        <v>0</v>
      </c>
      <c r="CR198" s="73">
        <f t="shared" si="85"/>
        <v>0</v>
      </c>
      <c r="CS198" s="94"/>
      <c r="CT198" s="94"/>
      <c r="CU198" s="94"/>
      <c r="CV198" s="94"/>
      <c r="CW198" s="94"/>
    </row>
    <row r="199" spans="1:101" s="22" customFormat="1" x14ac:dyDescent="0.2">
      <c r="A199" s="91">
        <f t="shared" si="86"/>
        <v>188</v>
      </c>
      <c r="B199" s="70"/>
      <c r="C199" s="69"/>
      <c r="D199" s="69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AS199" s="109"/>
      <c r="AT199" s="94"/>
      <c r="AU199" s="94"/>
      <c r="AV199" s="94"/>
      <c r="AW199" s="94"/>
      <c r="AX199" s="94"/>
      <c r="AY199" s="94">
        <f t="shared" si="74"/>
        <v>188</v>
      </c>
      <c r="AZ199" s="94">
        <f>AVERAGE(B$12:B199)</f>
        <v>-1.0500267633333337E-3</v>
      </c>
      <c r="BA199" s="94">
        <f>AVERAGE(C$12:C199)</f>
        <v>4.6842394133333326E-3</v>
      </c>
      <c r="BB199" s="94">
        <f t="shared" si="75"/>
        <v>0</v>
      </c>
      <c r="BC199" s="94">
        <f t="shared" si="76"/>
        <v>0</v>
      </c>
      <c r="BD199" s="94">
        <f t="shared" si="87"/>
        <v>-6.3001605800000027E-2</v>
      </c>
      <c r="BE199" s="94">
        <f t="shared" si="88"/>
        <v>0.28105436479999996</v>
      </c>
      <c r="BF199" s="94">
        <f t="shared" si="89"/>
        <v>0.34405597060000004</v>
      </c>
      <c r="BG199" s="95">
        <f t="shared" si="77"/>
        <v>0</v>
      </c>
      <c r="BH199" s="95">
        <f t="shared" si="78"/>
        <v>0</v>
      </c>
      <c r="BI199" s="95">
        <f>(AVERAGE(B$12:B199)-AVERAGE($D$12:$D199))/STDEV(B$12:B199)</f>
        <v>-8.7081254602406233E-2</v>
      </c>
      <c r="BJ199" s="95">
        <f>(AVERAGE(C$12:C199)-AVERAGE($D$12:$D199))/STDEV(C$12:C199)</f>
        <v>0.10432948975861421</v>
      </c>
      <c r="BK199" s="94"/>
      <c r="BL199" s="94"/>
      <c r="BM199" s="94"/>
      <c r="BN199" s="72">
        <f t="shared" si="79"/>
        <v>0</v>
      </c>
      <c r="BO199" s="72">
        <f t="shared" si="80"/>
        <v>0</v>
      </c>
      <c r="BP199" s="72">
        <f t="shared" si="81"/>
        <v>0</v>
      </c>
      <c r="BQ199" s="72">
        <f t="shared" si="82"/>
        <v>1</v>
      </c>
      <c r="BR199" s="72">
        <f t="shared" si="83"/>
        <v>1</v>
      </c>
      <c r="BS199" s="72">
        <f t="shared" si="84"/>
        <v>1</v>
      </c>
      <c r="BT199" s="72"/>
      <c r="BU199" s="72"/>
      <c r="BV199" s="72"/>
      <c r="BW199" s="72"/>
      <c r="BX199" s="72"/>
      <c r="BY199" s="72"/>
      <c r="BZ199" s="72"/>
      <c r="CA199" s="72"/>
      <c r="CB199" s="72"/>
      <c r="CC199" s="73"/>
      <c r="CD199" s="73"/>
      <c r="CE199" s="73"/>
      <c r="CF199" s="73"/>
      <c r="CG199" s="73"/>
      <c r="CH199" s="73">
        <f t="shared" si="65"/>
        <v>0</v>
      </c>
      <c r="CI199" s="73">
        <f t="shared" si="66"/>
        <v>0</v>
      </c>
      <c r="CJ199" s="73">
        <f t="shared" si="67"/>
        <v>0</v>
      </c>
      <c r="CK199" s="73"/>
      <c r="CL199" s="73">
        <f t="shared" si="68"/>
        <v>0</v>
      </c>
      <c r="CM199" s="73">
        <f t="shared" si="69"/>
        <v>0</v>
      </c>
      <c r="CN199" s="73">
        <f t="shared" si="70"/>
        <v>0</v>
      </c>
      <c r="CO199" s="73">
        <f t="shared" si="71"/>
        <v>0</v>
      </c>
      <c r="CP199" s="73">
        <f t="shared" si="72"/>
        <v>0</v>
      </c>
      <c r="CQ199" s="73">
        <f t="shared" si="73"/>
        <v>0</v>
      </c>
      <c r="CR199" s="73">
        <f t="shared" si="85"/>
        <v>0</v>
      </c>
      <c r="CS199" s="94"/>
      <c r="CT199" s="94"/>
      <c r="CU199" s="94"/>
      <c r="CV199" s="94"/>
      <c r="CW199" s="94"/>
    </row>
    <row r="200" spans="1:101" s="22" customFormat="1" x14ac:dyDescent="0.2">
      <c r="A200" s="91">
        <f t="shared" si="86"/>
        <v>189</v>
      </c>
      <c r="B200" s="70"/>
      <c r="C200" s="69"/>
      <c r="D200" s="69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AS200" s="109"/>
      <c r="AT200" s="94"/>
      <c r="AU200" s="94"/>
      <c r="AV200" s="94"/>
      <c r="AW200" s="94"/>
      <c r="AX200" s="94"/>
      <c r="AY200" s="94">
        <f t="shared" si="74"/>
        <v>189</v>
      </c>
      <c r="AZ200" s="94">
        <f>AVERAGE(B$12:B200)</f>
        <v>-1.0500267633333337E-3</v>
      </c>
      <c r="BA200" s="94">
        <f>AVERAGE(C$12:C200)</f>
        <v>4.6842394133333326E-3</v>
      </c>
      <c r="BB200" s="94">
        <f t="shared" si="75"/>
        <v>0</v>
      </c>
      <c r="BC200" s="94">
        <f t="shared" si="76"/>
        <v>0</v>
      </c>
      <c r="BD200" s="94">
        <f t="shared" si="87"/>
        <v>-6.3001605800000027E-2</v>
      </c>
      <c r="BE200" s="94">
        <f t="shared" si="88"/>
        <v>0.28105436479999996</v>
      </c>
      <c r="BF200" s="94">
        <f t="shared" si="89"/>
        <v>0.34405597060000004</v>
      </c>
      <c r="BG200" s="95">
        <f t="shared" si="77"/>
        <v>0</v>
      </c>
      <c r="BH200" s="95">
        <f t="shared" si="78"/>
        <v>0</v>
      </c>
      <c r="BI200" s="95">
        <f>(AVERAGE(B$12:B200)-AVERAGE($D$12:$D200))/STDEV(B$12:B200)</f>
        <v>-8.7081254602406233E-2</v>
      </c>
      <c r="BJ200" s="95">
        <f>(AVERAGE(C$12:C200)-AVERAGE($D$12:$D200))/STDEV(C$12:C200)</f>
        <v>0.10432948975861421</v>
      </c>
      <c r="BK200" s="94"/>
      <c r="BL200" s="94"/>
      <c r="BM200" s="94"/>
      <c r="BN200" s="72">
        <f t="shared" si="79"/>
        <v>0</v>
      </c>
      <c r="BO200" s="72">
        <f t="shared" si="80"/>
        <v>0</v>
      </c>
      <c r="BP200" s="72">
        <f t="shared" si="81"/>
        <v>0</v>
      </c>
      <c r="BQ200" s="72">
        <f t="shared" si="82"/>
        <v>1</v>
      </c>
      <c r="BR200" s="72">
        <f t="shared" si="83"/>
        <v>1</v>
      </c>
      <c r="BS200" s="72">
        <f t="shared" si="84"/>
        <v>1</v>
      </c>
      <c r="BT200" s="72"/>
      <c r="BU200" s="72"/>
      <c r="BV200" s="72"/>
      <c r="BW200" s="72"/>
      <c r="BX200" s="72"/>
      <c r="BY200" s="72"/>
      <c r="BZ200" s="72"/>
      <c r="CA200" s="72"/>
      <c r="CB200" s="72"/>
      <c r="CC200" s="73"/>
      <c r="CD200" s="73"/>
      <c r="CE200" s="73"/>
      <c r="CF200" s="73"/>
      <c r="CG200" s="73"/>
      <c r="CH200" s="73">
        <f t="shared" si="65"/>
        <v>0</v>
      </c>
      <c r="CI200" s="73">
        <f t="shared" si="66"/>
        <v>0</v>
      </c>
      <c r="CJ200" s="73">
        <f t="shared" si="67"/>
        <v>0</v>
      </c>
      <c r="CK200" s="73"/>
      <c r="CL200" s="73">
        <f t="shared" si="68"/>
        <v>0</v>
      </c>
      <c r="CM200" s="73">
        <f t="shared" si="69"/>
        <v>0</v>
      </c>
      <c r="CN200" s="73">
        <f t="shared" si="70"/>
        <v>0</v>
      </c>
      <c r="CO200" s="73">
        <f t="shared" si="71"/>
        <v>0</v>
      </c>
      <c r="CP200" s="73">
        <f t="shared" si="72"/>
        <v>0</v>
      </c>
      <c r="CQ200" s="73">
        <f t="shared" si="73"/>
        <v>0</v>
      </c>
      <c r="CR200" s="73">
        <f t="shared" si="85"/>
        <v>0</v>
      </c>
      <c r="CS200" s="94"/>
      <c r="CT200" s="94"/>
      <c r="CU200" s="94"/>
      <c r="CV200" s="94"/>
      <c r="CW200" s="94"/>
    </row>
    <row r="201" spans="1:101" s="22" customFormat="1" x14ac:dyDescent="0.2">
      <c r="A201" s="91">
        <f t="shared" si="86"/>
        <v>190</v>
      </c>
      <c r="B201" s="70"/>
      <c r="C201" s="69"/>
      <c r="D201" s="69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AS201" s="109"/>
      <c r="AT201" s="94"/>
      <c r="AU201" s="94"/>
      <c r="AV201" s="94"/>
      <c r="AW201" s="94"/>
      <c r="AX201" s="94"/>
      <c r="AY201" s="94">
        <f t="shared" si="74"/>
        <v>190</v>
      </c>
      <c r="AZ201" s="94">
        <f>AVERAGE(B$12:B201)</f>
        <v>-1.0500267633333337E-3</v>
      </c>
      <c r="BA201" s="94">
        <f>AVERAGE(C$12:C201)</f>
        <v>4.6842394133333326E-3</v>
      </c>
      <c r="BB201" s="94">
        <f t="shared" si="75"/>
        <v>0</v>
      </c>
      <c r="BC201" s="94">
        <f t="shared" si="76"/>
        <v>0</v>
      </c>
      <c r="BD201" s="94">
        <f t="shared" si="87"/>
        <v>-6.3001605800000027E-2</v>
      </c>
      <c r="BE201" s="94">
        <f t="shared" si="88"/>
        <v>0.28105436479999996</v>
      </c>
      <c r="BF201" s="94">
        <f t="shared" si="89"/>
        <v>0.34405597060000004</v>
      </c>
      <c r="BG201" s="95">
        <f t="shared" si="77"/>
        <v>0</v>
      </c>
      <c r="BH201" s="95">
        <f t="shared" si="78"/>
        <v>0</v>
      </c>
      <c r="BI201" s="95">
        <f>(AVERAGE(B$12:B201)-AVERAGE($D$12:$D201))/STDEV(B$12:B201)</f>
        <v>-8.7081254602406233E-2</v>
      </c>
      <c r="BJ201" s="95">
        <f>(AVERAGE(C$12:C201)-AVERAGE($D$12:$D201))/STDEV(C$12:C201)</f>
        <v>0.10432948975861421</v>
      </c>
      <c r="BK201" s="94"/>
      <c r="BL201" s="94"/>
      <c r="BM201" s="94"/>
      <c r="BN201" s="72">
        <f t="shared" si="79"/>
        <v>0</v>
      </c>
      <c r="BO201" s="72">
        <f t="shared" si="80"/>
        <v>0</v>
      </c>
      <c r="BP201" s="72">
        <f t="shared" si="81"/>
        <v>0</v>
      </c>
      <c r="BQ201" s="72">
        <f t="shared" si="82"/>
        <v>1</v>
      </c>
      <c r="BR201" s="72">
        <f t="shared" si="83"/>
        <v>1</v>
      </c>
      <c r="BS201" s="72">
        <f t="shared" si="84"/>
        <v>1</v>
      </c>
      <c r="BT201" s="72"/>
      <c r="BU201" s="72"/>
      <c r="BV201" s="72"/>
      <c r="BW201" s="72"/>
      <c r="BX201" s="72"/>
      <c r="BY201" s="72"/>
      <c r="BZ201" s="72"/>
      <c r="CA201" s="72"/>
      <c r="CB201" s="72"/>
      <c r="CC201" s="73"/>
      <c r="CD201" s="73"/>
      <c r="CE201" s="73"/>
      <c r="CF201" s="73"/>
      <c r="CG201" s="73"/>
      <c r="CH201" s="73">
        <f t="shared" si="65"/>
        <v>0</v>
      </c>
      <c r="CI201" s="73">
        <f t="shared" si="66"/>
        <v>0</v>
      </c>
      <c r="CJ201" s="73">
        <f t="shared" si="67"/>
        <v>0</v>
      </c>
      <c r="CK201" s="73"/>
      <c r="CL201" s="73">
        <f t="shared" si="68"/>
        <v>0</v>
      </c>
      <c r="CM201" s="73">
        <f t="shared" si="69"/>
        <v>0</v>
      </c>
      <c r="CN201" s="73">
        <f t="shared" si="70"/>
        <v>0</v>
      </c>
      <c r="CO201" s="73">
        <f t="shared" si="71"/>
        <v>0</v>
      </c>
      <c r="CP201" s="73">
        <f t="shared" si="72"/>
        <v>0</v>
      </c>
      <c r="CQ201" s="73">
        <f t="shared" si="73"/>
        <v>0</v>
      </c>
      <c r="CR201" s="73">
        <f t="shared" si="85"/>
        <v>0</v>
      </c>
      <c r="CS201" s="94"/>
      <c r="CT201" s="94"/>
      <c r="CU201" s="94"/>
      <c r="CV201" s="94"/>
      <c r="CW201" s="94"/>
    </row>
    <row r="202" spans="1:101" s="22" customFormat="1" x14ac:dyDescent="0.2">
      <c r="A202" s="91">
        <f t="shared" si="86"/>
        <v>191</v>
      </c>
      <c r="B202" s="70"/>
      <c r="C202" s="69"/>
      <c r="D202" s="69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AS202" s="109"/>
      <c r="AT202" s="94"/>
      <c r="AU202" s="94"/>
      <c r="AV202" s="94"/>
      <c r="AW202" s="94"/>
      <c r="AX202" s="94"/>
      <c r="AY202" s="94">
        <f t="shared" si="74"/>
        <v>191</v>
      </c>
      <c r="AZ202" s="94">
        <f>AVERAGE(B$12:B202)</f>
        <v>-1.0500267633333337E-3</v>
      </c>
      <c r="BA202" s="94">
        <f>AVERAGE(C$12:C202)</f>
        <v>4.6842394133333326E-3</v>
      </c>
      <c r="BB202" s="94">
        <f t="shared" si="75"/>
        <v>0</v>
      </c>
      <c r="BC202" s="94">
        <f t="shared" si="76"/>
        <v>0</v>
      </c>
      <c r="BD202" s="94">
        <f t="shared" si="87"/>
        <v>-6.3001605800000027E-2</v>
      </c>
      <c r="BE202" s="94">
        <f t="shared" si="88"/>
        <v>0.28105436479999996</v>
      </c>
      <c r="BF202" s="94">
        <f t="shared" si="89"/>
        <v>0.34405597060000004</v>
      </c>
      <c r="BG202" s="95">
        <f t="shared" si="77"/>
        <v>0</v>
      </c>
      <c r="BH202" s="95">
        <f t="shared" si="78"/>
        <v>0</v>
      </c>
      <c r="BI202" s="95">
        <f>(AVERAGE(B$12:B202)-AVERAGE($D$12:$D202))/STDEV(B$12:B202)</f>
        <v>-8.7081254602406233E-2</v>
      </c>
      <c r="BJ202" s="95">
        <f>(AVERAGE(C$12:C202)-AVERAGE($D$12:$D202))/STDEV(C$12:C202)</f>
        <v>0.10432948975861421</v>
      </c>
      <c r="BK202" s="94"/>
      <c r="BL202" s="94"/>
      <c r="BM202" s="94"/>
      <c r="BN202" s="72">
        <f t="shared" si="79"/>
        <v>0</v>
      </c>
      <c r="BO202" s="72">
        <f t="shared" si="80"/>
        <v>0</v>
      </c>
      <c r="BP202" s="72">
        <f t="shared" si="81"/>
        <v>0</v>
      </c>
      <c r="BQ202" s="72">
        <f t="shared" si="82"/>
        <v>1</v>
      </c>
      <c r="BR202" s="72">
        <f t="shared" si="83"/>
        <v>1</v>
      </c>
      <c r="BS202" s="72">
        <f t="shared" si="84"/>
        <v>1</v>
      </c>
      <c r="BT202" s="72"/>
      <c r="BU202" s="72"/>
      <c r="BV202" s="72"/>
      <c r="BW202" s="72"/>
      <c r="BX202" s="72"/>
      <c r="BY202" s="72"/>
      <c r="BZ202" s="72"/>
      <c r="CA202" s="72"/>
      <c r="CB202" s="72"/>
      <c r="CC202" s="73"/>
      <c r="CD202" s="73"/>
      <c r="CE202" s="73"/>
      <c r="CF202" s="73"/>
      <c r="CG202" s="73"/>
      <c r="CH202" s="73">
        <f t="shared" si="65"/>
        <v>0</v>
      </c>
      <c r="CI202" s="73">
        <f t="shared" si="66"/>
        <v>0</v>
      </c>
      <c r="CJ202" s="73">
        <f t="shared" si="67"/>
        <v>0</v>
      </c>
      <c r="CK202" s="73"/>
      <c r="CL202" s="73">
        <f t="shared" si="68"/>
        <v>0</v>
      </c>
      <c r="CM202" s="73">
        <f t="shared" si="69"/>
        <v>0</v>
      </c>
      <c r="CN202" s="73">
        <f t="shared" si="70"/>
        <v>0</v>
      </c>
      <c r="CO202" s="73">
        <f t="shared" si="71"/>
        <v>0</v>
      </c>
      <c r="CP202" s="73">
        <f t="shared" si="72"/>
        <v>0</v>
      </c>
      <c r="CQ202" s="73">
        <f t="shared" si="73"/>
        <v>0</v>
      </c>
      <c r="CR202" s="73">
        <f t="shared" si="85"/>
        <v>0</v>
      </c>
      <c r="CS202" s="94"/>
      <c r="CT202" s="94"/>
      <c r="CU202" s="94"/>
      <c r="CV202" s="94"/>
      <c r="CW202" s="94"/>
    </row>
    <row r="203" spans="1:101" s="22" customFormat="1" x14ac:dyDescent="0.2">
      <c r="A203" s="91">
        <f t="shared" si="86"/>
        <v>192</v>
      </c>
      <c r="B203" s="70"/>
      <c r="C203" s="69"/>
      <c r="D203" s="69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AS203" s="109"/>
      <c r="AT203" s="94"/>
      <c r="AU203" s="94"/>
      <c r="AV203" s="94"/>
      <c r="AW203" s="94"/>
      <c r="AX203" s="94"/>
      <c r="AY203" s="94">
        <f t="shared" si="74"/>
        <v>192</v>
      </c>
      <c r="AZ203" s="94">
        <f>AVERAGE(B$12:B203)</f>
        <v>-1.0500267633333337E-3</v>
      </c>
      <c r="BA203" s="94">
        <f>AVERAGE(C$12:C203)</f>
        <v>4.6842394133333326E-3</v>
      </c>
      <c r="BB203" s="94">
        <f t="shared" si="75"/>
        <v>0</v>
      </c>
      <c r="BC203" s="94">
        <f t="shared" si="76"/>
        <v>0</v>
      </c>
      <c r="BD203" s="94">
        <f t="shared" si="87"/>
        <v>-6.3001605800000027E-2</v>
      </c>
      <c r="BE203" s="94">
        <f t="shared" si="88"/>
        <v>0.28105436479999996</v>
      </c>
      <c r="BF203" s="94">
        <f t="shared" si="89"/>
        <v>0.34405597060000004</v>
      </c>
      <c r="BG203" s="95">
        <f t="shared" si="77"/>
        <v>0</v>
      </c>
      <c r="BH203" s="95">
        <f t="shared" si="78"/>
        <v>0</v>
      </c>
      <c r="BI203" s="95">
        <f>(AVERAGE(B$12:B203)-AVERAGE($D$12:$D203))/STDEV(B$12:B203)</f>
        <v>-8.7081254602406233E-2</v>
      </c>
      <c r="BJ203" s="95">
        <f>(AVERAGE(C$12:C203)-AVERAGE($D$12:$D203))/STDEV(C$12:C203)</f>
        <v>0.10432948975861421</v>
      </c>
      <c r="BK203" s="94"/>
      <c r="BL203" s="94"/>
      <c r="BM203" s="94"/>
      <c r="BN203" s="72">
        <f t="shared" si="79"/>
        <v>0</v>
      </c>
      <c r="BO203" s="72">
        <f t="shared" si="80"/>
        <v>0</v>
      </c>
      <c r="BP203" s="72">
        <f t="shared" si="81"/>
        <v>0</v>
      </c>
      <c r="BQ203" s="72">
        <f t="shared" si="82"/>
        <v>1</v>
      </c>
      <c r="BR203" s="72">
        <f t="shared" si="83"/>
        <v>1</v>
      </c>
      <c r="BS203" s="72">
        <f t="shared" si="84"/>
        <v>1</v>
      </c>
      <c r="BT203" s="72"/>
      <c r="BU203" s="72"/>
      <c r="BV203" s="72"/>
      <c r="BW203" s="72"/>
      <c r="BX203" s="72"/>
      <c r="BY203" s="72"/>
      <c r="BZ203" s="72"/>
      <c r="CA203" s="72"/>
      <c r="CB203" s="72"/>
      <c r="CC203" s="73"/>
      <c r="CD203" s="73"/>
      <c r="CE203" s="73"/>
      <c r="CF203" s="73"/>
      <c r="CG203" s="73"/>
      <c r="CH203" s="73">
        <f t="shared" si="65"/>
        <v>0</v>
      </c>
      <c r="CI203" s="73">
        <f t="shared" si="66"/>
        <v>0</v>
      </c>
      <c r="CJ203" s="73">
        <f t="shared" si="67"/>
        <v>0</v>
      </c>
      <c r="CK203" s="73"/>
      <c r="CL203" s="73">
        <f t="shared" si="68"/>
        <v>0</v>
      </c>
      <c r="CM203" s="73">
        <f t="shared" si="69"/>
        <v>0</v>
      </c>
      <c r="CN203" s="73">
        <f t="shared" si="70"/>
        <v>0</v>
      </c>
      <c r="CO203" s="73">
        <f t="shared" si="71"/>
        <v>0</v>
      </c>
      <c r="CP203" s="73">
        <f t="shared" si="72"/>
        <v>0</v>
      </c>
      <c r="CQ203" s="73">
        <f t="shared" si="73"/>
        <v>0</v>
      </c>
      <c r="CR203" s="73">
        <f t="shared" si="85"/>
        <v>0</v>
      </c>
      <c r="CS203" s="94"/>
      <c r="CT203" s="94"/>
      <c r="CU203" s="94"/>
      <c r="CV203" s="94"/>
      <c r="CW203" s="94"/>
    </row>
    <row r="204" spans="1:101" s="22" customFormat="1" x14ac:dyDescent="0.2">
      <c r="A204" s="91">
        <f t="shared" si="86"/>
        <v>193</v>
      </c>
      <c r="B204" s="70"/>
      <c r="C204" s="69"/>
      <c r="D204" s="69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AS204" s="109"/>
      <c r="AT204" s="94"/>
      <c r="AU204" s="94"/>
      <c r="AV204" s="94"/>
      <c r="AW204" s="94"/>
      <c r="AX204" s="94"/>
      <c r="AY204" s="94">
        <f t="shared" si="74"/>
        <v>193</v>
      </c>
      <c r="AZ204" s="94">
        <f>AVERAGE(B$12:B204)</f>
        <v>-1.0500267633333337E-3</v>
      </c>
      <c r="BA204" s="94">
        <f>AVERAGE(C$12:C204)</f>
        <v>4.6842394133333326E-3</v>
      </c>
      <c r="BB204" s="94">
        <f t="shared" si="75"/>
        <v>0</v>
      </c>
      <c r="BC204" s="94">
        <f t="shared" si="76"/>
        <v>0</v>
      </c>
      <c r="BD204" s="94">
        <f t="shared" si="87"/>
        <v>-6.3001605800000027E-2</v>
      </c>
      <c r="BE204" s="94">
        <f t="shared" si="88"/>
        <v>0.28105436479999996</v>
      </c>
      <c r="BF204" s="94">
        <f t="shared" si="89"/>
        <v>0.34405597060000004</v>
      </c>
      <c r="BG204" s="95">
        <f t="shared" si="77"/>
        <v>0</v>
      </c>
      <c r="BH204" s="95">
        <f t="shared" si="78"/>
        <v>0</v>
      </c>
      <c r="BI204" s="95">
        <f>(AVERAGE(B$12:B204)-AVERAGE($D$12:$D204))/STDEV(B$12:B204)</f>
        <v>-8.7081254602406233E-2</v>
      </c>
      <c r="BJ204" s="95">
        <f>(AVERAGE(C$12:C204)-AVERAGE($D$12:$D204))/STDEV(C$12:C204)</f>
        <v>0.10432948975861421</v>
      </c>
      <c r="BK204" s="94"/>
      <c r="BL204" s="94"/>
      <c r="BM204" s="94"/>
      <c r="BN204" s="72">
        <f t="shared" si="79"/>
        <v>0</v>
      </c>
      <c r="BO204" s="72">
        <f t="shared" si="80"/>
        <v>0</v>
      </c>
      <c r="BP204" s="72">
        <f t="shared" si="81"/>
        <v>0</v>
      </c>
      <c r="BQ204" s="72">
        <f t="shared" si="82"/>
        <v>1</v>
      </c>
      <c r="BR204" s="72">
        <f t="shared" si="83"/>
        <v>1</v>
      </c>
      <c r="BS204" s="72">
        <f t="shared" si="84"/>
        <v>1</v>
      </c>
      <c r="BT204" s="72"/>
      <c r="BU204" s="72"/>
      <c r="BV204" s="72"/>
      <c r="BW204" s="72"/>
      <c r="BX204" s="72"/>
      <c r="BY204" s="72"/>
      <c r="BZ204" s="72"/>
      <c r="CA204" s="72"/>
      <c r="CB204" s="72"/>
      <c r="CC204" s="73"/>
      <c r="CD204" s="73"/>
      <c r="CE204" s="73"/>
      <c r="CF204" s="73"/>
      <c r="CG204" s="73"/>
      <c r="CH204" s="73">
        <f t="shared" ref="CH204:CH267" si="90">B204^2</f>
        <v>0</v>
      </c>
      <c r="CI204" s="73">
        <f t="shared" ref="CI204:CI267" si="91">B204^3</f>
        <v>0</v>
      </c>
      <c r="CJ204" s="73">
        <f t="shared" ref="CJ204:CJ267" si="92">B204^4</f>
        <v>0</v>
      </c>
      <c r="CK204" s="73"/>
      <c r="CL204" s="73">
        <f t="shared" ref="CL204:CL267" si="93">C204^2</f>
        <v>0</v>
      </c>
      <c r="CM204" s="73">
        <f t="shared" ref="CM204:CM267" si="94">C204^3</f>
        <v>0</v>
      </c>
      <c r="CN204" s="73">
        <f t="shared" ref="CN204:CN267" si="95">C204^4</f>
        <v>0</v>
      </c>
      <c r="CO204" s="73">
        <f t="shared" ref="CO204:CO267" si="96">B204*C204</f>
        <v>0</v>
      </c>
      <c r="CP204" s="73">
        <f t="shared" ref="CP204:CP267" si="97">B204*CL204</f>
        <v>0</v>
      </c>
      <c r="CQ204" s="73">
        <f t="shared" ref="CQ204:CQ267" si="98">CH204*C204</f>
        <v>0</v>
      </c>
      <c r="CR204" s="73">
        <f t="shared" si="85"/>
        <v>0</v>
      </c>
      <c r="CS204" s="94"/>
      <c r="CT204" s="94"/>
      <c r="CU204" s="94"/>
      <c r="CV204" s="94"/>
      <c r="CW204" s="94"/>
    </row>
    <row r="205" spans="1:101" s="22" customFormat="1" x14ac:dyDescent="0.2">
      <c r="A205" s="91">
        <f t="shared" si="86"/>
        <v>194</v>
      </c>
      <c r="B205" s="70"/>
      <c r="C205" s="69"/>
      <c r="D205" s="69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AS205" s="109"/>
      <c r="AT205" s="94"/>
      <c r="AU205" s="94"/>
      <c r="AV205" s="94"/>
      <c r="AW205" s="94"/>
      <c r="AX205" s="94"/>
      <c r="AY205" s="94">
        <f t="shared" ref="AY205:AY268" si="99">A205</f>
        <v>194</v>
      </c>
      <c r="AZ205" s="94">
        <f>AVERAGE(B$12:B205)</f>
        <v>-1.0500267633333337E-3</v>
      </c>
      <c r="BA205" s="94">
        <f>AVERAGE(C$12:C205)</f>
        <v>4.6842394133333326E-3</v>
      </c>
      <c r="BB205" s="94">
        <f t="shared" ref="BB205:BB268" si="100">B205</f>
        <v>0</v>
      </c>
      <c r="BC205" s="94">
        <f t="shared" ref="BC205:BC268" si="101">C205</f>
        <v>0</v>
      </c>
      <c r="BD205" s="94">
        <f t="shared" si="87"/>
        <v>-6.3001605800000027E-2</v>
      </c>
      <c r="BE205" s="94">
        <f t="shared" si="88"/>
        <v>0.28105436479999996</v>
      </c>
      <c r="BF205" s="94">
        <f t="shared" si="89"/>
        <v>0.34405597060000004</v>
      </c>
      <c r="BG205" s="95">
        <f t="shared" ref="BG205:BG268" si="102">((BC205-BB205)&gt;0)*(BC205-BB205)</f>
        <v>0</v>
      </c>
      <c r="BH205" s="95">
        <f t="shared" ref="BH205:BH268" si="103">((BC205-BB205)&lt;=0)*(BC205-BB205)</f>
        <v>0</v>
      </c>
      <c r="BI205" s="95">
        <f>(AVERAGE(B$12:B205)-AVERAGE($D$12:$D205))/STDEV(B$12:B205)</f>
        <v>-8.7081254602406233E-2</v>
      </c>
      <c r="BJ205" s="95">
        <f>(AVERAGE(C$12:C205)-AVERAGE($D$12:$D205))/STDEV(C$12:C205)</f>
        <v>0.10432948975861421</v>
      </c>
      <c r="BK205" s="94"/>
      <c r="BL205" s="94"/>
      <c r="BM205" s="94"/>
      <c r="BN205" s="72">
        <f t="shared" ref="BN205:BN268" si="104">IF(BN204&lt;&gt;1,0,IF(AND(ISNUMBER(B205),-100&lt;B205,B205&lt;100),1,0))</f>
        <v>0</v>
      </c>
      <c r="BO205" s="72">
        <f t="shared" ref="BO205:BO268" si="105">IF(BO204&lt;&gt;1,0,IF(AND(ISNUMBER(C205),-100&lt;C205,C205&lt;100),1,0))</f>
        <v>0</v>
      </c>
      <c r="BP205" s="72">
        <f t="shared" ref="BP205:BP268" si="106">IF(BP204&lt;&gt;1,0,IF(AND(ISNUMBER(D205),-100&lt;D205,D205&lt;100),1,0))</f>
        <v>0</v>
      </c>
      <c r="BQ205" s="72">
        <f t="shared" ref="BQ205:BQ268" si="107">IF(B205=C205,1,0)</f>
        <v>1</v>
      </c>
      <c r="BR205" s="72">
        <f t="shared" ref="BR205:BR268" si="108">IF(B205=D205,1,0)</f>
        <v>1</v>
      </c>
      <c r="BS205" s="72">
        <f t="shared" ref="BS205:BS268" si="109">IF(C205=D205,1,0)</f>
        <v>1</v>
      </c>
      <c r="BT205" s="72"/>
      <c r="BU205" s="72"/>
      <c r="BV205" s="72"/>
      <c r="BW205" s="72"/>
      <c r="BX205" s="72"/>
      <c r="BY205" s="72"/>
      <c r="BZ205" s="72"/>
      <c r="CA205" s="72"/>
      <c r="CB205" s="72"/>
      <c r="CC205" s="73"/>
      <c r="CD205" s="73"/>
      <c r="CE205" s="73"/>
      <c r="CF205" s="73"/>
      <c r="CG205" s="73"/>
      <c r="CH205" s="73">
        <f t="shared" si="90"/>
        <v>0</v>
      </c>
      <c r="CI205" s="73">
        <f t="shared" si="91"/>
        <v>0</v>
      </c>
      <c r="CJ205" s="73">
        <f t="shared" si="92"/>
        <v>0</v>
      </c>
      <c r="CK205" s="73"/>
      <c r="CL205" s="73">
        <f t="shared" si="93"/>
        <v>0</v>
      </c>
      <c r="CM205" s="73">
        <f t="shared" si="94"/>
        <v>0</v>
      </c>
      <c r="CN205" s="73">
        <f t="shared" si="95"/>
        <v>0</v>
      </c>
      <c r="CO205" s="73">
        <f t="shared" si="96"/>
        <v>0</v>
      </c>
      <c r="CP205" s="73">
        <f t="shared" si="97"/>
        <v>0</v>
      </c>
      <c r="CQ205" s="73">
        <f t="shared" si="98"/>
        <v>0</v>
      </c>
      <c r="CR205" s="73">
        <f t="shared" ref="CR205:CR268" si="110">CH205*CL205</f>
        <v>0</v>
      </c>
      <c r="CS205" s="94"/>
      <c r="CT205" s="94"/>
      <c r="CU205" s="94"/>
      <c r="CV205" s="94"/>
      <c r="CW205" s="94"/>
    </row>
    <row r="206" spans="1:101" s="22" customFormat="1" x14ac:dyDescent="0.2">
      <c r="A206" s="91">
        <f t="shared" ref="A206:A269" si="111">A205+1</f>
        <v>195</v>
      </c>
      <c r="B206" s="70"/>
      <c r="C206" s="69"/>
      <c r="D206" s="69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AS206" s="109"/>
      <c r="AT206" s="94"/>
      <c r="AU206" s="94"/>
      <c r="AV206" s="94"/>
      <c r="AW206" s="94"/>
      <c r="AX206" s="94"/>
      <c r="AY206" s="94">
        <f t="shared" si="99"/>
        <v>195</v>
      </c>
      <c r="AZ206" s="94">
        <f>AVERAGE(B$12:B206)</f>
        <v>-1.0500267633333337E-3</v>
      </c>
      <c r="BA206" s="94">
        <f>AVERAGE(C$12:C206)</f>
        <v>4.6842394133333326E-3</v>
      </c>
      <c r="BB206" s="94">
        <f t="shared" si="100"/>
        <v>0</v>
      </c>
      <c r="BC206" s="94">
        <f t="shared" si="101"/>
        <v>0</v>
      </c>
      <c r="BD206" s="94">
        <f t="shared" ref="BD206:BD269" si="112">BB206+BD205</f>
        <v>-6.3001605800000027E-2</v>
      </c>
      <c r="BE206" s="94">
        <f t="shared" ref="BE206:BE269" si="113">BC206+BE205</f>
        <v>0.28105436479999996</v>
      </c>
      <c r="BF206" s="94">
        <f t="shared" ref="BF206:BF269" si="114">BC206-BB206+BF205</f>
        <v>0.34405597060000004</v>
      </c>
      <c r="BG206" s="95">
        <f t="shared" si="102"/>
        <v>0</v>
      </c>
      <c r="BH206" s="95">
        <f t="shared" si="103"/>
        <v>0</v>
      </c>
      <c r="BI206" s="95">
        <f>(AVERAGE(B$12:B206)-AVERAGE($D$12:$D206))/STDEV(B$12:B206)</f>
        <v>-8.7081254602406233E-2</v>
      </c>
      <c r="BJ206" s="95">
        <f>(AVERAGE(C$12:C206)-AVERAGE($D$12:$D206))/STDEV(C$12:C206)</f>
        <v>0.10432948975861421</v>
      </c>
      <c r="BK206" s="94"/>
      <c r="BL206" s="94"/>
      <c r="BM206" s="94"/>
      <c r="BN206" s="72">
        <f t="shared" si="104"/>
        <v>0</v>
      </c>
      <c r="BO206" s="72">
        <f t="shared" si="105"/>
        <v>0</v>
      </c>
      <c r="BP206" s="72">
        <f t="shared" si="106"/>
        <v>0</v>
      </c>
      <c r="BQ206" s="72">
        <f t="shared" si="107"/>
        <v>1</v>
      </c>
      <c r="BR206" s="72">
        <f t="shared" si="108"/>
        <v>1</v>
      </c>
      <c r="BS206" s="72">
        <f t="shared" si="109"/>
        <v>1</v>
      </c>
      <c r="BT206" s="72"/>
      <c r="BU206" s="72"/>
      <c r="BV206" s="72"/>
      <c r="BW206" s="72"/>
      <c r="BX206" s="72"/>
      <c r="BY206" s="72"/>
      <c r="BZ206" s="72"/>
      <c r="CA206" s="72"/>
      <c r="CB206" s="72"/>
      <c r="CC206" s="73"/>
      <c r="CD206" s="73"/>
      <c r="CE206" s="73"/>
      <c r="CF206" s="73"/>
      <c r="CG206" s="73"/>
      <c r="CH206" s="73">
        <f t="shared" si="90"/>
        <v>0</v>
      </c>
      <c r="CI206" s="73">
        <f t="shared" si="91"/>
        <v>0</v>
      </c>
      <c r="CJ206" s="73">
        <f t="shared" si="92"/>
        <v>0</v>
      </c>
      <c r="CK206" s="73"/>
      <c r="CL206" s="73">
        <f t="shared" si="93"/>
        <v>0</v>
      </c>
      <c r="CM206" s="73">
        <f t="shared" si="94"/>
        <v>0</v>
      </c>
      <c r="CN206" s="73">
        <f t="shared" si="95"/>
        <v>0</v>
      </c>
      <c r="CO206" s="73">
        <f t="shared" si="96"/>
        <v>0</v>
      </c>
      <c r="CP206" s="73">
        <f t="shared" si="97"/>
        <v>0</v>
      </c>
      <c r="CQ206" s="73">
        <f t="shared" si="98"/>
        <v>0</v>
      </c>
      <c r="CR206" s="73">
        <f t="shared" si="110"/>
        <v>0</v>
      </c>
      <c r="CS206" s="94"/>
      <c r="CT206" s="94"/>
      <c r="CU206" s="94"/>
      <c r="CV206" s="94"/>
      <c r="CW206" s="94"/>
    </row>
    <row r="207" spans="1:101" s="22" customFormat="1" x14ac:dyDescent="0.2">
      <c r="A207" s="91">
        <f t="shared" si="111"/>
        <v>196</v>
      </c>
      <c r="B207" s="70"/>
      <c r="C207" s="69"/>
      <c r="D207" s="69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AS207" s="109"/>
      <c r="AT207" s="94"/>
      <c r="AU207" s="94"/>
      <c r="AV207" s="94"/>
      <c r="AW207" s="94"/>
      <c r="AX207" s="94"/>
      <c r="AY207" s="94">
        <f t="shared" si="99"/>
        <v>196</v>
      </c>
      <c r="AZ207" s="94">
        <f>AVERAGE(B$12:B207)</f>
        <v>-1.0500267633333337E-3</v>
      </c>
      <c r="BA207" s="94">
        <f>AVERAGE(C$12:C207)</f>
        <v>4.6842394133333326E-3</v>
      </c>
      <c r="BB207" s="94">
        <f t="shared" si="100"/>
        <v>0</v>
      </c>
      <c r="BC207" s="94">
        <f t="shared" si="101"/>
        <v>0</v>
      </c>
      <c r="BD207" s="94">
        <f t="shared" si="112"/>
        <v>-6.3001605800000027E-2</v>
      </c>
      <c r="BE207" s="94">
        <f t="shared" si="113"/>
        <v>0.28105436479999996</v>
      </c>
      <c r="BF207" s="94">
        <f t="shared" si="114"/>
        <v>0.34405597060000004</v>
      </c>
      <c r="BG207" s="95">
        <f t="shared" si="102"/>
        <v>0</v>
      </c>
      <c r="BH207" s="95">
        <f t="shared" si="103"/>
        <v>0</v>
      </c>
      <c r="BI207" s="95">
        <f>(AVERAGE(B$12:B207)-AVERAGE($D$12:$D207))/STDEV(B$12:B207)</f>
        <v>-8.7081254602406233E-2</v>
      </c>
      <c r="BJ207" s="95">
        <f>(AVERAGE(C$12:C207)-AVERAGE($D$12:$D207))/STDEV(C$12:C207)</f>
        <v>0.10432948975861421</v>
      </c>
      <c r="BK207" s="94"/>
      <c r="BL207" s="94"/>
      <c r="BM207" s="94"/>
      <c r="BN207" s="72">
        <f t="shared" si="104"/>
        <v>0</v>
      </c>
      <c r="BO207" s="72">
        <f t="shared" si="105"/>
        <v>0</v>
      </c>
      <c r="BP207" s="72">
        <f t="shared" si="106"/>
        <v>0</v>
      </c>
      <c r="BQ207" s="72">
        <f t="shared" si="107"/>
        <v>1</v>
      </c>
      <c r="BR207" s="72">
        <f t="shared" si="108"/>
        <v>1</v>
      </c>
      <c r="BS207" s="72">
        <f t="shared" si="109"/>
        <v>1</v>
      </c>
      <c r="BT207" s="72"/>
      <c r="BU207" s="72"/>
      <c r="BV207" s="72"/>
      <c r="BW207" s="72"/>
      <c r="BX207" s="72"/>
      <c r="BY207" s="72"/>
      <c r="BZ207" s="72"/>
      <c r="CA207" s="72"/>
      <c r="CB207" s="72"/>
      <c r="CC207" s="73"/>
      <c r="CD207" s="73"/>
      <c r="CE207" s="73"/>
      <c r="CF207" s="73"/>
      <c r="CG207" s="73"/>
      <c r="CH207" s="73">
        <f t="shared" si="90"/>
        <v>0</v>
      </c>
      <c r="CI207" s="73">
        <f t="shared" si="91"/>
        <v>0</v>
      </c>
      <c r="CJ207" s="73">
        <f t="shared" si="92"/>
        <v>0</v>
      </c>
      <c r="CK207" s="73"/>
      <c r="CL207" s="73">
        <f t="shared" si="93"/>
        <v>0</v>
      </c>
      <c r="CM207" s="73">
        <f t="shared" si="94"/>
        <v>0</v>
      </c>
      <c r="CN207" s="73">
        <f t="shared" si="95"/>
        <v>0</v>
      </c>
      <c r="CO207" s="73">
        <f t="shared" si="96"/>
        <v>0</v>
      </c>
      <c r="CP207" s="73">
        <f t="shared" si="97"/>
        <v>0</v>
      </c>
      <c r="CQ207" s="73">
        <f t="shared" si="98"/>
        <v>0</v>
      </c>
      <c r="CR207" s="73">
        <f t="shared" si="110"/>
        <v>0</v>
      </c>
      <c r="CS207" s="94"/>
      <c r="CT207" s="94"/>
      <c r="CU207" s="94"/>
      <c r="CV207" s="94"/>
      <c r="CW207" s="94"/>
    </row>
    <row r="208" spans="1:101" s="22" customFormat="1" x14ac:dyDescent="0.2">
      <c r="A208" s="91">
        <f t="shared" si="111"/>
        <v>197</v>
      </c>
      <c r="B208" s="70"/>
      <c r="C208" s="69"/>
      <c r="D208" s="69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AS208" s="109"/>
      <c r="AT208" s="94"/>
      <c r="AU208" s="94"/>
      <c r="AV208" s="94"/>
      <c r="AW208" s="94"/>
      <c r="AX208" s="94"/>
      <c r="AY208" s="94">
        <f t="shared" si="99"/>
        <v>197</v>
      </c>
      <c r="AZ208" s="94">
        <f>AVERAGE(B$12:B208)</f>
        <v>-1.0500267633333337E-3</v>
      </c>
      <c r="BA208" s="94">
        <f>AVERAGE(C$12:C208)</f>
        <v>4.6842394133333326E-3</v>
      </c>
      <c r="BB208" s="94">
        <f t="shared" si="100"/>
        <v>0</v>
      </c>
      <c r="BC208" s="94">
        <f t="shared" si="101"/>
        <v>0</v>
      </c>
      <c r="BD208" s="94">
        <f t="shared" si="112"/>
        <v>-6.3001605800000027E-2</v>
      </c>
      <c r="BE208" s="94">
        <f t="shared" si="113"/>
        <v>0.28105436479999996</v>
      </c>
      <c r="BF208" s="94">
        <f t="shared" si="114"/>
        <v>0.34405597060000004</v>
      </c>
      <c r="BG208" s="95">
        <f t="shared" si="102"/>
        <v>0</v>
      </c>
      <c r="BH208" s="95">
        <f t="shared" si="103"/>
        <v>0</v>
      </c>
      <c r="BI208" s="95">
        <f>(AVERAGE(B$12:B208)-AVERAGE($D$12:$D208))/STDEV(B$12:B208)</f>
        <v>-8.7081254602406233E-2</v>
      </c>
      <c r="BJ208" s="95">
        <f>(AVERAGE(C$12:C208)-AVERAGE($D$12:$D208))/STDEV(C$12:C208)</f>
        <v>0.10432948975861421</v>
      </c>
      <c r="BK208" s="94"/>
      <c r="BL208" s="94"/>
      <c r="BM208" s="94"/>
      <c r="BN208" s="72">
        <f t="shared" si="104"/>
        <v>0</v>
      </c>
      <c r="BO208" s="72">
        <f t="shared" si="105"/>
        <v>0</v>
      </c>
      <c r="BP208" s="72">
        <f t="shared" si="106"/>
        <v>0</v>
      </c>
      <c r="BQ208" s="72">
        <f t="shared" si="107"/>
        <v>1</v>
      </c>
      <c r="BR208" s="72">
        <f t="shared" si="108"/>
        <v>1</v>
      </c>
      <c r="BS208" s="72">
        <f t="shared" si="109"/>
        <v>1</v>
      </c>
      <c r="BT208" s="72"/>
      <c r="BU208" s="72"/>
      <c r="BV208" s="72"/>
      <c r="BW208" s="72"/>
      <c r="BX208" s="72"/>
      <c r="BY208" s="72"/>
      <c r="BZ208" s="72"/>
      <c r="CA208" s="72"/>
      <c r="CB208" s="72"/>
      <c r="CC208" s="73"/>
      <c r="CD208" s="73"/>
      <c r="CE208" s="73"/>
      <c r="CF208" s="73"/>
      <c r="CG208" s="73"/>
      <c r="CH208" s="73">
        <f t="shared" si="90"/>
        <v>0</v>
      </c>
      <c r="CI208" s="73">
        <f t="shared" si="91"/>
        <v>0</v>
      </c>
      <c r="CJ208" s="73">
        <f t="shared" si="92"/>
        <v>0</v>
      </c>
      <c r="CK208" s="73"/>
      <c r="CL208" s="73">
        <f t="shared" si="93"/>
        <v>0</v>
      </c>
      <c r="CM208" s="73">
        <f t="shared" si="94"/>
        <v>0</v>
      </c>
      <c r="CN208" s="73">
        <f t="shared" si="95"/>
        <v>0</v>
      </c>
      <c r="CO208" s="73">
        <f t="shared" si="96"/>
        <v>0</v>
      </c>
      <c r="CP208" s="73">
        <f t="shared" si="97"/>
        <v>0</v>
      </c>
      <c r="CQ208" s="73">
        <f t="shared" si="98"/>
        <v>0</v>
      </c>
      <c r="CR208" s="73">
        <f t="shared" si="110"/>
        <v>0</v>
      </c>
      <c r="CS208" s="94"/>
      <c r="CT208" s="94"/>
      <c r="CU208" s="94"/>
      <c r="CV208" s="94"/>
      <c r="CW208" s="94"/>
    </row>
    <row r="209" spans="1:101" s="22" customFormat="1" x14ac:dyDescent="0.2">
      <c r="A209" s="91">
        <f t="shared" si="111"/>
        <v>198</v>
      </c>
      <c r="B209" s="70"/>
      <c r="C209" s="69"/>
      <c r="D209" s="69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AS209" s="109"/>
      <c r="AT209" s="94"/>
      <c r="AU209" s="94"/>
      <c r="AV209" s="94"/>
      <c r="AW209" s="94"/>
      <c r="AX209" s="94"/>
      <c r="AY209" s="94">
        <f t="shared" si="99"/>
        <v>198</v>
      </c>
      <c r="AZ209" s="94">
        <f>AVERAGE(B$12:B209)</f>
        <v>-1.0500267633333337E-3</v>
      </c>
      <c r="BA209" s="94">
        <f>AVERAGE(C$12:C209)</f>
        <v>4.6842394133333326E-3</v>
      </c>
      <c r="BB209" s="94">
        <f t="shared" si="100"/>
        <v>0</v>
      </c>
      <c r="BC209" s="94">
        <f t="shared" si="101"/>
        <v>0</v>
      </c>
      <c r="BD209" s="94">
        <f t="shared" si="112"/>
        <v>-6.3001605800000027E-2</v>
      </c>
      <c r="BE209" s="94">
        <f t="shared" si="113"/>
        <v>0.28105436479999996</v>
      </c>
      <c r="BF209" s="94">
        <f t="shared" si="114"/>
        <v>0.34405597060000004</v>
      </c>
      <c r="BG209" s="95">
        <f t="shared" si="102"/>
        <v>0</v>
      </c>
      <c r="BH209" s="95">
        <f t="shared" si="103"/>
        <v>0</v>
      </c>
      <c r="BI209" s="95">
        <f>(AVERAGE(B$12:B209)-AVERAGE($D$12:$D209))/STDEV(B$12:B209)</f>
        <v>-8.7081254602406233E-2</v>
      </c>
      <c r="BJ209" s="95">
        <f>(AVERAGE(C$12:C209)-AVERAGE($D$12:$D209))/STDEV(C$12:C209)</f>
        <v>0.10432948975861421</v>
      </c>
      <c r="BK209" s="94"/>
      <c r="BL209" s="94"/>
      <c r="BM209" s="94"/>
      <c r="BN209" s="72">
        <f t="shared" si="104"/>
        <v>0</v>
      </c>
      <c r="BO209" s="72">
        <f t="shared" si="105"/>
        <v>0</v>
      </c>
      <c r="BP209" s="72">
        <f t="shared" si="106"/>
        <v>0</v>
      </c>
      <c r="BQ209" s="72">
        <f t="shared" si="107"/>
        <v>1</v>
      </c>
      <c r="BR209" s="72">
        <f t="shared" si="108"/>
        <v>1</v>
      </c>
      <c r="BS209" s="72">
        <f t="shared" si="109"/>
        <v>1</v>
      </c>
      <c r="BT209" s="72"/>
      <c r="BU209" s="72"/>
      <c r="BV209" s="72"/>
      <c r="BW209" s="72"/>
      <c r="BX209" s="72"/>
      <c r="BY209" s="72"/>
      <c r="BZ209" s="72"/>
      <c r="CA209" s="72"/>
      <c r="CB209" s="72"/>
      <c r="CC209" s="73"/>
      <c r="CD209" s="73"/>
      <c r="CE209" s="73"/>
      <c r="CF209" s="73"/>
      <c r="CG209" s="73"/>
      <c r="CH209" s="73">
        <f t="shared" si="90"/>
        <v>0</v>
      </c>
      <c r="CI209" s="73">
        <f t="shared" si="91"/>
        <v>0</v>
      </c>
      <c r="CJ209" s="73">
        <f t="shared" si="92"/>
        <v>0</v>
      </c>
      <c r="CK209" s="73"/>
      <c r="CL209" s="73">
        <f t="shared" si="93"/>
        <v>0</v>
      </c>
      <c r="CM209" s="73">
        <f t="shared" si="94"/>
        <v>0</v>
      </c>
      <c r="CN209" s="73">
        <f t="shared" si="95"/>
        <v>0</v>
      </c>
      <c r="CO209" s="73">
        <f t="shared" si="96"/>
        <v>0</v>
      </c>
      <c r="CP209" s="73">
        <f t="shared" si="97"/>
        <v>0</v>
      </c>
      <c r="CQ209" s="73">
        <f t="shared" si="98"/>
        <v>0</v>
      </c>
      <c r="CR209" s="73">
        <f t="shared" si="110"/>
        <v>0</v>
      </c>
      <c r="CS209" s="94"/>
      <c r="CT209" s="94"/>
      <c r="CU209" s="94"/>
      <c r="CV209" s="94"/>
      <c r="CW209" s="94"/>
    </row>
    <row r="210" spans="1:101" s="22" customFormat="1" x14ac:dyDescent="0.2">
      <c r="A210" s="91">
        <f t="shared" si="111"/>
        <v>199</v>
      </c>
      <c r="B210" s="70"/>
      <c r="C210" s="69"/>
      <c r="D210" s="69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AS210" s="109"/>
      <c r="AT210" s="94"/>
      <c r="AU210" s="94"/>
      <c r="AV210" s="94"/>
      <c r="AW210" s="94"/>
      <c r="AX210" s="94"/>
      <c r="AY210" s="94">
        <f t="shared" si="99"/>
        <v>199</v>
      </c>
      <c r="AZ210" s="94">
        <f>AVERAGE(B$12:B210)</f>
        <v>-1.0500267633333337E-3</v>
      </c>
      <c r="BA210" s="94">
        <f>AVERAGE(C$12:C210)</f>
        <v>4.6842394133333326E-3</v>
      </c>
      <c r="BB210" s="94">
        <f t="shared" si="100"/>
        <v>0</v>
      </c>
      <c r="BC210" s="94">
        <f t="shared" si="101"/>
        <v>0</v>
      </c>
      <c r="BD210" s="94">
        <f t="shared" si="112"/>
        <v>-6.3001605800000027E-2</v>
      </c>
      <c r="BE210" s="94">
        <f t="shared" si="113"/>
        <v>0.28105436479999996</v>
      </c>
      <c r="BF210" s="94">
        <f t="shared" si="114"/>
        <v>0.34405597060000004</v>
      </c>
      <c r="BG210" s="95">
        <f t="shared" si="102"/>
        <v>0</v>
      </c>
      <c r="BH210" s="95">
        <f t="shared" si="103"/>
        <v>0</v>
      </c>
      <c r="BI210" s="95">
        <f>(AVERAGE(B$12:B210)-AVERAGE($D$12:$D210))/STDEV(B$12:B210)</f>
        <v>-8.7081254602406233E-2</v>
      </c>
      <c r="BJ210" s="95">
        <f>(AVERAGE(C$12:C210)-AVERAGE($D$12:$D210))/STDEV(C$12:C210)</f>
        <v>0.10432948975861421</v>
      </c>
      <c r="BK210" s="94"/>
      <c r="BL210" s="94"/>
      <c r="BM210" s="94"/>
      <c r="BN210" s="72">
        <f t="shared" si="104"/>
        <v>0</v>
      </c>
      <c r="BO210" s="72">
        <f t="shared" si="105"/>
        <v>0</v>
      </c>
      <c r="BP210" s="72">
        <f t="shared" si="106"/>
        <v>0</v>
      </c>
      <c r="BQ210" s="72">
        <f t="shared" si="107"/>
        <v>1</v>
      </c>
      <c r="BR210" s="72">
        <f t="shared" si="108"/>
        <v>1</v>
      </c>
      <c r="BS210" s="72">
        <f t="shared" si="109"/>
        <v>1</v>
      </c>
      <c r="BT210" s="72"/>
      <c r="BU210" s="72"/>
      <c r="BV210" s="72"/>
      <c r="BW210" s="72"/>
      <c r="BX210" s="72"/>
      <c r="BY210" s="72"/>
      <c r="BZ210" s="72"/>
      <c r="CA210" s="72"/>
      <c r="CB210" s="72"/>
      <c r="CC210" s="73"/>
      <c r="CD210" s="73"/>
      <c r="CE210" s="73"/>
      <c r="CF210" s="73"/>
      <c r="CG210" s="73"/>
      <c r="CH210" s="73">
        <f t="shared" si="90"/>
        <v>0</v>
      </c>
      <c r="CI210" s="73">
        <f t="shared" si="91"/>
        <v>0</v>
      </c>
      <c r="CJ210" s="73">
        <f t="shared" si="92"/>
        <v>0</v>
      </c>
      <c r="CK210" s="73"/>
      <c r="CL210" s="73">
        <f t="shared" si="93"/>
        <v>0</v>
      </c>
      <c r="CM210" s="73">
        <f t="shared" si="94"/>
        <v>0</v>
      </c>
      <c r="CN210" s="73">
        <f t="shared" si="95"/>
        <v>0</v>
      </c>
      <c r="CO210" s="73">
        <f t="shared" si="96"/>
        <v>0</v>
      </c>
      <c r="CP210" s="73">
        <f t="shared" si="97"/>
        <v>0</v>
      </c>
      <c r="CQ210" s="73">
        <f t="shared" si="98"/>
        <v>0</v>
      </c>
      <c r="CR210" s="73">
        <f t="shared" si="110"/>
        <v>0</v>
      </c>
      <c r="CS210" s="94"/>
      <c r="CT210" s="94"/>
      <c r="CU210" s="94"/>
      <c r="CV210" s="94"/>
      <c r="CW210" s="94"/>
    </row>
    <row r="211" spans="1:101" s="22" customFormat="1" x14ac:dyDescent="0.2">
      <c r="A211" s="91">
        <f t="shared" si="111"/>
        <v>200</v>
      </c>
      <c r="B211" s="70"/>
      <c r="C211" s="69"/>
      <c r="D211" s="69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AS211" s="109"/>
      <c r="AT211" s="94"/>
      <c r="AU211" s="94"/>
      <c r="AV211" s="94"/>
      <c r="AW211" s="94"/>
      <c r="AX211" s="94"/>
      <c r="AY211" s="94">
        <f t="shared" si="99"/>
        <v>200</v>
      </c>
      <c r="AZ211" s="94">
        <f>AVERAGE(B$12:B211)</f>
        <v>-1.0500267633333337E-3</v>
      </c>
      <c r="BA211" s="94">
        <f>AVERAGE(C$12:C211)</f>
        <v>4.6842394133333326E-3</v>
      </c>
      <c r="BB211" s="94">
        <f t="shared" si="100"/>
        <v>0</v>
      </c>
      <c r="BC211" s="94">
        <f t="shared" si="101"/>
        <v>0</v>
      </c>
      <c r="BD211" s="94">
        <f t="shared" si="112"/>
        <v>-6.3001605800000027E-2</v>
      </c>
      <c r="BE211" s="94">
        <f t="shared" si="113"/>
        <v>0.28105436479999996</v>
      </c>
      <c r="BF211" s="94">
        <f t="shared" si="114"/>
        <v>0.34405597060000004</v>
      </c>
      <c r="BG211" s="95">
        <f t="shared" si="102"/>
        <v>0</v>
      </c>
      <c r="BH211" s="95">
        <f t="shared" si="103"/>
        <v>0</v>
      </c>
      <c r="BI211" s="95">
        <f>(AVERAGE(B$12:B211)-AVERAGE($D$12:$D211))/STDEV(B$12:B211)</f>
        <v>-8.7081254602406233E-2</v>
      </c>
      <c r="BJ211" s="95">
        <f>(AVERAGE(C$12:C211)-AVERAGE($D$12:$D211))/STDEV(C$12:C211)</f>
        <v>0.10432948975861421</v>
      </c>
      <c r="BK211" s="94"/>
      <c r="BL211" s="94"/>
      <c r="BM211" s="94"/>
      <c r="BN211" s="72">
        <f t="shared" si="104"/>
        <v>0</v>
      </c>
      <c r="BO211" s="72">
        <f t="shared" si="105"/>
        <v>0</v>
      </c>
      <c r="BP211" s="72">
        <f t="shared" si="106"/>
        <v>0</v>
      </c>
      <c r="BQ211" s="72">
        <f t="shared" si="107"/>
        <v>1</v>
      </c>
      <c r="BR211" s="72">
        <f t="shared" si="108"/>
        <v>1</v>
      </c>
      <c r="BS211" s="72">
        <f t="shared" si="109"/>
        <v>1</v>
      </c>
      <c r="BT211" s="72"/>
      <c r="BU211" s="72"/>
      <c r="BV211" s="72"/>
      <c r="BW211" s="72"/>
      <c r="BX211" s="72"/>
      <c r="BY211" s="72"/>
      <c r="BZ211" s="72"/>
      <c r="CA211" s="72"/>
      <c r="CB211" s="72"/>
      <c r="CC211" s="73"/>
      <c r="CD211" s="73"/>
      <c r="CE211" s="73"/>
      <c r="CF211" s="73"/>
      <c r="CG211" s="73"/>
      <c r="CH211" s="73">
        <f t="shared" si="90"/>
        <v>0</v>
      </c>
      <c r="CI211" s="73">
        <f t="shared" si="91"/>
        <v>0</v>
      </c>
      <c r="CJ211" s="73">
        <f t="shared" si="92"/>
        <v>0</v>
      </c>
      <c r="CK211" s="73"/>
      <c r="CL211" s="73">
        <f t="shared" si="93"/>
        <v>0</v>
      </c>
      <c r="CM211" s="73">
        <f t="shared" si="94"/>
        <v>0</v>
      </c>
      <c r="CN211" s="73">
        <f t="shared" si="95"/>
        <v>0</v>
      </c>
      <c r="CO211" s="73">
        <f t="shared" si="96"/>
        <v>0</v>
      </c>
      <c r="CP211" s="73">
        <f t="shared" si="97"/>
        <v>0</v>
      </c>
      <c r="CQ211" s="73">
        <f t="shared" si="98"/>
        <v>0</v>
      </c>
      <c r="CR211" s="73">
        <f t="shared" si="110"/>
        <v>0</v>
      </c>
      <c r="CS211" s="94"/>
      <c r="CT211" s="94"/>
      <c r="CU211" s="94"/>
      <c r="CV211" s="94"/>
      <c r="CW211" s="94"/>
    </row>
    <row r="212" spans="1:101" s="22" customFormat="1" x14ac:dyDescent="0.2">
      <c r="A212" s="91">
        <f t="shared" si="111"/>
        <v>201</v>
      </c>
      <c r="B212" s="70"/>
      <c r="C212" s="69"/>
      <c r="D212" s="69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AS212" s="109"/>
      <c r="AT212" s="94"/>
      <c r="AU212" s="94"/>
      <c r="AV212" s="94"/>
      <c r="AW212" s="94"/>
      <c r="AX212" s="94"/>
      <c r="AY212" s="94">
        <f t="shared" si="99"/>
        <v>201</v>
      </c>
      <c r="AZ212" s="94">
        <f>AVERAGE(B$12:B212)</f>
        <v>-1.0500267633333337E-3</v>
      </c>
      <c r="BA212" s="94">
        <f>AVERAGE(C$12:C212)</f>
        <v>4.6842394133333326E-3</v>
      </c>
      <c r="BB212" s="94">
        <f t="shared" si="100"/>
        <v>0</v>
      </c>
      <c r="BC212" s="94">
        <f t="shared" si="101"/>
        <v>0</v>
      </c>
      <c r="BD212" s="94">
        <f t="shared" si="112"/>
        <v>-6.3001605800000027E-2</v>
      </c>
      <c r="BE212" s="94">
        <f t="shared" si="113"/>
        <v>0.28105436479999996</v>
      </c>
      <c r="BF212" s="94">
        <f t="shared" si="114"/>
        <v>0.34405597060000004</v>
      </c>
      <c r="BG212" s="95">
        <f t="shared" si="102"/>
        <v>0</v>
      </c>
      <c r="BH212" s="95">
        <f t="shared" si="103"/>
        <v>0</v>
      </c>
      <c r="BI212" s="95">
        <f>(AVERAGE(B$12:B212)-AVERAGE($D$12:$D212))/STDEV(B$12:B212)</f>
        <v>-8.7081254602406233E-2</v>
      </c>
      <c r="BJ212" s="95">
        <f>(AVERAGE(C$12:C212)-AVERAGE($D$12:$D212))/STDEV(C$12:C212)</f>
        <v>0.10432948975861421</v>
      </c>
      <c r="BK212" s="94"/>
      <c r="BL212" s="94"/>
      <c r="BM212" s="94"/>
      <c r="BN212" s="72">
        <f t="shared" si="104"/>
        <v>0</v>
      </c>
      <c r="BO212" s="72">
        <f t="shared" si="105"/>
        <v>0</v>
      </c>
      <c r="BP212" s="72">
        <f t="shared" si="106"/>
        <v>0</v>
      </c>
      <c r="BQ212" s="72">
        <f t="shared" si="107"/>
        <v>1</v>
      </c>
      <c r="BR212" s="72">
        <f t="shared" si="108"/>
        <v>1</v>
      </c>
      <c r="BS212" s="72">
        <f t="shared" si="109"/>
        <v>1</v>
      </c>
      <c r="BT212" s="72"/>
      <c r="BU212" s="72"/>
      <c r="BV212" s="72"/>
      <c r="BW212" s="72"/>
      <c r="BX212" s="72"/>
      <c r="BY212" s="72"/>
      <c r="BZ212" s="72"/>
      <c r="CA212" s="72"/>
      <c r="CB212" s="72"/>
      <c r="CC212" s="73"/>
      <c r="CD212" s="73"/>
      <c r="CE212" s="73"/>
      <c r="CF212" s="73"/>
      <c r="CG212" s="73"/>
      <c r="CH212" s="73">
        <f t="shared" si="90"/>
        <v>0</v>
      </c>
      <c r="CI212" s="73">
        <f t="shared" si="91"/>
        <v>0</v>
      </c>
      <c r="CJ212" s="73">
        <f t="shared" si="92"/>
        <v>0</v>
      </c>
      <c r="CK212" s="73"/>
      <c r="CL212" s="73">
        <f t="shared" si="93"/>
        <v>0</v>
      </c>
      <c r="CM212" s="73">
        <f t="shared" si="94"/>
        <v>0</v>
      </c>
      <c r="CN212" s="73">
        <f t="shared" si="95"/>
        <v>0</v>
      </c>
      <c r="CO212" s="73">
        <f t="shared" si="96"/>
        <v>0</v>
      </c>
      <c r="CP212" s="73">
        <f t="shared" si="97"/>
        <v>0</v>
      </c>
      <c r="CQ212" s="73">
        <f t="shared" si="98"/>
        <v>0</v>
      </c>
      <c r="CR212" s="73">
        <f t="shared" si="110"/>
        <v>0</v>
      </c>
      <c r="CS212" s="94"/>
      <c r="CT212" s="94"/>
      <c r="CU212" s="94"/>
      <c r="CV212" s="94"/>
      <c r="CW212" s="94"/>
    </row>
    <row r="213" spans="1:101" s="22" customFormat="1" x14ac:dyDescent="0.2">
      <c r="A213" s="91">
        <f t="shared" si="111"/>
        <v>202</v>
      </c>
      <c r="B213" s="70"/>
      <c r="C213" s="69"/>
      <c r="D213" s="69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AS213" s="109"/>
      <c r="AT213" s="94"/>
      <c r="AU213" s="94"/>
      <c r="AV213" s="94"/>
      <c r="AW213" s="94"/>
      <c r="AX213" s="94"/>
      <c r="AY213" s="94">
        <f t="shared" si="99"/>
        <v>202</v>
      </c>
      <c r="AZ213" s="94">
        <f>AVERAGE(B$12:B213)</f>
        <v>-1.0500267633333337E-3</v>
      </c>
      <c r="BA213" s="94">
        <f>AVERAGE(C$12:C213)</f>
        <v>4.6842394133333326E-3</v>
      </c>
      <c r="BB213" s="94">
        <f t="shared" si="100"/>
        <v>0</v>
      </c>
      <c r="BC213" s="94">
        <f t="shared" si="101"/>
        <v>0</v>
      </c>
      <c r="BD213" s="94">
        <f t="shared" si="112"/>
        <v>-6.3001605800000027E-2</v>
      </c>
      <c r="BE213" s="94">
        <f t="shared" si="113"/>
        <v>0.28105436479999996</v>
      </c>
      <c r="BF213" s="94">
        <f t="shared" si="114"/>
        <v>0.34405597060000004</v>
      </c>
      <c r="BG213" s="95">
        <f t="shared" si="102"/>
        <v>0</v>
      </c>
      <c r="BH213" s="95">
        <f t="shared" si="103"/>
        <v>0</v>
      </c>
      <c r="BI213" s="95">
        <f>(AVERAGE(B$12:B213)-AVERAGE($D$12:$D213))/STDEV(B$12:B213)</f>
        <v>-8.7081254602406233E-2</v>
      </c>
      <c r="BJ213" s="95">
        <f>(AVERAGE(C$12:C213)-AVERAGE($D$12:$D213))/STDEV(C$12:C213)</f>
        <v>0.10432948975861421</v>
      </c>
      <c r="BK213" s="94"/>
      <c r="BL213" s="94"/>
      <c r="BM213" s="94"/>
      <c r="BN213" s="72">
        <f t="shared" si="104"/>
        <v>0</v>
      </c>
      <c r="BO213" s="72">
        <f t="shared" si="105"/>
        <v>0</v>
      </c>
      <c r="BP213" s="72">
        <f t="shared" si="106"/>
        <v>0</v>
      </c>
      <c r="BQ213" s="72">
        <f t="shared" si="107"/>
        <v>1</v>
      </c>
      <c r="BR213" s="72">
        <f t="shared" si="108"/>
        <v>1</v>
      </c>
      <c r="BS213" s="72">
        <f t="shared" si="109"/>
        <v>1</v>
      </c>
      <c r="BT213" s="72"/>
      <c r="BU213" s="72"/>
      <c r="BV213" s="72"/>
      <c r="BW213" s="72"/>
      <c r="BX213" s="72"/>
      <c r="BY213" s="72"/>
      <c r="BZ213" s="72"/>
      <c r="CA213" s="72"/>
      <c r="CB213" s="72"/>
      <c r="CC213" s="73"/>
      <c r="CD213" s="73"/>
      <c r="CE213" s="73"/>
      <c r="CF213" s="73"/>
      <c r="CG213" s="73"/>
      <c r="CH213" s="73">
        <f t="shared" si="90"/>
        <v>0</v>
      </c>
      <c r="CI213" s="73">
        <f t="shared" si="91"/>
        <v>0</v>
      </c>
      <c r="CJ213" s="73">
        <f t="shared" si="92"/>
        <v>0</v>
      </c>
      <c r="CK213" s="73"/>
      <c r="CL213" s="73">
        <f t="shared" si="93"/>
        <v>0</v>
      </c>
      <c r="CM213" s="73">
        <f t="shared" si="94"/>
        <v>0</v>
      </c>
      <c r="CN213" s="73">
        <f t="shared" si="95"/>
        <v>0</v>
      </c>
      <c r="CO213" s="73">
        <f t="shared" si="96"/>
        <v>0</v>
      </c>
      <c r="CP213" s="73">
        <f t="shared" si="97"/>
        <v>0</v>
      </c>
      <c r="CQ213" s="73">
        <f t="shared" si="98"/>
        <v>0</v>
      </c>
      <c r="CR213" s="73">
        <f t="shared" si="110"/>
        <v>0</v>
      </c>
      <c r="CS213" s="94"/>
      <c r="CT213" s="94"/>
      <c r="CU213" s="94"/>
      <c r="CV213" s="94"/>
      <c r="CW213" s="94"/>
    </row>
    <row r="214" spans="1:101" s="22" customFormat="1" x14ac:dyDescent="0.2">
      <c r="A214" s="91">
        <f t="shared" si="111"/>
        <v>203</v>
      </c>
      <c r="B214" s="70"/>
      <c r="C214" s="69"/>
      <c r="D214" s="69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AS214" s="109"/>
      <c r="AT214" s="94"/>
      <c r="AU214" s="94"/>
      <c r="AV214" s="94"/>
      <c r="AW214" s="94"/>
      <c r="AX214" s="94"/>
      <c r="AY214" s="94">
        <f t="shared" si="99"/>
        <v>203</v>
      </c>
      <c r="AZ214" s="94">
        <f>AVERAGE(B$12:B214)</f>
        <v>-1.0500267633333337E-3</v>
      </c>
      <c r="BA214" s="94">
        <f>AVERAGE(C$12:C214)</f>
        <v>4.6842394133333326E-3</v>
      </c>
      <c r="BB214" s="94">
        <f t="shared" si="100"/>
        <v>0</v>
      </c>
      <c r="BC214" s="94">
        <f t="shared" si="101"/>
        <v>0</v>
      </c>
      <c r="BD214" s="94">
        <f t="shared" si="112"/>
        <v>-6.3001605800000027E-2</v>
      </c>
      <c r="BE214" s="94">
        <f t="shared" si="113"/>
        <v>0.28105436479999996</v>
      </c>
      <c r="BF214" s="94">
        <f t="shared" si="114"/>
        <v>0.34405597060000004</v>
      </c>
      <c r="BG214" s="95">
        <f t="shared" si="102"/>
        <v>0</v>
      </c>
      <c r="BH214" s="95">
        <f t="shared" si="103"/>
        <v>0</v>
      </c>
      <c r="BI214" s="95">
        <f>(AVERAGE(B$12:B214)-AVERAGE($D$12:$D214))/STDEV(B$12:B214)</f>
        <v>-8.7081254602406233E-2</v>
      </c>
      <c r="BJ214" s="95">
        <f>(AVERAGE(C$12:C214)-AVERAGE($D$12:$D214))/STDEV(C$12:C214)</f>
        <v>0.10432948975861421</v>
      </c>
      <c r="BK214" s="94"/>
      <c r="BL214" s="94"/>
      <c r="BM214" s="94"/>
      <c r="BN214" s="72">
        <f t="shared" si="104"/>
        <v>0</v>
      </c>
      <c r="BO214" s="72">
        <f t="shared" si="105"/>
        <v>0</v>
      </c>
      <c r="BP214" s="72">
        <f t="shared" si="106"/>
        <v>0</v>
      </c>
      <c r="BQ214" s="72">
        <f t="shared" si="107"/>
        <v>1</v>
      </c>
      <c r="BR214" s="72">
        <f t="shared" si="108"/>
        <v>1</v>
      </c>
      <c r="BS214" s="72">
        <f t="shared" si="109"/>
        <v>1</v>
      </c>
      <c r="BT214" s="72"/>
      <c r="BU214" s="72"/>
      <c r="BV214" s="72"/>
      <c r="BW214" s="72"/>
      <c r="BX214" s="72"/>
      <c r="BY214" s="72"/>
      <c r="BZ214" s="72"/>
      <c r="CA214" s="72"/>
      <c r="CB214" s="72"/>
      <c r="CC214" s="73"/>
      <c r="CD214" s="73"/>
      <c r="CE214" s="73"/>
      <c r="CF214" s="73"/>
      <c r="CG214" s="73"/>
      <c r="CH214" s="73">
        <f t="shared" si="90"/>
        <v>0</v>
      </c>
      <c r="CI214" s="73">
        <f t="shared" si="91"/>
        <v>0</v>
      </c>
      <c r="CJ214" s="73">
        <f t="shared" si="92"/>
        <v>0</v>
      </c>
      <c r="CK214" s="73"/>
      <c r="CL214" s="73">
        <f t="shared" si="93"/>
        <v>0</v>
      </c>
      <c r="CM214" s="73">
        <f t="shared" si="94"/>
        <v>0</v>
      </c>
      <c r="CN214" s="73">
        <f t="shared" si="95"/>
        <v>0</v>
      </c>
      <c r="CO214" s="73">
        <f t="shared" si="96"/>
        <v>0</v>
      </c>
      <c r="CP214" s="73">
        <f t="shared" si="97"/>
        <v>0</v>
      </c>
      <c r="CQ214" s="73">
        <f t="shared" si="98"/>
        <v>0</v>
      </c>
      <c r="CR214" s="73">
        <f t="shared" si="110"/>
        <v>0</v>
      </c>
      <c r="CS214" s="94"/>
      <c r="CT214" s="94"/>
      <c r="CU214" s="94"/>
      <c r="CV214" s="94"/>
      <c r="CW214" s="94"/>
    </row>
    <row r="215" spans="1:101" s="22" customFormat="1" x14ac:dyDescent="0.2">
      <c r="A215" s="91">
        <f t="shared" si="111"/>
        <v>204</v>
      </c>
      <c r="B215" s="70"/>
      <c r="C215" s="69"/>
      <c r="D215" s="69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AS215" s="109"/>
      <c r="AT215" s="94"/>
      <c r="AU215" s="94"/>
      <c r="AV215" s="94"/>
      <c r="AW215" s="94"/>
      <c r="AX215" s="94"/>
      <c r="AY215" s="94">
        <f t="shared" si="99"/>
        <v>204</v>
      </c>
      <c r="AZ215" s="94">
        <f>AVERAGE(B$12:B215)</f>
        <v>-1.0500267633333337E-3</v>
      </c>
      <c r="BA215" s="94">
        <f>AVERAGE(C$12:C215)</f>
        <v>4.6842394133333326E-3</v>
      </c>
      <c r="BB215" s="94">
        <f t="shared" si="100"/>
        <v>0</v>
      </c>
      <c r="BC215" s="94">
        <f t="shared" si="101"/>
        <v>0</v>
      </c>
      <c r="BD215" s="94">
        <f t="shared" si="112"/>
        <v>-6.3001605800000027E-2</v>
      </c>
      <c r="BE215" s="94">
        <f t="shared" si="113"/>
        <v>0.28105436479999996</v>
      </c>
      <c r="BF215" s="94">
        <f t="shared" si="114"/>
        <v>0.34405597060000004</v>
      </c>
      <c r="BG215" s="95">
        <f t="shared" si="102"/>
        <v>0</v>
      </c>
      <c r="BH215" s="95">
        <f t="shared" si="103"/>
        <v>0</v>
      </c>
      <c r="BI215" s="95">
        <f>(AVERAGE(B$12:B215)-AVERAGE($D$12:$D215))/STDEV(B$12:B215)</f>
        <v>-8.7081254602406233E-2</v>
      </c>
      <c r="BJ215" s="95">
        <f>(AVERAGE(C$12:C215)-AVERAGE($D$12:$D215))/STDEV(C$12:C215)</f>
        <v>0.10432948975861421</v>
      </c>
      <c r="BK215" s="94"/>
      <c r="BL215" s="94"/>
      <c r="BM215" s="94"/>
      <c r="BN215" s="72">
        <f t="shared" si="104"/>
        <v>0</v>
      </c>
      <c r="BO215" s="72">
        <f t="shared" si="105"/>
        <v>0</v>
      </c>
      <c r="BP215" s="72">
        <f t="shared" si="106"/>
        <v>0</v>
      </c>
      <c r="BQ215" s="72">
        <f t="shared" si="107"/>
        <v>1</v>
      </c>
      <c r="BR215" s="72">
        <f t="shared" si="108"/>
        <v>1</v>
      </c>
      <c r="BS215" s="72">
        <f t="shared" si="109"/>
        <v>1</v>
      </c>
      <c r="BT215" s="72"/>
      <c r="BU215" s="72"/>
      <c r="BV215" s="72"/>
      <c r="BW215" s="72"/>
      <c r="BX215" s="72"/>
      <c r="BY215" s="72"/>
      <c r="BZ215" s="72"/>
      <c r="CA215" s="72"/>
      <c r="CB215" s="72"/>
      <c r="CC215" s="73"/>
      <c r="CD215" s="73"/>
      <c r="CE215" s="73"/>
      <c r="CF215" s="73"/>
      <c r="CG215" s="73"/>
      <c r="CH215" s="73">
        <f t="shared" si="90"/>
        <v>0</v>
      </c>
      <c r="CI215" s="73">
        <f t="shared" si="91"/>
        <v>0</v>
      </c>
      <c r="CJ215" s="73">
        <f t="shared" si="92"/>
        <v>0</v>
      </c>
      <c r="CK215" s="73"/>
      <c r="CL215" s="73">
        <f t="shared" si="93"/>
        <v>0</v>
      </c>
      <c r="CM215" s="73">
        <f t="shared" si="94"/>
        <v>0</v>
      </c>
      <c r="CN215" s="73">
        <f t="shared" si="95"/>
        <v>0</v>
      </c>
      <c r="CO215" s="73">
        <f t="shared" si="96"/>
        <v>0</v>
      </c>
      <c r="CP215" s="73">
        <f t="shared" si="97"/>
        <v>0</v>
      </c>
      <c r="CQ215" s="73">
        <f t="shared" si="98"/>
        <v>0</v>
      </c>
      <c r="CR215" s="73">
        <f t="shared" si="110"/>
        <v>0</v>
      </c>
      <c r="CS215" s="94"/>
      <c r="CT215" s="94"/>
      <c r="CU215" s="94"/>
      <c r="CV215" s="94"/>
      <c r="CW215" s="94"/>
    </row>
    <row r="216" spans="1:101" s="22" customFormat="1" x14ac:dyDescent="0.2">
      <c r="A216" s="91">
        <f t="shared" si="111"/>
        <v>205</v>
      </c>
      <c r="B216" s="70"/>
      <c r="C216" s="69"/>
      <c r="D216" s="69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AS216" s="109"/>
      <c r="AT216" s="94"/>
      <c r="AU216" s="94"/>
      <c r="AV216" s="94"/>
      <c r="AW216" s="94"/>
      <c r="AX216" s="94"/>
      <c r="AY216" s="94">
        <f t="shared" si="99"/>
        <v>205</v>
      </c>
      <c r="AZ216" s="94">
        <f>AVERAGE(B$12:B216)</f>
        <v>-1.0500267633333337E-3</v>
      </c>
      <c r="BA216" s="94">
        <f>AVERAGE(C$12:C216)</f>
        <v>4.6842394133333326E-3</v>
      </c>
      <c r="BB216" s="94">
        <f t="shared" si="100"/>
        <v>0</v>
      </c>
      <c r="BC216" s="94">
        <f t="shared" si="101"/>
        <v>0</v>
      </c>
      <c r="BD216" s="94">
        <f t="shared" si="112"/>
        <v>-6.3001605800000027E-2</v>
      </c>
      <c r="BE216" s="94">
        <f t="shared" si="113"/>
        <v>0.28105436479999996</v>
      </c>
      <c r="BF216" s="94">
        <f t="shared" si="114"/>
        <v>0.34405597060000004</v>
      </c>
      <c r="BG216" s="95">
        <f t="shared" si="102"/>
        <v>0</v>
      </c>
      <c r="BH216" s="95">
        <f t="shared" si="103"/>
        <v>0</v>
      </c>
      <c r="BI216" s="95">
        <f>(AVERAGE(B$12:B216)-AVERAGE($D$12:$D216))/STDEV(B$12:B216)</f>
        <v>-8.7081254602406233E-2</v>
      </c>
      <c r="BJ216" s="95">
        <f>(AVERAGE(C$12:C216)-AVERAGE($D$12:$D216))/STDEV(C$12:C216)</f>
        <v>0.10432948975861421</v>
      </c>
      <c r="BK216" s="94"/>
      <c r="BL216" s="94"/>
      <c r="BM216" s="94"/>
      <c r="BN216" s="72">
        <f t="shared" si="104"/>
        <v>0</v>
      </c>
      <c r="BO216" s="72">
        <f t="shared" si="105"/>
        <v>0</v>
      </c>
      <c r="BP216" s="72">
        <f t="shared" si="106"/>
        <v>0</v>
      </c>
      <c r="BQ216" s="72">
        <f t="shared" si="107"/>
        <v>1</v>
      </c>
      <c r="BR216" s="72">
        <f t="shared" si="108"/>
        <v>1</v>
      </c>
      <c r="BS216" s="72">
        <f t="shared" si="109"/>
        <v>1</v>
      </c>
      <c r="BT216" s="72"/>
      <c r="BU216" s="72"/>
      <c r="BV216" s="72"/>
      <c r="BW216" s="72"/>
      <c r="BX216" s="72"/>
      <c r="BY216" s="72"/>
      <c r="BZ216" s="72"/>
      <c r="CA216" s="72"/>
      <c r="CB216" s="72"/>
      <c r="CC216" s="73"/>
      <c r="CD216" s="73"/>
      <c r="CE216" s="73"/>
      <c r="CF216" s="73"/>
      <c r="CG216" s="73"/>
      <c r="CH216" s="73">
        <f t="shared" si="90"/>
        <v>0</v>
      </c>
      <c r="CI216" s="73">
        <f t="shared" si="91"/>
        <v>0</v>
      </c>
      <c r="CJ216" s="73">
        <f t="shared" si="92"/>
        <v>0</v>
      </c>
      <c r="CK216" s="73"/>
      <c r="CL216" s="73">
        <f t="shared" si="93"/>
        <v>0</v>
      </c>
      <c r="CM216" s="73">
        <f t="shared" si="94"/>
        <v>0</v>
      </c>
      <c r="CN216" s="73">
        <f t="shared" si="95"/>
        <v>0</v>
      </c>
      <c r="CO216" s="73">
        <f t="shared" si="96"/>
        <v>0</v>
      </c>
      <c r="CP216" s="73">
        <f t="shared" si="97"/>
        <v>0</v>
      </c>
      <c r="CQ216" s="73">
        <f t="shared" si="98"/>
        <v>0</v>
      </c>
      <c r="CR216" s="73">
        <f t="shared" si="110"/>
        <v>0</v>
      </c>
      <c r="CS216" s="94"/>
      <c r="CT216" s="94"/>
      <c r="CU216" s="94"/>
      <c r="CV216" s="94"/>
      <c r="CW216" s="94"/>
    </row>
    <row r="217" spans="1:101" s="22" customFormat="1" x14ac:dyDescent="0.2">
      <c r="A217" s="91">
        <f t="shared" si="111"/>
        <v>206</v>
      </c>
      <c r="B217" s="70"/>
      <c r="C217" s="69"/>
      <c r="D217" s="69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AS217" s="109"/>
      <c r="AT217" s="94"/>
      <c r="AU217" s="94"/>
      <c r="AV217" s="94"/>
      <c r="AW217" s="94"/>
      <c r="AX217" s="94"/>
      <c r="AY217" s="94">
        <f t="shared" si="99"/>
        <v>206</v>
      </c>
      <c r="AZ217" s="94">
        <f>AVERAGE(B$12:B217)</f>
        <v>-1.0500267633333337E-3</v>
      </c>
      <c r="BA217" s="94">
        <f>AVERAGE(C$12:C217)</f>
        <v>4.6842394133333326E-3</v>
      </c>
      <c r="BB217" s="94">
        <f t="shared" si="100"/>
        <v>0</v>
      </c>
      <c r="BC217" s="94">
        <f t="shared" si="101"/>
        <v>0</v>
      </c>
      <c r="BD217" s="94">
        <f t="shared" si="112"/>
        <v>-6.3001605800000027E-2</v>
      </c>
      <c r="BE217" s="94">
        <f t="shared" si="113"/>
        <v>0.28105436479999996</v>
      </c>
      <c r="BF217" s="94">
        <f t="shared" si="114"/>
        <v>0.34405597060000004</v>
      </c>
      <c r="BG217" s="95">
        <f t="shared" si="102"/>
        <v>0</v>
      </c>
      <c r="BH217" s="95">
        <f t="shared" si="103"/>
        <v>0</v>
      </c>
      <c r="BI217" s="95">
        <f>(AVERAGE(B$12:B217)-AVERAGE($D$12:$D217))/STDEV(B$12:B217)</f>
        <v>-8.7081254602406233E-2</v>
      </c>
      <c r="BJ217" s="95">
        <f>(AVERAGE(C$12:C217)-AVERAGE($D$12:$D217))/STDEV(C$12:C217)</f>
        <v>0.10432948975861421</v>
      </c>
      <c r="BK217" s="94"/>
      <c r="BL217" s="94"/>
      <c r="BM217" s="94"/>
      <c r="BN217" s="72">
        <f t="shared" si="104"/>
        <v>0</v>
      </c>
      <c r="BO217" s="72">
        <f t="shared" si="105"/>
        <v>0</v>
      </c>
      <c r="BP217" s="72">
        <f t="shared" si="106"/>
        <v>0</v>
      </c>
      <c r="BQ217" s="72">
        <f t="shared" si="107"/>
        <v>1</v>
      </c>
      <c r="BR217" s="72">
        <f t="shared" si="108"/>
        <v>1</v>
      </c>
      <c r="BS217" s="72">
        <f t="shared" si="109"/>
        <v>1</v>
      </c>
      <c r="BT217" s="72"/>
      <c r="BU217" s="72"/>
      <c r="BV217" s="72"/>
      <c r="BW217" s="72"/>
      <c r="BX217" s="72"/>
      <c r="BY217" s="72"/>
      <c r="BZ217" s="72"/>
      <c r="CA217" s="72"/>
      <c r="CB217" s="72"/>
      <c r="CC217" s="73"/>
      <c r="CD217" s="73"/>
      <c r="CE217" s="73"/>
      <c r="CF217" s="73"/>
      <c r="CG217" s="73"/>
      <c r="CH217" s="73">
        <f t="shared" si="90"/>
        <v>0</v>
      </c>
      <c r="CI217" s="73">
        <f t="shared" si="91"/>
        <v>0</v>
      </c>
      <c r="CJ217" s="73">
        <f t="shared" si="92"/>
        <v>0</v>
      </c>
      <c r="CK217" s="73"/>
      <c r="CL217" s="73">
        <f t="shared" si="93"/>
        <v>0</v>
      </c>
      <c r="CM217" s="73">
        <f t="shared" si="94"/>
        <v>0</v>
      </c>
      <c r="CN217" s="73">
        <f t="shared" si="95"/>
        <v>0</v>
      </c>
      <c r="CO217" s="73">
        <f t="shared" si="96"/>
        <v>0</v>
      </c>
      <c r="CP217" s="73">
        <f t="shared" si="97"/>
        <v>0</v>
      </c>
      <c r="CQ217" s="73">
        <f t="shared" si="98"/>
        <v>0</v>
      </c>
      <c r="CR217" s="73">
        <f t="shared" si="110"/>
        <v>0</v>
      </c>
      <c r="CS217" s="94"/>
      <c r="CT217" s="94"/>
      <c r="CU217" s="94"/>
      <c r="CV217" s="94"/>
      <c r="CW217" s="94"/>
    </row>
    <row r="218" spans="1:101" s="22" customFormat="1" x14ac:dyDescent="0.2">
      <c r="A218" s="91">
        <f t="shared" si="111"/>
        <v>207</v>
      </c>
      <c r="B218" s="70"/>
      <c r="C218" s="69"/>
      <c r="D218" s="69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AS218" s="109"/>
      <c r="AT218" s="94"/>
      <c r="AU218" s="94"/>
      <c r="AV218" s="94"/>
      <c r="AW218" s="94"/>
      <c r="AX218" s="94"/>
      <c r="AY218" s="94">
        <f t="shared" si="99"/>
        <v>207</v>
      </c>
      <c r="AZ218" s="94">
        <f>AVERAGE(B$12:B218)</f>
        <v>-1.0500267633333337E-3</v>
      </c>
      <c r="BA218" s="94">
        <f>AVERAGE(C$12:C218)</f>
        <v>4.6842394133333326E-3</v>
      </c>
      <c r="BB218" s="94">
        <f t="shared" si="100"/>
        <v>0</v>
      </c>
      <c r="BC218" s="94">
        <f t="shared" si="101"/>
        <v>0</v>
      </c>
      <c r="BD218" s="94">
        <f t="shared" si="112"/>
        <v>-6.3001605800000027E-2</v>
      </c>
      <c r="BE218" s="94">
        <f t="shared" si="113"/>
        <v>0.28105436479999996</v>
      </c>
      <c r="BF218" s="94">
        <f t="shared" si="114"/>
        <v>0.34405597060000004</v>
      </c>
      <c r="BG218" s="95">
        <f t="shared" si="102"/>
        <v>0</v>
      </c>
      <c r="BH218" s="95">
        <f t="shared" si="103"/>
        <v>0</v>
      </c>
      <c r="BI218" s="95">
        <f>(AVERAGE(B$12:B218)-AVERAGE($D$12:$D218))/STDEV(B$12:B218)</f>
        <v>-8.7081254602406233E-2</v>
      </c>
      <c r="BJ218" s="95">
        <f>(AVERAGE(C$12:C218)-AVERAGE($D$12:$D218))/STDEV(C$12:C218)</f>
        <v>0.10432948975861421</v>
      </c>
      <c r="BK218" s="94"/>
      <c r="BL218" s="94"/>
      <c r="BM218" s="94"/>
      <c r="BN218" s="72">
        <f t="shared" si="104"/>
        <v>0</v>
      </c>
      <c r="BO218" s="72">
        <f t="shared" si="105"/>
        <v>0</v>
      </c>
      <c r="BP218" s="72">
        <f t="shared" si="106"/>
        <v>0</v>
      </c>
      <c r="BQ218" s="72">
        <f t="shared" si="107"/>
        <v>1</v>
      </c>
      <c r="BR218" s="72">
        <f t="shared" si="108"/>
        <v>1</v>
      </c>
      <c r="BS218" s="72">
        <f t="shared" si="109"/>
        <v>1</v>
      </c>
      <c r="BT218" s="72"/>
      <c r="BU218" s="72"/>
      <c r="BV218" s="72"/>
      <c r="BW218" s="72"/>
      <c r="BX218" s="72"/>
      <c r="BY218" s="72"/>
      <c r="BZ218" s="72"/>
      <c r="CA218" s="72"/>
      <c r="CB218" s="72"/>
      <c r="CC218" s="73"/>
      <c r="CD218" s="73"/>
      <c r="CE218" s="73"/>
      <c r="CF218" s="73"/>
      <c r="CG218" s="73"/>
      <c r="CH218" s="73">
        <f t="shared" si="90"/>
        <v>0</v>
      </c>
      <c r="CI218" s="73">
        <f t="shared" si="91"/>
        <v>0</v>
      </c>
      <c r="CJ218" s="73">
        <f t="shared" si="92"/>
        <v>0</v>
      </c>
      <c r="CK218" s="73"/>
      <c r="CL218" s="73">
        <f t="shared" si="93"/>
        <v>0</v>
      </c>
      <c r="CM218" s="73">
        <f t="shared" si="94"/>
        <v>0</v>
      </c>
      <c r="CN218" s="73">
        <f t="shared" si="95"/>
        <v>0</v>
      </c>
      <c r="CO218" s="73">
        <f t="shared" si="96"/>
        <v>0</v>
      </c>
      <c r="CP218" s="73">
        <f t="shared" si="97"/>
        <v>0</v>
      </c>
      <c r="CQ218" s="73">
        <f t="shared" si="98"/>
        <v>0</v>
      </c>
      <c r="CR218" s="73">
        <f t="shared" si="110"/>
        <v>0</v>
      </c>
      <c r="CS218" s="94"/>
      <c r="CT218" s="94"/>
      <c r="CU218" s="94"/>
      <c r="CV218" s="94"/>
      <c r="CW218" s="94"/>
    </row>
    <row r="219" spans="1:101" s="22" customFormat="1" x14ac:dyDescent="0.2">
      <c r="A219" s="91">
        <f t="shared" si="111"/>
        <v>208</v>
      </c>
      <c r="B219" s="70"/>
      <c r="C219" s="69"/>
      <c r="D219" s="69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AS219" s="109"/>
      <c r="AT219" s="94"/>
      <c r="AU219" s="94"/>
      <c r="AV219" s="94"/>
      <c r="AW219" s="94"/>
      <c r="AX219" s="94"/>
      <c r="AY219" s="94">
        <f t="shared" si="99"/>
        <v>208</v>
      </c>
      <c r="AZ219" s="94">
        <f>AVERAGE(B$12:B219)</f>
        <v>-1.0500267633333337E-3</v>
      </c>
      <c r="BA219" s="94">
        <f>AVERAGE(C$12:C219)</f>
        <v>4.6842394133333326E-3</v>
      </c>
      <c r="BB219" s="94">
        <f t="shared" si="100"/>
        <v>0</v>
      </c>
      <c r="BC219" s="94">
        <f t="shared" si="101"/>
        <v>0</v>
      </c>
      <c r="BD219" s="94">
        <f t="shared" si="112"/>
        <v>-6.3001605800000027E-2</v>
      </c>
      <c r="BE219" s="94">
        <f t="shared" si="113"/>
        <v>0.28105436479999996</v>
      </c>
      <c r="BF219" s="94">
        <f t="shared" si="114"/>
        <v>0.34405597060000004</v>
      </c>
      <c r="BG219" s="95">
        <f t="shared" si="102"/>
        <v>0</v>
      </c>
      <c r="BH219" s="95">
        <f t="shared" si="103"/>
        <v>0</v>
      </c>
      <c r="BI219" s="95">
        <f>(AVERAGE(B$12:B219)-AVERAGE($D$12:$D219))/STDEV(B$12:B219)</f>
        <v>-8.7081254602406233E-2</v>
      </c>
      <c r="BJ219" s="95">
        <f>(AVERAGE(C$12:C219)-AVERAGE($D$12:$D219))/STDEV(C$12:C219)</f>
        <v>0.10432948975861421</v>
      </c>
      <c r="BK219" s="94"/>
      <c r="BL219" s="94"/>
      <c r="BM219" s="94"/>
      <c r="BN219" s="72">
        <f t="shared" si="104"/>
        <v>0</v>
      </c>
      <c r="BO219" s="72">
        <f t="shared" si="105"/>
        <v>0</v>
      </c>
      <c r="BP219" s="72">
        <f t="shared" si="106"/>
        <v>0</v>
      </c>
      <c r="BQ219" s="72">
        <f t="shared" si="107"/>
        <v>1</v>
      </c>
      <c r="BR219" s="72">
        <f t="shared" si="108"/>
        <v>1</v>
      </c>
      <c r="BS219" s="72">
        <f t="shared" si="109"/>
        <v>1</v>
      </c>
      <c r="BT219" s="72"/>
      <c r="BU219" s="72"/>
      <c r="BV219" s="72"/>
      <c r="BW219" s="72"/>
      <c r="BX219" s="72"/>
      <c r="BY219" s="72"/>
      <c r="BZ219" s="72"/>
      <c r="CA219" s="72"/>
      <c r="CB219" s="72"/>
      <c r="CC219" s="73"/>
      <c r="CD219" s="73"/>
      <c r="CE219" s="73"/>
      <c r="CF219" s="73"/>
      <c r="CG219" s="73"/>
      <c r="CH219" s="73">
        <f t="shared" si="90"/>
        <v>0</v>
      </c>
      <c r="CI219" s="73">
        <f t="shared" si="91"/>
        <v>0</v>
      </c>
      <c r="CJ219" s="73">
        <f t="shared" si="92"/>
        <v>0</v>
      </c>
      <c r="CK219" s="73"/>
      <c r="CL219" s="73">
        <f t="shared" si="93"/>
        <v>0</v>
      </c>
      <c r="CM219" s="73">
        <f t="shared" si="94"/>
        <v>0</v>
      </c>
      <c r="CN219" s="73">
        <f t="shared" si="95"/>
        <v>0</v>
      </c>
      <c r="CO219" s="73">
        <f t="shared" si="96"/>
        <v>0</v>
      </c>
      <c r="CP219" s="73">
        <f t="shared" si="97"/>
        <v>0</v>
      </c>
      <c r="CQ219" s="73">
        <f t="shared" si="98"/>
        <v>0</v>
      </c>
      <c r="CR219" s="73">
        <f t="shared" si="110"/>
        <v>0</v>
      </c>
      <c r="CS219" s="94"/>
      <c r="CT219" s="94"/>
      <c r="CU219" s="94"/>
      <c r="CV219" s="94"/>
      <c r="CW219" s="94"/>
    </row>
    <row r="220" spans="1:101" s="22" customFormat="1" x14ac:dyDescent="0.2">
      <c r="A220" s="91">
        <f t="shared" si="111"/>
        <v>209</v>
      </c>
      <c r="B220" s="70"/>
      <c r="C220" s="69"/>
      <c r="D220" s="69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AS220" s="109"/>
      <c r="AT220" s="94"/>
      <c r="AU220" s="94"/>
      <c r="AV220" s="94"/>
      <c r="AW220" s="94"/>
      <c r="AX220" s="94"/>
      <c r="AY220" s="94">
        <f t="shared" si="99"/>
        <v>209</v>
      </c>
      <c r="AZ220" s="94">
        <f>AVERAGE(B$12:B220)</f>
        <v>-1.0500267633333337E-3</v>
      </c>
      <c r="BA220" s="94">
        <f>AVERAGE(C$12:C220)</f>
        <v>4.6842394133333326E-3</v>
      </c>
      <c r="BB220" s="94">
        <f t="shared" si="100"/>
        <v>0</v>
      </c>
      <c r="BC220" s="94">
        <f t="shared" si="101"/>
        <v>0</v>
      </c>
      <c r="BD220" s="94">
        <f t="shared" si="112"/>
        <v>-6.3001605800000027E-2</v>
      </c>
      <c r="BE220" s="94">
        <f t="shared" si="113"/>
        <v>0.28105436479999996</v>
      </c>
      <c r="BF220" s="94">
        <f t="shared" si="114"/>
        <v>0.34405597060000004</v>
      </c>
      <c r="BG220" s="95">
        <f t="shared" si="102"/>
        <v>0</v>
      </c>
      <c r="BH220" s="95">
        <f t="shared" si="103"/>
        <v>0</v>
      </c>
      <c r="BI220" s="95">
        <f>(AVERAGE(B$12:B220)-AVERAGE($D$12:$D220))/STDEV(B$12:B220)</f>
        <v>-8.7081254602406233E-2</v>
      </c>
      <c r="BJ220" s="95">
        <f>(AVERAGE(C$12:C220)-AVERAGE($D$12:$D220))/STDEV(C$12:C220)</f>
        <v>0.10432948975861421</v>
      </c>
      <c r="BK220" s="94"/>
      <c r="BL220" s="94"/>
      <c r="BM220" s="94"/>
      <c r="BN220" s="72">
        <f t="shared" si="104"/>
        <v>0</v>
      </c>
      <c r="BO220" s="72">
        <f t="shared" si="105"/>
        <v>0</v>
      </c>
      <c r="BP220" s="72">
        <f t="shared" si="106"/>
        <v>0</v>
      </c>
      <c r="BQ220" s="72">
        <f t="shared" si="107"/>
        <v>1</v>
      </c>
      <c r="BR220" s="72">
        <f t="shared" si="108"/>
        <v>1</v>
      </c>
      <c r="BS220" s="72">
        <f t="shared" si="109"/>
        <v>1</v>
      </c>
      <c r="BT220" s="72"/>
      <c r="BU220" s="72"/>
      <c r="BV220" s="72"/>
      <c r="BW220" s="72"/>
      <c r="BX220" s="72"/>
      <c r="BY220" s="72"/>
      <c r="BZ220" s="72"/>
      <c r="CA220" s="72"/>
      <c r="CB220" s="72"/>
      <c r="CC220" s="73"/>
      <c r="CD220" s="73"/>
      <c r="CE220" s="73"/>
      <c r="CF220" s="73"/>
      <c r="CG220" s="73"/>
      <c r="CH220" s="73">
        <f t="shared" si="90"/>
        <v>0</v>
      </c>
      <c r="CI220" s="73">
        <f t="shared" si="91"/>
        <v>0</v>
      </c>
      <c r="CJ220" s="73">
        <f t="shared" si="92"/>
        <v>0</v>
      </c>
      <c r="CK220" s="73"/>
      <c r="CL220" s="73">
        <f t="shared" si="93"/>
        <v>0</v>
      </c>
      <c r="CM220" s="73">
        <f t="shared" si="94"/>
        <v>0</v>
      </c>
      <c r="CN220" s="73">
        <f t="shared" si="95"/>
        <v>0</v>
      </c>
      <c r="CO220" s="73">
        <f t="shared" si="96"/>
        <v>0</v>
      </c>
      <c r="CP220" s="73">
        <f t="shared" si="97"/>
        <v>0</v>
      </c>
      <c r="CQ220" s="73">
        <f t="shared" si="98"/>
        <v>0</v>
      </c>
      <c r="CR220" s="73">
        <f t="shared" si="110"/>
        <v>0</v>
      </c>
      <c r="CS220" s="94"/>
      <c r="CT220" s="94"/>
      <c r="CU220" s="94"/>
      <c r="CV220" s="94"/>
      <c r="CW220" s="94"/>
    </row>
    <row r="221" spans="1:101" s="22" customFormat="1" x14ac:dyDescent="0.2">
      <c r="A221" s="91">
        <f t="shared" si="111"/>
        <v>210</v>
      </c>
      <c r="B221" s="70"/>
      <c r="C221" s="69"/>
      <c r="D221" s="69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AS221" s="109"/>
      <c r="AT221" s="94"/>
      <c r="AU221" s="94"/>
      <c r="AV221" s="94"/>
      <c r="AW221" s="94"/>
      <c r="AX221" s="94"/>
      <c r="AY221" s="94">
        <f t="shared" si="99"/>
        <v>210</v>
      </c>
      <c r="AZ221" s="94">
        <f>AVERAGE(B$12:B221)</f>
        <v>-1.0500267633333337E-3</v>
      </c>
      <c r="BA221" s="94">
        <f>AVERAGE(C$12:C221)</f>
        <v>4.6842394133333326E-3</v>
      </c>
      <c r="BB221" s="94">
        <f t="shared" si="100"/>
        <v>0</v>
      </c>
      <c r="BC221" s="94">
        <f t="shared" si="101"/>
        <v>0</v>
      </c>
      <c r="BD221" s="94">
        <f t="shared" si="112"/>
        <v>-6.3001605800000027E-2</v>
      </c>
      <c r="BE221" s="94">
        <f t="shared" si="113"/>
        <v>0.28105436479999996</v>
      </c>
      <c r="BF221" s="94">
        <f t="shared" si="114"/>
        <v>0.34405597060000004</v>
      </c>
      <c r="BG221" s="95">
        <f t="shared" si="102"/>
        <v>0</v>
      </c>
      <c r="BH221" s="95">
        <f t="shared" si="103"/>
        <v>0</v>
      </c>
      <c r="BI221" s="95">
        <f>(AVERAGE(B$12:B221)-AVERAGE($D$12:$D221))/STDEV(B$12:B221)</f>
        <v>-8.7081254602406233E-2</v>
      </c>
      <c r="BJ221" s="95">
        <f>(AVERAGE(C$12:C221)-AVERAGE($D$12:$D221))/STDEV(C$12:C221)</f>
        <v>0.10432948975861421</v>
      </c>
      <c r="BK221" s="94"/>
      <c r="BL221" s="94"/>
      <c r="BM221" s="94"/>
      <c r="BN221" s="72">
        <f t="shared" si="104"/>
        <v>0</v>
      </c>
      <c r="BO221" s="72">
        <f t="shared" si="105"/>
        <v>0</v>
      </c>
      <c r="BP221" s="72">
        <f t="shared" si="106"/>
        <v>0</v>
      </c>
      <c r="BQ221" s="72">
        <f t="shared" si="107"/>
        <v>1</v>
      </c>
      <c r="BR221" s="72">
        <f t="shared" si="108"/>
        <v>1</v>
      </c>
      <c r="BS221" s="72">
        <f t="shared" si="109"/>
        <v>1</v>
      </c>
      <c r="BT221" s="72"/>
      <c r="BU221" s="72"/>
      <c r="BV221" s="72"/>
      <c r="BW221" s="72"/>
      <c r="BX221" s="72"/>
      <c r="BY221" s="72"/>
      <c r="BZ221" s="72"/>
      <c r="CA221" s="72"/>
      <c r="CB221" s="72"/>
      <c r="CC221" s="73"/>
      <c r="CD221" s="73"/>
      <c r="CE221" s="73"/>
      <c r="CF221" s="73"/>
      <c r="CG221" s="73"/>
      <c r="CH221" s="73">
        <f t="shared" si="90"/>
        <v>0</v>
      </c>
      <c r="CI221" s="73">
        <f t="shared" si="91"/>
        <v>0</v>
      </c>
      <c r="CJ221" s="73">
        <f t="shared" si="92"/>
        <v>0</v>
      </c>
      <c r="CK221" s="73"/>
      <c r="CL221" s="73">
        <f t="shared" si="93"/>
        <v>0</v>
      </c>
      <c r="CM221" s="73">
        <f t="shared" si="94"/>
        <v>0</v>
      </c>
      <c r="CN221" s="73">
        <f t="shared" si="95"/>
        <v>0</v>
      </c>
      <c r="CO221" s="73">
        <f t="shared" si="96"/>
        <v>0</v>
      </c>
      <c r="CP221" s="73">
        <f t="shared" si="97"/>
        <v>0</v>
      </c>
      <c r="CQ221" s="73">
        <f t="shared" si="98"/>
        <v>0</v>
      </c>
      <c r="CR221" s="73">
        <f t="shared" si="110"/>
        <v>0</v>
      </c>
      <c r="CS221" s="94"/>
      <c r="CT221" s="94"/>
      <c r="CU221" s="94"/>
      <c r="CV221" s="94"/>
      <c r="CW221" s="94"/>
    </row>
    <row r="222" spans="1:101" s="22" customFormat="1" x14ac:dyDescent="0.2">
      <c r="A222" s="91">
        <f t="shared" si="111"/>
        <v>211</v>
      </c>
      <c r="B222" s="70"/>
      <c r="C222" s="69"/>
      <c r="D222" s="69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AS222" s="109"/>
      <c r="AT222" s="94"/>
      <c r="AU222" s="94"/>
      <c r="AV222" s="94"/>
      <c r="AW222" s="94"/>
      <c r="AX222" s="94"/>
      <c r="AY222" s="94">
        <f t="shared" si="99"/>
        <v>211</v>
      </c>
      <c r="AZ222" s="94">
        <f>AVERAGE(B$12:B222)</f>
        <v>-1.0500267633333337E-3</v>
      </c>
      <c r="BA222" s="94">
        <f>AVERAGE(C$12:C222)</f>
        <v>4.6842394133333326E-3</v>
      </c>
      <c r="BB222" s="94">
        <f t="shared" si="100"/>
        <v>0</v>
      </c>
      <c r="BC222" s="94">
        <f t="shared" si="101"/>
        <v>0</v>
      </c>
      <c r="BD222" s="94">
        <f t="shared" si="112"/>
        <v>-6.3001605800000027E-2</v>
      </c>
      <c r="BE222" s="94">
        <f t="shared" si="113"/>
        <v>0.28105436479999996</v>
      </c>
      <c r="BF222" s="94">
        <f t="shared" si="114"/>
        <v>0.34405597060000004</v>
      </c>
      <c r="BG222" s="95">
        <f t="shared" si="102"/>
        <v>0</v>
      </c>
      <c r="BH222" s="95">
        <f t="shared" si="103"/>
        <v>0</v>
      </c>
      <c r="BI222" s="95">
        <f>(AVERAGE(B$12:B222)-AVERAGE($D$12:$D222))/STDEV(B$12:B222)</f>
        <v>-8.7081254602406233E-2</v>
      </c>
      <c r="BJ222" s="95">
        <f>(AVERAGE(C$12:C222)-AVERAGE($D$12:$D222))/STDEV(C$12:C222)</f>
        <v>0.10432948975861421</v>
      </c>
      <c r="BK222" s="94"/>
      <c r="BL222" s="94"/>
      <c r="BM222" s="94"/>
      <c r="BN222" s="72">
        <f t="shared" si="104"/>
        <v>0</v>
      </c>
      <c r="BO222" s="72">
        <f t="shared" si="105"/>
        <v>0</v>
      </c>
      <c r="BP222" s="72">
        <f t="shared" si="106"/>
        <v>0</v>
      </c>
      <c r="BQ222" s="72">
        <f t="shared" si="107"/>
        <v>1</v>
      </c>
      <c r="BR222" s="72">
        <f t="shared" si="108"/>
        <v>1</v>
      </c>
      <c r="BS222" s="72">
        <f t="shared" si="109"/>
        <v>1</v>
      </c>
      <c r="BT222" s="72"/>
      <c r="BU222" s="72"/>
      <c r="BV222" s="72"/>
      <c r="BW222" s="72"/>
      <c r="BX222" s="72"/>
      <c r="BY222" s="72"/>
      <c r="BZ222" s="72"/>
      <c r="CA222" s="72"/>
      <c r="CB222" s="72"/>
      <c r="CC222" s="73"/>
      <c r="CD222" s="73"/>
      <c r="CE222" s="73"/>
      <c r="CF222" s="73"/>
      <c r="CG222" s="73"/>
      <c r="CH222" s="73">
        <f t="shared" si="90"/>
        <v>0</v>
      </c>
      <c r="CI222" s="73">
        <f t="shared" si="91"/>
        <v>0</v>
      </c>
      <c r="CJ222" s="73">
        <f t="shared" si="92"/>
        <v>0</v>
      </c>
      <c r="CK222" s="73"/>
      <c r="CL222" s="73">
        <f t="shared" si="93"/>
        <v>0</v>
      </c>
      <c r="CM222" s="73">
        <f t="shared" si="94"/>
        <v>0</v>
      </c>
      <c r="CN222" s="73">
        <f t="shared" si="95"/>
        <v>0</v>
      </c>
      <c r="CO222" s="73">
        <f t="shared" si="96"/>
        <v>0</v>
      </c>
      <c r="CP222" s="73">
        <f t="shared" si="97"/>
        <v>0</v>
      </c>
      <c r="CQ222" s="73">
        <f t="shared" si="98"/>
        <v>0</v>
      </c>
      <c r="CR222" s="73">
        <f t="shared" si="110"/>
        <v>0</v>
      </c>
      <c r="CS222" s="94"/>
      <c r="CT222" s="94"/>
      <c r="CU222" s="94"/>
      <c r="CV222" s="94"/>
      <c r="CW222" s="94"/>
    </row>
    <row r="223" spans="1:101" s="22" customFormat="1" x14ac:dyDescent="0.2">
      <c r="A223" s="91">
        <f t="shared" si="111"/>
        <v>212</v>
      </c>
      <c r="B223" s="70"/>
      <c r="C223" s="69"/>
      <c r="D223" s="69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AS223" s="109"/>
      <c r="AT223" s="94"/>
      <c r="AU223" s="94"/>
      <c r="AV223" s="94"/>
      <c r="AW223" s="94"/>
      <c r="AX223" s="94"/>
      <c r="AY223" s="94">
        <f t="shared" si="99"/>
        <v>212</v>
      </c>
      <c r="AZ223" s="94">
        <f>AVERAGE(B$12:B223)</f>
        <v>-1.0500267633333337E-3</v>
      </c>
      <c r="BA223" s="94">
        <f>AVERAGE(C$12:C223)</f>
        <v>4.6842394133333326E-3</v>
      </c>
      <c r="BB223" s="94">
        <f t="shared" si="100"/>
        <v>0</v>
      </c>
      <c r="BC223" s="94">
        <f t="shared" si="101"/>
        <v>0</v>
      </c>
      <c r="BD223" s="94">
        <f t="shared" si="112"/>
        <v>-6.3001605800000027E-2</v>
      </c>
      <c r="BE223" s="94">
        <f t="shared" si="113"/>
        <v>0.28105436479999996</v>
      </c>
      <c r="BF223" s="94">
        <f t="shared" si="114"/>
        <v>0.34405597060000004</v>
      </c>
      <c r="BG223" s="95">
        <f t="shared" si="102"/>
        <v>0</v>
      </c>
      <c r="BH223" s="95">
        <f t="shared" si="103"/>
        <v>0</v>
      </c>
      <c r="BI223" s="95">
        <f>(AVERAGE(B$12:B223)-AVERAGE($D$12:$D223))/STDEV(B$12:B223)</f>
        <v>-8.7081254602406233E-2</v>
      </c>
      <c r="BJ223" s="95">
        <f>(AVERAGE(C$12:C223)-AVERAGE($D$12:$D223))/STDEV(C$12:C223)</f>
        <v>0.10432948975861421</v>
      </c>
      <c r="BK223" s="94"/>
      <c r="BL223" s="94"/>
      <c r="BM223" s="94"/>
      <c r="BN223" s="72">
        <f t="shared" si="104"/>
        <v>0</v>
      </c>
      <c r="BO223" s="72">
        <f t="shared" si="105"/>
        <v>0</v>
      </c>
      <c r="BP223" s="72">
        <f t="shared" si="106"/>
        <v>0</v>
      </c>
      <c r="BQ223" s="72">
        <f t="shared" si="107"/>
        <v>1</v>
      </c>
      <c r="BR223" s="72">
        <f t="shared" si="108"/>
        <v>1</v>
      </c>
      <c r="BS223" s="72">
        <f t="shared" si="109"/>
        <v>1</v>
      </c>
      <c r="BT223" s="72"/>
      <c r="BU223" s="72"/>
      <c r="BV223" s="72"/>
      <c r="BW223" s="72"/>
      <c r="BX223" s="72"/>
      <c r="BY223" s="72"/>
      <c r="BZ223" s="72"/>
      <c r="CA223" s="72"/>
      <c r="CB223" s="72"/>
      <c r="CC223" s="73"/>
      <c r="CD223" s="73"/>
      <c r="CE223" s="73"/>
      <c r="CF223" s="73"/>
      <c r="CG223" s="73"/>
      <c r="CH223" s="73">
        <f t="shared" si="90"/>
        <v>0</v>
      </c>
      <c r="CI223" s="73">
        <f t="shared" si="91"/>
        <v>0</v>
      </c>
      <c r="CJ223" s="73">
        <f t="shared" si="92"/>
        <v>0</v>
      </c>
      <c r="CK223" s="73"/>
      <c r="CL223" s="73">
        <f t="shared" si="93"/>
        <v>0</v>
      </c>
      <c r="CM223" s="73">
        <f t="shared" si="94"/>
        <v>0</v>
      </c>
      <c r="CN223" s="73">
        <f t="shared" si="95"/>
        <v>0</v>
      </c>
      <c r="CO223" s="73">
        <f t="shared" si="96"/>
        <v>0</v>
      </c>
      <c r="CP223" s="73">
        <f t="shared" si="97"/>
        <v>0</v>
      </c>
      <c r="CQ223" s="73">
        <f t="shared" si="98"/>
        <v>0</v>
      </c>
      <c r="CR223" s="73">
        <f t="shared" si="110"/>
        <v>0</v>
      </c>
      <c r="CS223" s="94"/>
      <c r="CT223" s="94"/>
      <c r="CU223" s="94"/>
      <c r="CV223" s="94"/>
      <c r="CW223" s="94"/>
    </row>
    <row r="224" spans="1:101" s="22" customFormat="1" x14ac:dyDescent="0.2">
      <c r="A224" s="91">
        <f t="shared" si="111"/>
        <v>213</v>
      </c>
      <c r="B224" s="70"/>
      <c r="C224" s="70"/>
      <c r="D224" s="70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AS224" s="109"/>
      <c r="AT224" s="94"/>
      <c r="AU224" s="94"/>
      <c r="AV224" s="94"/>
      <c r="AW224" s="94"/>
      <c r="AX224" s="94"/>
      <c r="AY224" s="94">
        <f t="shared" si="99"/>
        <v>213</v>
      </c>
      <c r="AZ224" s="94">
        <f>AVERAGE(B$12:B224)</f>
        <v>-1.0500267633333337E-3</v>
      </c>
      <c r="BA224" s="94">
        <f>AVERAGE(C$12:C224)</f>
        <v>4.6842394133333326E-3</v>
      </c>
      <c r="BB224" s="94">
        <f t="shared" si="100"/>
        <v>0</v>
      </c>
      <c r="BC224" s="94">
        <f t="shared" si="101"/>
        <v>0</v>
      </c>
      <c r="BD224" s="94">
        <f t="shared" si="112"/>
        <v>-6.3001605800000027E-2</v>
      </c>
      <c r="BE224" s="94">
        <f t="shared" si="113"/>
        <v>0.28105436479999996</v>
      </c>
      <c r="BF224" s="94">
        <f t="shared" si="114"/>
        <v>0.34405597060000004</v>
      </c>
      <c r="BG224" s="95">
        <f t="shared" si="102"/>
        <v>0</v>
      </c>
      <c r="BH224" s="95">
        <f t="shared" si="103"/>
        <v>0</v>
      </c>
      <c r="BI224" s="95">
        <f>(AVERAGE(B$12:B224)-AVERAGE($D$12:$D224))/STDEV(B$12:B224)</f>
        <v>-8.7081254602406233E-2</v>
      </c>
      <c r="BJ224" s="95">
        <f>(AVERAGE(C$12:C224)-AVERAGE($D$12:$D224))/STDEV(C$12:C224)</f>
        <v>0.10432948975861421</v>
      </c>
      <c r="BK224" s="94"/>
      <c r="BL224" s="94"/>
      <c r="BM224" s="94"/>
      <c r="BN224" s="72">
        <f t="shared" si="104"/>
        <v>0</v>
      </c>
      <c r="BO224" s="72">
        <f t="shared" si="105"/>
        <v>0</v>
      </c>
      <c r="BP224" s="72">
        <f t="shared" si="106"/>
        <v>0</v>
      </c>
      <c r="BQ224" s="72">
        <f t="shared" si="107"/>
        <v>1</v>
      </c>
      <c r="BR224" s="72">
        <f t="shared" si="108"/>
        <v>1</v>
      </c>
      <c r="BS224" s="72">
        <f t="shared" si="109"/>
        <v>1</v>
      </c>
      <c r="BT224" s="72"/>
      <c r="BU224" s="72"/>
      <c r="BV224" s="72"/>
      <c r="BW224" s="72"/>
      <c r="BX224" s="72"/>
      <c r="BY224" s="72"/>
      <c r="BZ224" s="72"/>
      <c r="CA224" s="72"/>
      <c r="CB224" s="72"/>
      <c r="CC224" s="73"/>
      <c r="CD224" s="73"/>
      <c r="CE224" s="73"/>
      <c r="CF224" s="73"/>
      <c r="CG224" s="73"/>
      <c r="CH224" s="73">
        <f t="shared" si="90"/>
        <v>0</v>
      </c>
      <c r="CI224" s="73">
        <f t="shared" si="91"/>
        <v>0</v>
      </c>
      <c r="CJ224" s="73">
        <f t="shared" si="92"/>
        <v>0</v>
      </c>
      <c r="CK224" s="73"/>
      <c r="CL224" s="73">
        <f t="shared" si="93"/>
        <v>0</v>
      </c>
      <c r="CM224" s="73">
        <f t="shared" si="94"/>
        <v>0</v>
      </c>
      <c r="CN224" s="73">
        <f t="shared" si="95"/>
        <v>0</v>
      </c>
      <c r="CO224" s="73">
        <f t="shared" si="96"/>
        <v>0</v>
      </c>
      <c r="CP224" s="73">
        <f t="shared" si="97"/>
        <v>0</v>
      </c>
      <c r="CQ224" s="73">
        <f t="shared" si="98"/>
        <v>0</v>
      </c>
      <c r="CR224" s="73">
        <f t="shared" si="110"/>
        <v>0</v>
      </c>
      <c r="CS224" s="94"/>
      <c r="CT224" s="94"/>
      <c r="CU224" s="94"/>
      <c r="CV224" s="94"/>
      <c r="CW224" s="94"/>
    </row>
    <row r="225" spans="1:101" s="22" customFormat="1" x14ac:dyDescent="0.2">
      <c r="A225" s="91">
        <f t="shared" si="111"/>
        <v>214</v>
      </c>
      <c r="B225" s="70"/>
      <c r="C225" s="70"/>
      <c r="D225" s="70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AS225" s="109"/>
      <c r="AT225" s="94"/>
      <c r="AU225" s="94"/>
      <c r="AV225" s="94"/>
      <c r="AW225" s="94"/>
      <c r="AX225" s="94"/>
      <c r="AY225" s="94">
        <f t="shared" si="99"/>
        <v>214</v>
      </c>
      <c r="AZ225" s="94">
        <f>AVERAGE(B$12:B225)</f>
        <v>-1.0500267633333337E-3</v>
      </c>
      <c r="BA225" s="94">
        <f>AVERAGE(C$12:C225)</f>
        <v>4.6842394133333326E-3</v>
      </c>
      <c r="BB225" s="94">
        <f t="shared" si="100"/>
        <v>0</v>
      </c>
      <c r="BC225" s="94">
        <f t="shared" si="101"/>
        <v>0</v>
      </c>
      <c r="BD225" s="94">
        <f t="shared" si="112"/>
        <v>-6.3001605800000027E-2</v>
      </c>
      <c r="BE225" s="94">
        <f t="shared" si="113"/>
        <v>0.28105436479999996</v>
      </c>
      <c r="BF225" s="94">
        <f t="shared" si="114"/>
        <v>0.34405597060000004</v>
      </c>
      <c r="BG225" s="95">
        <f t="shared" si="102"/>
        <v>0</v>
      </c>
      <c r="BH225" s="95">
        <f t="shared" si="103"/>
        <v>0</v>
      </c>
      <c r="BI225" s="95">
        <f>(AVERAGE(B$12:B225)-AVERAGE($D$12:$D225))/STDEV(B$12:B225)</f>
        <v>-8.7081254602406233E-2</v>
      </c>
      <c r="BJ225" s="95">
        <f>(AVERAGE(C$12:C225)-AVERAGE($D$12:$D225))/STDEV(C$12:C225)</f>
        <v>0.10432948975861421</v>
      </c>
      <c r="BK225" s="94"/>
      <c r="BL225" s="94"/>
      <c r="BM225" s="94"/>
      <c r="BN225" s="72">
        <f t="shared" si="104"/>
        <v>0</v>
      </c>
      <c r="BO225" s="72">
        <f t="shared" si="105"/>
        <v>0</v>
      </c>
      <c r="BP225" s="72">
        <f t="shared" si="106"/>
        <v>0</v>
      </c>
      <c r="BQ225" s="72">
        <f t="shared" si="107"/>
        <v>1</v>
      </c>
      <c r="BR225" s="72">
        <f t="shared" si="108"/>
        <v>1</v>
      </c>
      <c r="BS225" s="72">
        <f t="shared" si="109"/>
        <v>1</v>
      </c>
      <c r="BT225" s="72"/>
      <c r="BU225" s="72"/>
      <c r="BV225" s="72"/>
      <c r="BW225" s="72"/>
      <c r="BX225" s="72"/>
      <c r="BY225" s="72"/>
      <c r="BZ225" s="72"/>
      <c r="CA225" s="72"/>
      <c r="CB225" s="72"/>
      <c r="CC225" s="73"/>
      <c r="CD225" s="73"/>
      <c r="CE225" s="73"/>
      <c r="CF225" s="73"/>
      <c r="CG225" s="73"/>
      <c r="CH225" s="73">
        <f t="shared" si="90"/>
        <v>0</v>
      </c>
      <c r="CI225" s="73">
        <f t="shared" si="91"/>
        <v>0</v>
      </c>
      <c r="CJ225" s="73">
        <f t="shared" si="92"/>
        <v>0</v>
      </c>
      <c r="CK225" s="73"/>
      <c r="CL225" s="73">
        <f t="shared" si="93"/>
        <v>0</v>
      </c>
      <c r="CM225" s="73">
        <f t="shared" si="94"/>
        <v>0</v>
      </c>
      <c r="CN225" s="73">
        <f t="shared" si="95"/>
        <v>0</v>
      </c>
      <c r="CO225" s="73">
        <f t="shared" si="96"/>
        <v>0</v>
      </c>
      <c r="CP225" s="73">
        <f t="shared" si="97"/>
        <v>0</v>
      </c>
      <c r="CQ225" s="73">
        <f t="shared" si="98"/>
        <v>0</v>
      </c>
      <c r="CR225" s="73">
        <f t="shared" si="110"/>
        <v>0</v>
      </c>
      <c r="CS225" s="94"/>
      <c r="CT225" s="94"/>
      <c r="CU225" s="94"/>
      <c r="CV225" s="94"/>
      <c r="CW225" s="94"/>
    </row>
    <row r="226" spans="1:101" s="22" customFormat="1" x14ac:dyDescent="0.2">
      <c r="A226" s="91">
        <f t="shared" si="111"/>
        <v>215</v>
      </c>
      <c r="B226" s="70"/>
      <c r="C226" s="70"/>
      <c r="D226" s="70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AS226" s="109"/>
      <c r="AT226" s="94"/>
      <c r="AU226" s="94"/>
      <c r="AV226" s="94"/>
      <c r="AW226" s="94"/>
      <c r="AX226" s="94"/>
      <c r="AY226" s="94">
        <f t="shared" si="99"/>
        <v>215</v>
      </c>
      <c r="AZ226" s="94">
        <f>AVERAGE(B$12:B226)</f>
        <v>-1.0500267633333337E-3</v>
      </c>
      <c r="BA226" s="94">
        <f>AVERAGE(C$12:C226)</f>
        <v>4.6842394133333326E-3</v>
      </c>
      <c r="BB226" s="94">
        <f t="shared" si="100"/>
        <v>0</v>
      </c>
      <c r="BC226" s="94">
        <f t="shared" si="101"/>
        <v>0</v>
      </c>
      <c r="BD226" s="94">
        <f t="shared" si="112"/>
        <v>-6.3001605800000027E-2</v>
      </c>
      <c r="BE226" s="94">
        <f t="shared" si="113"/>
        <v>0.28105436479999996</v>
      </c>
      <c r="BF226" s="94">
        <f t="shared" si="114"/>
        <v>0.34405597060000004</v>
      </c>
      <c r="BG226" s="95">
        <f t="shared" si="102"/>
        <v>0</v>
      </c>
      <c r="BH226" s="95">
        <f t="shared" si="103"/>
        <v>0</v>
      </c>
      <c r="BI226" s="95">
        <f>(AVERAGE(B$12:B226)-AVERAGE($D$12:$D226))/STDEV(B$12:B226)</f>
        <v>-8.7081254602406233E-2</v>
      </c>
      <c r="BJ226" s="95">
        <f>(AVERAGE(C$12:C226)-AVERAGE($D$12:$D226))/STDEV(C$12:C226)</f>
        <v>0.10432948975861421</v>
      </c>
      <c r="BK226" s="94"/>
      <c r="BL226" s="94"/>
      <c r="BM226" s="94"/>
      <c r="BN226" s="72">
        <f t="shared" si="104"/>
        <v>0</v>
      </c>
      <c r="BO226" s="72">
        <f t="shared" si="105"/>
        <v>0</v>
      </c>
      <c r="BP226" s="72">
        <f t="shared" si="106"/>
        <v>0</v>
      </c>
      <c r="BQ226" s="72">
        <f t="shared" si="107"/>
        <v>1</v>
      </c>
      <c r="BR226" s="72">
        <f t="shared" si="108"/>
        <v>1</v>
      </c>
      <c r="BS226" s="72">
        <f t="shared" si="109"/>
        <v>1</v>
      </c>
      <c r="BT226" s="72"/>
      <c r="BU226" s="72"/>
      <c r="BV226" s="72"/>
      <c r="BW226" s="72"/>
      <c r="BX226" s="72"/>
      <c r="BY226" s="72"/>
      <c r="BZ226" s="72"/>
      <c r="CA226" s="72"/>
      <c r="CB226" s="72"/>
      <c r="CC226" s="73"/>
      <c r="CD226" s="73"/>
      <c r="CE226" s="73"/>
      <c r="CF226" s="73"/>
      <c r="CG226" s="73"/>
      <c r="CH226" s="73">
        <f t="shared" si="90"/>
        <v>0</v>
      </c>
      <c r="CI226" s="73">
        <f t="shared" si="91"/>
        <v>0</v>
      </c>
      <c r="CJ226" s="73">
        <f t="shared" si="92"/>
        <v>0</v>
      </c>
      <c r="CK226" s="73"/>
      <c r="CL226" s="73">
        <f t="shared" si="93"/>
        <v>0</v>
      </c>
      <c r="CM226" s="73">
        <f t="shared" si="94"/>
        <v>0</v>
      </c>
      <c r="CN226" s="73">
        <f t="shared" si="95"/>
        <v>0</v>
      </c>
      <c r="CO226" s="73">
        <f t="shared" si="96"/>
        <v>0</v>
      </c>
      <c r="CP226" s="73">
        <f t="shared" si="97"/>
        <v>0</v>
      </c>
      <c r="CQ226" s="73">
        <f t="shared" si="98"/>
        <v>0</v>
      </c>
      <c r="CR226" s="73">
        <f t="shared" si="110"/>
        <v>0</v>
      </c>
      <c r="CS226" s="94"/>
      <c r="CT226" s="94"/>
      <c r="CU226" s="94"/>
      <c r="CV226" s="94"/>
      <c r="CW226" s="94"/>
    </row>
    <row r="227" spans="1:101" s="22" customFormat="1" x14ac:dyDescent="0.2">
      <c r="A227" s="91">
        <f t="shared" si="111"/>
        <v>216</v>
      </c>
      <c r="B227" s="70"/>
      <c r="C227" s="70"/>
      <c r="D227" s="70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AS227" s="109"/>
      <c r="AT227" s="94"/>
      <c r="AU227" s="94"/>
      <c r="AV227" s="94"/>
      <c r="AW227" s="94"/>
      <c r="AX227" s="94"/>
      <c r="AY227" s="94">
        <f t="shared" si="99"/>
        <v>216</v>
      </c>
      <c r="AZ227" s="94">
        <f>AVERAGE(B$12:B227)</f>
        <v>-1.0500267633333337E-3</v>
      </c>
      <c r="BA227" s="94">
        <f>AVERAGE(C$12:C227)</f>
        <v>4.6842394133333326E-3</v>
      </c>
      <c r="BB227" s="94">
        <f t="shared" si="100"/>
        <v>0</v>
      </c>
      <c r="BC227" s="94">
        <f t="shared" si="101"/>
        <v>0</v>
      </c>
      <c r="BD227" s="94">
        <f t="shared" si="112"/>
        <v>-6.3001605800000027E-2</v>
      </c>
      <c r="BE227" s="94">
        <f t="shared" si="113"/>
        <v>0.28105436479999996</v>
      </c>
      <c r="BF227" s="94">
        <f t="shared" si="114"/>
        <v>0.34405597060000004</v>
      </c>
      <c r="BG227" s="95">
        <f t="shared" si="102"/>
        <v>0</v>
      </c>
      <c r="BH227" s="95">
        <f t="shared" si="103"/>
        <v>0</v>
      </c>
      <c r="BI227" s="95">
        <f>(AVERAGE(B$12:B227)-AVERAGE($D$12:$D227))/STDEV(B$12:B227)</f>
        <v>-8.7081254602406233E-2</v>
      </c>
      <c r="BJ227" s="95">
        <f>(AVERAGE(C$12:C227)-AVERAGE($D$12:$D227))/STDEV(C$12:C227)</f>
        <v>0.10432948975861421</v>
      </c>
      <c r="BK227" s="94"/>
      <c r="BL227" s="94"/>
      <c r="BM227" s="94"/>
      <c r="BN227" s="72">
        <f t="shared" si="104"/>
        <v>0</v>
      </c>
      <c r="BO227" s="72">
        <f t="shared" si="105"/>
        <v>0</v>
      </c>
      <c r="BP227" s="72">
        <f t="shared" si="106"/>
        <v>0</v>
      </c>
      <c r="BQ227" s="72">
        <f t="shared" si="107"/>
        <v>1</v>
      </c>
      <c r="BR227" s="72">
        <f t="shared" si="108"/>
        <v>1</v>
      </c>
      <c r="BS227" s="72">
        <f t="shared" si="109"/>
        <v>1</v>
      </c>
      <c r="BT227" s="72"/>
      <c r="BU227" s="72"/>
      <c r="BV227" s="72"/>
      <c r="BW227" s="72"/>
      <c r="BX227" s="72"/>
      <c r="BY227" s="72"/>
      <c r="BZ227" s="72"/>
      <c r="CA227" s="72"/>
      <c r="CB227" s="72"/>
      <c r="CC227" s="73"/>
      <c r="CD227" s="73"/>
      <c r="CE227" s="73"/>
      <c r="CF227" s="73"/>
      <c r="CG227" s="73"/>
      <c r="CH227" s="73">
        <f t="shared" si="90"/>
        <v>0</v>
      </c>
      <c r="CI227" s="73">
        <f t="shared" si="91"/>
        <v>0</v>
      </c>
      <c r="CJ227" s="73">
        <f t="shared" si="92"/>
        <v>0</v>
      </c>
      <c r="CK227" s="73"/>
      <c r="CL227" s="73">
        <f t="shared" si="93"/>
        <v>0</v>
      </c>
      <c r="CM227" s="73">
        <f t="shared" si="94"/>
        <v>0</v>
      </c>
      <c r="CN227" s="73">
        <f t="shared" si="95"/>
        <v>0</v>
      </c>
      <c r="CO227" s="73">
        <f t="shared" si="96"/>
        <v>0</v>
      </c>
      <c r="CP227" s="73">
        <f t="shared" si="97"/>
        <v>0</v>
      </c>
      <c r="CQ227" s="73">
        <f t="shared" si="98"/>
        <v>0</v>
      </c>
      <c r="CR227" s="73">
        <f t="shared" si="110"/>
        <v>0</v>
      </c>
      <c r="CS227" s="94"/>
      <c r="CT227" s="94"/>
      <c r="CU227" s="94"/>
      <c r="CV227" s="94"/>
      <c r="CW227" s="94"/>
    </row>
    <row r="228" spans="1:101" s="22" customFormat="1" x14ac:dyDescent="0.2">
      <c r="A228" s="91">
        <f t="shared" si="111"/>
        <v>217</v>
      </c>
      <c r="B228" s="70"/>
      <c r="C228" s="70"/>
      <c r="D228" s="70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AS228" s="109"/>
      <c r="AT228" s="94"/>
      <c r="AU228" s="94"/>
      <c r="AV228" s="94"/>
      <c r="AW228" s="94"/>
      <c r="AX228" s="94"/>
      <c r="AY228" s="94">
        <f t="shared" si="99"/>
        <v>217</v>
      </c>
      <c r="AZ228" s="94">
        <f>AVERAGE(B$12:B228)</f>
        <v>-1.0500267633333337E-3</v>
      </c>
      <c r="BA228" s="94">
        <f>AVERAGE(C$12:C228)</f>
        <v>4.6842394133333326E-3</v>
      </c>
      <c r="BB228" s="94">
        <f t="shared" si="100"/>
        <v>0</v>
      </c>
      <c r="BC228" s="94">
        <f t="shared" si="101"/>
        <v>0</v>
      </c>
      <c r="BD228" s="94">
        <f t="shared" si="112"/>
        <v>-6.3001605800000027E-2</v>
      </c>
      <c r="BE228" s="94">
        <f t="shared" si="113"/>
        <v>0.28105436479999996</v>
      </c>
      <c r="BF228" s="94">
        <f t="shared" si="114"/>
        <v>0.34405597060000004</v>
      </c>
      <c r="BG228" s="95">
        <f t="shared" si="102"/>
        <v>0</v>
      </c>
      <c r="BH228" s="95">
        <f t="shared" si="103"/>
        <v>0</v>
      </c>
      <c r="BI228" s="95">
        <f>(AVERAGE(B$12:B228)-AVERAGE($D$12:$D228))/STDEV(B$12:B228)</f>
        <v>-8.7081254602406233E-2</v>
      </c>
      <c r="BJ228" s="95">
        <f>(AVERAGE(C$12:C228)-AVERAGE($D$12:$D228))/STDEV(C$12:C228)</f>
        <v>0.10432948975861421</v>
      </c>
      <c r="BK228" s="94"/>
      <c r="BL228" s="94"/>
      <c r="BM228" s="94"/>
      <c r="BN228" s="72">
        <f t="shared" si="104"/>
        <v>0</v>
      </c>
      <c r="BO228" s="72">
        <f t="shared" si="105"/>
        <v>0</v>
      </c>
      <c r="BP228" s="72">
        <f t="shared" si="106"/>
        <v>0</v>
      </c>
      <c r="BQ228" s="72">
        <f t="shared" si="107"/>
        <v>1</v>
      </c>
      <c r="BR228" s="72">
        <f t="shared" si="108"/>
        <v>1</v>
      </c>
      <c r="BS228" s="72">
        <f t="shared" si="109"/>
        <v>1</v>
      </c>
      <c r="BT228" s="72"/>
      <c r="BU228" s="72"/>
      <c r="BV228" s="72"/>
      <c r="BW228" s="72"/>
      <c r="BX228" s="72"/>
      <c r="BY228" s="72"/>
      <c r="BZ228" s="72"/>
      <c r="CA228" s="72"/>
      <c r="CB228" s="72"/>
      <c r="CC228" s="73"/>
      <c r="CD228" s="73"/>
      <c r="CE228" s="73"/>
      <c r="CF228" s="73"/>
      <c r="CG228" s="73"/>
      <c r="CH228" s="73">
        <f t="shared" si="90"/>
        <v>0</v>
      </c>
      <c r="CI228" s="73">
        <f t="shared" si="91"/>
        <v>0</v>
      </c>
      <c r="CJ228" s="73">
        <f t="shared" si="92"/>
        <v>0</v>
      </c>
      <c r="CK228" s="73"/>
      <c r="CL228" s="73">
        <f t="shared" si="93"/>
        <v>0</v>
      </c>
      <c r="CM228" s="73">
        <f t="shared" si="94"/>
        <v>0</v>
      </c>
      <c r="CN228" s="73">
        <f t="shared" si="95"/>
        <v>0</v>
      </c>
      <c r="CO228" s="73">
        <f t="shared" si="96"/>
        <v>0</v>
      </c>
      <c r="CP228" s="73">
        <f t="shared" si="97"/>
        <v>0</v>
      </c>
      <c r="CQ228" s="73">
        <f t="shared" si="98"/>
        <v>0</v>
      </c>
      <c r="CR228" s="73">
        <f t="shared" si="110"/>
        <v>0</v>
      </c>
      <c r="CS228" s="94"/>
      <c r="CT228" s="94"/>
      <c r="CU228" s="94"/>
      <c r="CV228" s="94"/>
      <c r="CW228" s="94"/>
    </row>
    <row r="229" spans="1:101" s="22" customFormat="1" x14ac:dyDescent="0.2">
      <c r="A229" s="91">
        <f t="shared" si="111"/>
        <v>218</v>
      </c>
      <c r="B229" s="70"/>
      <c r="C229" s="70"/>
      <c r="D229" s="70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AS229" s="109"/>
      <c r="AT229" s="94"/>
      <c r="AU229" s="94"/>
      <c r="AV229" s="94"/>
      <c r="AW229" s="94"/>
      <c r="AX229" s="94"/>
      <c r="AY229" s="94">
        <f t="shared" si="99"/>
        <v>218</v>
      </c>
      <c r="AZ229" s="94">
        <f>AVERAGE(B$12:B229)</f>
        <v>-1.0500267633333337E-3</v>
      </c>
      <c r="BA229" s="94">
        <f>AVERAGE(C$12:C229)</f>
        <v>4.6842394133333326E-3</v>
      </c>
      <c r="BB229" s="94">
        <f t="shared" si="100"/>
        <v>0</v>
      </c>
      <c r="BC229" s="94">
        <f t="shared" si="101"/>
        <v>0</v>
      </c>
      <c r="BD229" s="94">
        <f t="shared" si="112"/>
        <v>-6.3001605800000027E-2</v>
      </c>
      <c r="BE229" s="94">
        <f t="shared" si="113"/>
        <v>0.28105436479999996</v>
      </c>
      <c r="BF229" s="94">
        <f t="shared" si="114"/>
        <v>0.34405597060000004</v>
      </c>
      <c r="BG229" s="95">
        <f t="shared" si="102"/>
        <v>0</v>
      </c>
      <c r="BH229" s="95">
        <f t="shared" si="103"/>
        <v>0</v>
      </c>
      <c r="BI229" s="95">
        <f>(AVERAGE(B$12:B229)-AVERAGE($D$12:$D229))/STDEV(B$12:B229)</f>
        <v>-8.7081254602406233E-2</v>
      </c>
      <c r="BJ229" s="95">
        <f>(AVERAGE(C$12:C229)-AVERAGE($D$12:$D229))/STDEV(C$12:C229)</f>
        <v>0.10432948975861421</v>
      </c>
      <c r="BK229" s="94"/>
      <c r="BL229" s="94"/>
      <c r="BM229" s="94"/>
      <c r="BN229" s="72">
        <f t="shared" si="104"/>
        <v>0</v>
      </c>
      <c r="BO229" s="72">
        <f t="shared" si="105"/>
        <v>0</v>
      </c>
      <c r="BP229" s="72">
        <f t="shared" si="106"/>
        <v>0</v>
      </c>
      <c r="BQ229" s="72">
        <f t="shared" si="107"/>
        <v>1</v>
      </c>
      <c r="BR229" s="72">
        <f t="shared" si="108"/>
        <v>1</v>
      </c>
      <c r="BS229" s="72">
        <f t="shared" si="109"/>
        <v>1</v>
      </c>
      <c r="BT229" s="72"/>
      <c r="BU229" s="72"/>
      <c r="BV229" s="72"/>
      <c r="BW229" s="72"/>
      <c r="BX229" s="72"/>
      <c r="BY229" s="72"/>
      <c r="BZ229" s="72"/>
      <c r="CA229" s="72"/>
      <c r="CB229" s="72"/>
      <c r="CC229" s="73"/>
      <c r="CD229" s="73"/>
      <c r="CE229" s="73"/>
      <c r="CF229" s="73"/>
      <c r="CG229" s="73"/>
      <c r="CH229" s="73">
        <f t="shared" si="90"/>
        <v>0</v>
      </c>
      <c r="CI229" s="73">
        <f t="shared" si="91"/>
        <v>0</v>
      </c>
      <c r="CJ229" s="73">
        <f t="shared" si="92"/>
        <v>0</v>
      </c>
      <c r="CK229" s="73"/>
      <c r="CL229" s="73">
        <f t="shared" si="93"/>
        <v>0</v>
      </c>
      <c r="CM229" s="73">
        <f t="shared" si="94"/>
        <v>0</v>
      </c>
      <c r="CN229" s="73">
        <f t="shared" si="95"/>
        <v>0</v>
      </c>
      <c r="CO229" s="73">
        <f t="shared" si="96"/>
        <v>0</v>
      </c>
      <c r="CP229" s="73">
        <f t="shared" si="97"/>
        <v>0</v>
      </c>
      <c r="CQ229" s="73">
        <f t="shared" si="98"/>
        <v>0</v>
      </c>
      <c r="CR229" s="73">
        <f t="shared" si="110"/>
        <v>0</v>
      </c>
      <c r="CS229" s="94"/>
      <c r="CT229" s="94"/>
      <c r="CU229" s="94"/>
      <c r="CV229" s="94"/>
      <c r="CW229" s="94"/>
    </row>
    <row r="230" spans="1:101" s="22" customFormat="1" x14ac:dyDescent="0.2">
      <c r="A230" s="91">
        <f t="shared" si="111"/>
        <v>219</v>
      </c>
      <c r="B230" s="70"/>
      <c r="C230" s="70"/>
      <c r="D230" s="70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AS230" s="109"/>
      <c r="AT230" s="94"/>
      <c r="AU230" s="94"/>
      <c r="AV230" s="94"/>
      <c r="AW230" s="94"/>
      <c r="AX230" s="94"/>
      <c r="AY230" s="94">
        <f t="shared" si="99"/>
        <v>219</v>
      </c>
      <c r="AZ230" s="94">
        <f>AVERAGE(B$12:B230)</f>
        <v>-1.0500267633333337E-3</v>
      </c>
      <c r="BA230" s="94">
        <f>AVERAGE(C$12:C230)</f>
        <v>4.6842394133333326E-3</v>
      </c>
      <c r="BB230" s="94">
        <f t="shared" si="100"/>
        <v>0</v>
      </c>
      <c r="BC230" s="94">
        <f t="shared" si="101"/>
        <v>0</v>
      </c>
      <c r="BD230" s="94">
        <f t="shared" si="112"/>
        <v>-6.3001605800000027E-2</v>
      </c>
      <c r="BE230" s="94">
        <f t="shared" si="113"/>
        <v>0.28105436479999996</v>
      </c>
      <c r="BF230" s="94">
        <f t="shared" si="114"/>
        <v>0.34405597060000004</v>
      </c>
      <c r="BG230" s="95">
        <f t="shared" si="102"/>
        <v>0</v>
      </c>
      <c r="BH230" s="95">
        <f t="shared" si="103"/>
        <v>0</v>
      </c>
      <c r="BI230" s="95">
        <f>(AVERAGE(B$12:B230)-AVERAGE($D$12:$D230))/STDEV(B$12:B230)</f>
        <v>-8.7081254602406233E-2</v>
      </c>
      <c r="BJ230" s="95">
        <f>(AVERAGE(C$12:C230)-AVERAGE($D$12:$D230))/STDEV(C$12:C230)</f>
        <v>0.10432948975861421</v>
      </c>
      <c r="BK230" s="94"/>
      <c r="BL230" s="94"/>
      <c r="BM230" s="94"/>
      <c r="BN230" s="72">
        <f t="shared" si="104"/>
        <v>0</v>
      </c>
      <c r="BO230" s="72">
        <f t="shared" si="105"/>
        <v>0</v>
      </c>
      <c r="BP230" s="72">
        <f t="shared" si="106"/>
        <v>0</v>
      </c>
      <c r="BQ230" s="72">
        <f t="shared" si="107"/>
        <v>1</v>
      </c>
      <c r="BR230" s="72">
        <f t="shared" si="108"/>
        <v>1</v>
      </c>
      <c r="BS230" s="72">
        <f t="shared" si="109"/>
        <v>1</v>
      </c>
      <c r="BT230" s="72"/>
      <c r="BU230" s="72"/>
      <c r="BV230" s="72"/>
      <c r="BW230" s="72"/>
      <c r="BX230" s="72"/>
      <c r="BY230" s="72"/>
      <c r="BZ230" s="72"/>
      <c r="CA230" s="72"/>
      <c r="CB230" s="72"/>
      <c r="CC230" s="73"/>
      <c r="CD230" s="73"/>
      <c r="CE230" s="73"/>
      <c r="CF230" s="73"/>
      <c r="CG230" s="73"/>
      <c r="CH230" s="73">
        <f t="shared" si="90"/>
        <v>0</v>
      </c>
      <c r="CI230" s="73">
        <f t="shared" si="91"/>
        <v>0</v>
      </c>
      <c r="CJ230" s="73">
        <f t="shared" si="92"/>
        <v>0</v>
      </c>
      <c r="CK230" s="73"/>
      <c r="CL230" s="73">
        <f t="shared" si="93"/>
        <v>0</v>
      </c>
      <c r="CM230" s="73">
        <f t="shared" si="94"/>
        <v>0</v>
      </c>
      <c r="CN230" s="73">
        <f t="shared" si="95"/>
        <v>0</v>
      </c>
      <c r="CO230" s="73">
        <f t="shared" si="96"/>
        <v>0</v>
      </c>
      <c r="CP230" s="73">
        <f t="shared" si="97"/>
        <v>0</v>
      </c>
      <c r="CQ230" s="73">
        <f t="shared" si="98"/>
        <v>0</v>
      </c>
      <c r="CR230" s="73">
        <f t="shared" si="110"/>
        <v>0</v>
      </c>
      <c r="CS230" s="94"/>
      <c r="CT230" s="94"/>
      <c r="CU230" s="94"/>
      <c r="CV230" s="94"/>
      <c r="CW230" s="94"/>
    </row>
    <row r="231" spans="1:101" s="22" customFormat="1" x14ac:dyDescent="0.2">
      <c r="A231" s="91">
        <f t="shared" si="111"/>
        <v>220</v>
      </c>
      <c r="B231" s="70"/>
      <c r="C231" s="70"/>
      <c r="D231" s="70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AS231" s="109"/>
      <c r="AT231" s="94"/>
      <c r="AU231" s="94"/>
      <c r="AV231" s="94"/>
      <c r="AW231" s="94"/>
      <c r="AX231" s="94"/>
      <c r="AY231" s="94">
        <f t="shared" si="99"/>
        <v>220</v>
      </c>
      <c r="AZ231" s="94">
        <f>AVERAGE(B$12:B231)</f>
        <v>-1.0500267633333337E-3</v>
      </c>
      <c r="BA231" s="94">
        <f>AVERAGE(C$12:C231)</f>
        <v>4.6842394133333326E-3</v>
      </c>
      <c r="BB231" s="94">
        <f t="shared" si="100"/>
        <v>0</v>
      </c>
      <c r="BC231" s="94">
        <f t="shared" si="101"/>
        <v>0</v>
      </c>
      <c r="BD231" s="94">
        <f t="shared" si="112"/>
        <v>-6.3001605800000027E-2</v>
      </c>
      <c r="BE231" s="94">
        <f t="shared" si="113"/>
        <v>0.28105436479999996</v>
      </c>
      <c r="BF231" s="94">
        <f t="shared" si="114"/>
        <v>0.34405597060000004</v>
      </c>
      <c r="BG231" s="95">
        <f t="shared" si="102"/>
        <v>0</v>
      </c>
      <c r="BH231" s="95">
        <f t="shared" si="103"/>
        <v>0</v>
      </c>
      <c r="BI231" s="95">
        <f>(AVERAGE(B$12:B231)-AVERAGE($D$12:$D231))/STDEV(B$12:B231)</f>
        <v>-8.7081254602406233E-2</v>
      </c>
      <c r="BJ231" s="95">
        <f>(AVERAGE(C$12:C231)-AVERAGE($D$12:$D231))/STDEV(C$12:C231)</f>
        <v>0.10432948975861421</v>
      </c>
      <c r="BK231" s="94"/>
      <c r="BL231" s="94"/>
      <c r="BM231" s="94"/>
      <c r="BN231" s="72">
        <f t="shared" si="104"/>
        <v>0</v>
      </c>
      <c r="BO231" s="72">
        <f t="shared" si="105"/>
        <v>0</v>
      </c>
      <c r="BP231" s="72">
        <f t="shared" si="106"/>
        <v>0</v>
      </c>
      <c r="BQ231" s="72">
        <f t="shared" si="107"/>
        <v>1</v>
      </c>
      <c r="BR231" s="72">
        <f t="shared" si="108"/>
        <v>1</v>
      </c>
      <c r="BS231" s="72">
        <f t="shared" si="109"/>
        <v>1</v>
      </c>
      <c r="BT231" s="72"/>
      <c r="BU231" s="72"/>
      <c r="BV231" s="72"/>
      <c r="BW231" s="72"/>
      <c r="BX231" s="72"/>
      <c r="BY231" s="72"/>
      <c r="BZ231" s="72"/>
      <c r="CA231" s="72"/>
      <c r="CB231" s="72"/>
      <c r="CC231" s="73"/>
      <c r="CD231" s="73"/>
      <c r="CE231" s="73"/>
      <c r="CF231" s="73"/>
      <c r="CG231" s="73"/>
      <c r="CH231" s="73">
        <f t="shared" si="90"/>
        <v>0</v>
      </c>
      <c r="CI231" s="73">
        <f t="shared" si="91"/>
        <v>0</v>
      </c>
      <c r="CJ231" s="73">
        <f t="shared" si="92"/>
        <v>0</v>
      </c>
      <c r="CK231" s="73"/>
      <c r="CL231" s="73">
        <f t="shared" si="93"/>
        <v>0</v>
      </c>
      <c r="CM231" s="73">
        <f t="shared" si="94"/>
        <v>0</v>
      </c>
      <c r="CN231" s="73">
        <f t="shared" si="95"/>
        <v>0</v>
      </c>
      <c r="CO231" s="73">
        <f t="shared" si="96"/>
        <v>0</v>
      </c>
      <c r="CP231" s="73">
        <f t="shared" si="97"/>
        <v>0</v>
      </c>
      <c r="CQ231" s="73">
        <f t="shared" si="98"/>
        <v>0</v>
      </c>
      <c r="CR231" s="73">
        <f t="shared" si="110"/>
        <v>0</v>
      </c>
      <c r="CS231" s="94"/>
      <c r="CT231" s="94"/>
      <c r="CU231" s="94"/>
      <c r="CV231" s="94"/>
      <c r="CW231" s="94"/>
    </row>
    <row r="232" spans="1:101" s="22" customFormat="1" x14ac:dyDescent="0.2">
      <c r="A232" s="91">
        <f t="shared" si="111"/>
        <v>221</v>
      </c>
      <c r="B232" s="70"/>
      <c r="C232" s="70"/>
      <c r="D232" s="70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AS232" s="109"/>
      <c r="AT232" s="94"/>
      <c r="AU232" s="94"/>
      <c r="AV232" s="94"/>
      <c r="AW232" s="94"/>
      <c r="AX232" s="94"/>
      <c r="AY232" s="94">
        <f t="shared" si="99"/>
        <v>221</v>
      </c>
      <c r="AZ232" s="94">
        <f>AVERAGE(B$12:B232)</f>
        <v>-1.0500267633333337E-3</v>
      </c>
      <c r="BA232" s="94">
        <f>AVERAGE(C$12:C232)</f>
        <v>4.6842394133333326E-3</v>
      </c>
      <c r="BB232" s="94">
        <f t="shared" si="100"/>
        <v>0</v>
      </c>
      <c r="BC232" s="94">
        <f t="shared" si="101"/>
        <v>0</v>
      </c>
      <c r="BD232" s="94">
        <f t="shared" si="112"/>
        <v>-6.3001605800000027E-2</v>
      </c>
      <c r="BE232" s="94">
        <f t="shared" si="113"/>
        <v>0.28105436479999996</v>
      </c>
      <c r="BF232" s="94">
        <f t="shared" si="114"/>
        <v>0.34405597060000004</v>
      </c>
      <c r="BG232" s="95">
        <f t="shared" si="102"/>
        <v>0</v>
      </c>
      <c r="BH232" s="95">
        <f t="shared" si="103"/>
        <v>0</v>
      </c>
      <c r="BI232" s="95">
        <f>(AVERAGE(B$12:B232)-AVERAGE($D$12:$D232))/STDEV(B$12:B232)</f>
        <v>-8.7081254602406233E-2</v>
      </c>
      <c r="BJ232" s="95">
        <f>(AVERAGE(C$12:C232)-AVERAGE($D$12:$D232))/STDEV(C$12:C232)</f>
        <v>0.10432948975861421</v>
      </c>
      <c r="BK232" s="94"/>
      <c r="BL232" s="94"/>
      <c r="BM232" s="94"/>
      <c r="BN232" s="72">
        <f t="shared" si="104"/>
        <v>0</v>
      </c>
      <c r="BO232" s="72">
        <f t="shared" si="105"/>
        <v>0</v>
      </c>
      <c r="BP232" s="72">
        <f t="shared" si="106"/>
        <v>0</v>
      </c>
      <c r="BQ232" s="72">
        <f t="shared" si="107"/>
        <v>1</v>
      </c>
      <c r="BR232" s="72">
        <f t="shared" si="108"/>
        <v>1</v>
      </c>
      <c r="BS232" s="72">
        <f t="shared" si="109"/>
        <v>1</v>
      </c>
      <c r="BT232" s="72"/>
      <c r="BU232" s="72"/>
      <c r="BV232" s="72"/>
      <c r="BW232" s="72"/>
      <c r="BX232" s="72"/>
      <c r="BY232" s="72"/>
      <c r="BZ232" s="72"/>
      <c r="CA232" s="72"/>
      <c r="CB232" s="72"/>
      <c r="CC232" s="73"/>
      <c r="CD232" s="73"/>
      <c r="CE232" s="73"/>
      <c r="CF232" s="73"/>
      <c r="CG232" s="73"/>
      <c r="CH232" s="73">
        <f t="shared" si="90"/>
        <v>0</v>
      </c>
      <c r="CI232" s="73">
        <f t="shared" si="91"/>
        <v>0</v>
      </c>
      <c r="CJ232" s="73">
        <f t="shared" si="92"/>
        <v>0</v>
      </c>
      <c r="CK232" s="73"/>
      <c r="CL232" s="73">
        <f t="shared" si="93"/>
        <v>0</v>
      </c>
      <c r="CM232" s="73">
        <f t="shared" si="94"/>
        <v>0</v>
      </c>
      <c r="CN232" s="73">
        <f t="shared" si="95"/>
        <v>0</v>
      </c>
      <c r="CO232" s="73">
        <f t="shared" si="96"/>
        <v>0</v>
      </c>
      <c r="CP232" s="73">
        <f t="shared" si="97"/>
        <v>0</v>
      </c>
      <c r="CQ232" s="73">
        <f t="shared" si="98"/>
        <v>0</v>
      </c>
      <c r="CR232" s="73">
        <f t="shared" si="110"/>
        <v>0</v>
      </c>
      <c r="CS232" s="94"/>
      <c r="CT232" s="94"/>
      <c r="CU232" s="94"/>
      <c r="CV232" s="94"/>
      <c r="CW232" s="94"/>
    </row>
    <row r="233" spans="1:101" s="22" customFormat="1" x14ac:dyDescent="0.2">
      <c r="A233" s="91">
        <f t="shared" si="111"/>
        <v>222</v>
      </c>
      <c r="B233" s="70"/>
      <c r="C233" s="70"/>
      <c r="D233" s="70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AS233" s="109"/>
      <c r="AT233" s="94"/>
      <c r="AU233" s="94"/>
      <c r="AV233" s="94"/>
      <c r="AW233" s="94"/>
      <c r="AX233" s="94"/>
      <c r="AY233" s="94">
        <f t="shared" si="99"/>
        <v>222</v>
      </c>
      <c r="AZ233" s="94">
        <f>AVERAGE(B$12:B233)</f>
        <v>-1.0500267633333337E-3</v>
      </c>
      <c r="BA233" s="94">
        <f>AVERAGE(C$12:C233)</f>
        <v>4.6842394133333326E-3</v>
      </c>
      <c r="BB233" s="94">
        <f t="shared" si="100"/>
        <v>0</v>
      </c>
      <c r="BC233" s="94">
        <f t="shared" si="101"/>
        <v>0</v>
      </c>
      <c r="BD233" s="94">
        <f t="shared" si="112"/>
        <v>-6.3001605800000027E-2</v>
      </c>
      <c r="BE233" s="94">
        <f t="shared" si="113"/>
        <v>0.28105436479999996</v>
      </c>
      <c r="BF233" s="94">
        <f t="shared" si="114"/>
        <v>0.34405597060000004</v>
      </c>
      <c r="BG233" s="95">
        <f t="shared" si="102"/>
        <v>0</v>
      </c>
      <c r="BH233" s="95">
        <f t="shared" si="103"/>
        <v>0</v>
      </c>
      <c r="BI233" s="95">
        <f>(AVERAGE(B$12:B233)-AVERAGE($D$12:$D233))/STDEV(B$12:B233)</f>
        <v>-8.7081254602406233E-2</v>
      </c>
      <c r="BJ233" s="95">
        <f>(AVERAGE(C$12:C233)-AVERAGE($D$12:$D233))/STDEV(C$12:C233)</f>
        <v>0.10432948975861421</v>
      </c>
      <c r="BK233" s="94"/>
      <c r="BL233" s="94"/>
      <c r="BM233" s="94"/>
      <c r="BN233" s="72">
        <f t="shared" si="104"/>
        <v>0</v>
      </c>
      <c r="BO233" s="72">
        <f t="shared" si="105"/>
        <v>0</v>
      </c>
      <c r="BP233" s="72">
        <f t="shared" si="106"/>
        <v>0</v>
      </c>
      <c r="BQ233" s="72">
        <f t="shared" si="107"/>
        <v>1</v>
      </c>
      <c r="BR233" s="72">
        <f t="shared" si="108"/>
        <v>1</v>
      </c>
      <c r="BS233" s="72">
        <f t="shared" si="109"/>
        <v>1</v>
      </c>
      <c r="BT233" s="72"/>
      <c r="BU233" s="72"/>
      <c r="BV233" s="72"/>
      <c r="BW233" s="72"/>
      <c r="BX233" s="72"/>
      <c r="BY233" s="72"/>
      <c r="BZ233" s="72"/>
      <c r="CA233" s="72"/>
      <c r="CB233" s="72"/>
      <c r="CC233" s="73"/>
      <c r="CD233" s="73"/>
      <c r="CE233" s="73"/>
      <c r="CF233" s="73"/>
      <c r="CG233" s="73"/>
      <c r="CH233" s="73">
        <f t="shared" si="90"/>
        <v>0</v>
      </c>
      <c r="CI233" s="73">
        <f t="shared" si="91"/>
        <v>0</v>
      </c>
      <c r="CJ233" s="73">
        <f t="shared" si="92"/>
        <v>0</v>
      </c>
      <c r="CK233" s="73"/>
      <c r="CL233" s="73">
        <f t="shared" si="93"/>
        <v>0</v>
      </c>
      <c r="CM233" s="73">
        <f t="shared" si="94"/>
        <v>0</v>
      </c>
      <c r="CN233" s="73">
        <f t="shared" si="95"/>
        <v>0</v>
      </c>
      <c r="CO233" s="73">
        <f t="shared" si="96"/>
        <v>0</v>
      </c>
      <c r="CP233" s="73">
        <f t="shared" si="97"/>
        <v>0</v>
      </c>
      <c r="CQ233" s="73">
        <f t="shared" si="98"/>
        <v>0</v>
      </c>
      <c r="CR233" s="73">
        <f t="shared" si="110"/>
        <v>0</v>
      </c>
      <c r="CS233" s="94"/>
      <c r="CT233" s="94"/>
      <c r="CU233" s="94"/>
      <c r="CV233" s="94"/>
      <c r="CW233" s="94"/>
    </row>
    <row r="234" spans="1:101" s="22" customFormat="1" x14ac:dyDescent="0.2">
      <c r="A234" s="91">
        <f t="shared" si="111"/>
        <v>223</v>
      </c>
      <c r="B234" s="70"/>
      <c r="C234" s="70"/>
      <c r="D234" s="70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AS234" s="109"/>
      <c r="AT234" s="94"/>
      <c r="AU234" s="94"/>
      <c r="AV234" s="94"/>
      <c r="AW234" s="94"/>
      <c r="AX234" s="94"/>
      <c r="AY234" s="94">
        <f t="shared" si="99"/>
        <v>223</v>
      </c>
      <c r="AZ234" s="94">
        <f>AVERAGE(B$12:B234)</f>
        <v>-1.0500267633333337E-3</v>
      </c>
      <c r="BA234" s="94">
        <f>AVERAGE(C$12:C234)</f>
        <v>4.6842394133333326E-3</v>
      </c>
      <c r="BB234" s="94">
        <f t="shared" si="100"/>
        <v>0</v>
      </c>
      <c r="BC234" s="94">
        <f t="shared" si="101"/>
        <v>0</v>
      </c>
      <c r="BD234" s="94">
        <f t="shared" si="112"/>
        <v>-6.3001605800000027E-2</v>
      </c>
      <c r="BE234" s="94">
        <f t="shared" si="113"/>
        <v>0.28105436479999996</v>
      </c>
      <c r="BF234" s="94">
        <f t="shared" si="114"/>
        <v>0.34405597060000004</v>
      </c>
      <c r="BG234" s="95">
        <f t="shared" si="102"/>
        <v>0</v>
      </c>
      <c r="BH234" s="95">
        <f t="shared" si="103"/>
        <v>0</v>
      </c>
      <c r="BI234" s="95">
        <f>(AVERAGE(B$12:B234)-AVERAGE($D$12:$D234))/STDEV(B$12:B234)</f>
        <v>-8.7081254602406233E-2</v>
      </c>
      <c r="BJ234" s="95">
        <f>(AVERAGE(C$12:C234)-AVERAGE($D$12:$D234))/STDEV(C$12:C234)</f>
        <v>0.10432948975861421</v>
      </c>
      <c r="BK234" s="94"/>
      <c r="BL234" s="94"/>
      <c r="BM234" s="94"/>
      <c r="BN234" s="72">
        <f t="shared" si="104"/>
        <v>0</v>
      </c>
      <c r="BO234" s="72">
        <f t="shared" si="105"/>
        <v>0</v>
      </c>
      <c r="BP234" s="72">
        <f t="shared" si="106"/>
        <v>0</v>
      </c>
      <c r="BQ234" s="72">
        <f t="shared" si="107"/>
        <v>1</v>
      </c>
      <c r="BR234" s="72">
        <f t="shared" si="108"/>
        <v>1</v>
      </c>
      <c r="BS234" s="72">
        <f t="shared" si="109"/>
        <v>1</v>
      </c>
      <c r="BT234" s="72"/>
      <c r="BU234" s="72"/>
      <c r="BV234" s="72"/>
      <c r="BW234" s="72"/>
      <c r="BX234" s="72"/>
      <c r="BY234" s="72"/>
      <c r="BZ234" s="72"/>
      <c r="CA234" s="72"/>
      <c r="CB234" s="72"/>
      <c r="CC234" s="73"/>
      <c r="CD234" s="73"/>
      <c r="CE234" s="73"/>
      <c r="CF234" s="73"/>
      <c r="CG234" s="73"/>
      <c r="CH234" s="73">
        <f t="shared" si="90"/>
        <v>0</v>
      </c>
      <c r="CI234" s="73">
        <f t="shared" si="91"/>
        <v>0</v>
      </c>
      <c r="CJ234" s="73">
        <f t="shared" si="92"/>
        <v>0</v>
      </c>
      <c r="CK234" s="73"/>
      <c r="CL234" s="73">
        <f t="shared" si="93"/>
        <v>0</v>
      </c>
      <c r="CM234" s="73">
        <f t="shared" si="94"/>
        <v>0</v>
      </c>
      <c r="CN234" s="73">
        <f t="shared" si="95"/>
        <v>0</v>
      </c>
      <c r="CO234" s="73">
        <f t="shared" si="96"/>
        <v>0</v>
      </c>
      <c r="CP234" s="73">
        <f t="shared" si="97"/>
        <v>0</v>
      </c>
      <c r="CQ234" s="73">
        <f t="shared" si="98"/>
        <v>0</v>
      </c>
      <c r="CR234" s="73">
        <f t="shared" si="110"/>
        <v>0</v>
      </c>
      <c r="CS234" s="94"/>
      <c r="CT234" s="94"/>
      <c r="CU234" s="94"/>
      <c r="CV234" s="94"/>
      <c r="CW234" s="94"/>
    </row>
    <row r="235" spans="1:101" s="22" customFormat="1" x14ac:dyDescent="0.2">
      <c r="A235" s="91">
        <f t="shared" si="111"/>
        <v>224</v>
      </c>
      <c r="B235" s="70"/>
      <c r="C235" s="70"/>
      <c r="D235" s="70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AS235" s="109"/>
      <c r="AT235" s="94"/>
      <c r="AU235" s="94"/>
      <c r="AV235" s="94"/>
      <c r="AW235" s="94"/>
      <c r="AX235" s="94"/>
      <c r="AY235" s="94">
        <f t="shared" si="99"/>
        <v>224</v>
      </c>
      <c r="AZ235" s="94">
        <f>AVERAGE(B$12:B235)</f>
        <v>-1.0500267633333337E-3</v>
      </c>
      <c r="BA235" s="94">
        <f>AVERAGE(C$12:C235)</f>
        <v>4.6842394133333326E-3</v>
      </c>
      <c r="BB235" s="94">
        <f t="shared" si="100"/>
        <v>0</v>
      </c>
      <c r="BC235" s="94">
        <f t="shared" si="101"/>
        <v>0</v>
      </c>
      <c r="BD235" s="94">
        <f t="shared" si="112"/>
        <v>-6.3001605800000027E-2</v>
      </c>
      <c r="BE235" s="94">
        <f t="shared" si="113"/>
        <v>0.28105436479999996</v>
      </c>
      <c r="BF235" s="94">
        <f t="shared" si="114"/>
        <v>0.34405597060000004</v>
      </c>
      <c r="BG235" s="95">
        <f t="shared" si="102"/>
        <v>0</v>
      </c>
      <c r="BH235" s="95">
        <f t="shared" si="103"/>
        <v>0</v>
      </c>
      <c r="BI235" s="95">
        <f>(AVERAGE(B$12:B235)-AVERAGE($D$12:$D235))/STDEV(B$12:B235)</f>
        <v>-8.7081254602406233E-2</v>
      </c>
      <c r="BJ235" s="95">
        <f>(AVERAGE(C$12:C235)-AVERAGE($D$12:$D235))/STDEV(C$12:C235)</f>
        <v>0.10432948975861421</v>
      </c>
      <c r="BK235" s="94"/>
      <c r="BL235" s="94"/>
      <c r="BM235" s="94"/>
      <c r="BN235" s="72">
        <f t="shared" si="104"/>
        <v>0</v>
      </c>
      <c r="BO235" s="72">
        <f t="shared" si="105"/>
        <v>0</v>
      </c>
      <c r="BP235" s="72">
        <f t="shared" si="106"/>
        <v>0</v>
      </c>
      <c r="BQ235" s="72">
        <f t="shared" si="107"/>
        <v>1</v>
      </c>
      <c r="BR235" s="72">
        <f t="shared" si="108"/>
        <v>1</v>
      </c>
      <c r="BS235" s="72">
        <f t="shared" si="109"/>
        <v>1</v>
      </c>
      <c r="BT235" s="72"/>
      <c r="BU235" s="72"/>
      <c r="BV235" s="72"/>
      <c r="BW235" s="72"/>
      <c r="BX235" s="72"/>
      <c r="BY235" s="72"/>
      <c r="BZ235" s="72"/>
      <c r="CA235" s="72"/>
      <c r="CB235" s="72"/>
      <c r="CC235" s="73"/>
      <c r="CD235" s="73"/>
      <c r="CE235" s="73"/>
      <c r="CF235" s="73"/>
      <c r="CG235" s="73"/>
      <c r="CH235" s="73">
        <f t="shared" si="90"/>
        <v>0</v>
      </c>
      <c r="CI235" s="73">
        <f t="shared" si="91"/>
        <v>0</v>
      </c>
      <c r="CJ235" s="73">
        <f t="shared" si="92"/>
        <v>0</v>
      </c>
      <c r="CK235" s="73"/>
      <c r="CL235" s="73">
        <f t="shared" si="93"/>
        <v>0</v>
      </c>
      <c r="CM235" s="73">
        <f t="shared" si="94"/>
        <v>0</v>
      </c>
      <c r="CN235" s="73">
        <f t="shared" si="95"/>
        <v>0</v>
      </c>
      <c r="CO235" s="73">
        <f t="shared" si="96"/>
        <v>0</v>
      </c>
      <c r="CP235" s="73">
        <f t="shared" si="97"/>
        <v>0</v>
      </c>
      <c r="CQ235" s="73">
        <f t="shared" si="98"/>
        <v>0</v>
      </c>
      <c r="CR235" s="73">
        <f t="shared" si="110"/>
        <v>0</v>
      </c>
      <c r="CS235" s="94"/>
      <c r="CT235" s="94"/>
      <c r="CU235" s="94"/>
      <c r="CV235" s="94"/>
      <c r="CW235" s="94"/>
    </row>
    <row r="236" spans="1:101" s="22" customFormat="1" x14ac:dyDescent="0.2">
      <c r="A236" s="91">
        <f t="shared" si="111"/>
        <v>225</v>
      </c>
      <c r="B236" s="70"/>
      <c r="C236" s="70"/>
      <c r="D236" s="70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AS236" s="109"/>
      <c r="AT236" s="94"/>
      <c r="AU236" s="94"/>
      <c r="AV236" s="94"/>
      <c r="AW236" s="94"/>
      <c r="AX236" s="94"/>
      <c r="AY236" s="94">
        <f t="shared" si="99"/>
        <v>225</v>
      </c>
      <c r="AZ236" s="94">
        <f>AVERAGE(B$12:B236)</f>
        <v>-1.0500267633333337E-3</v>
      </c>
      <c r="BA236" s="94">
        <f>AVERAGE(C$12:C236)</f>
        <v>4.6842394133333326E-3</v>
      </c>
      <c r="BB236" s="94">
        <f t="shared" si="100"/>
        <v>0</v>
      </c>
      <c r="BC236" s="94">
        <f t="shared" si="101"/>
        <v>0</v>
      </c>
      <c r="BD236" s="94">
        <f t="shared" si="112"/>
        <v>-6.3001605800000027E-2</v>
      </c>
      <c r="BE236" s="94">
        <f t="shared" si="113"/>
        <v>0.28105436479999996</v>
      </c>
      <c r="BF236" s="94">
        <f t="shared" si="114"/>
        <v>0.34405597060000004</v>
      </c>
      <c r="BG236" s="95">
        <f t="shared" si="102"/>
        <v>0</v>
      </c>
      <c r="BH236" s="95">
        <f t="shared" si="103"/>
        <v>0</v>
      </c>
      <c r="BI236" s="95">
        <f>(AVERAGE(B$12:B236)-AVERAGE($D$12:$D236))/STDEV(B$12:B236)</f>
        <v>-8.7081254602406233E-2</v>
      </c>
      <c r="BJ236" s="95">
        <f>(AVERAGE(C$12:C236)-AVERAGE($D$12:$D236))/STDEV(C$12:C236)</f>
        <v>0.10432948975861421</v>
      </c>
      <c r="BK236" s="94"/>
      <c r="BL236" s="94"/>
      <c r="BM236" s="94"/>
      <c r="BN236" s="72">
        <f t="shared" si="104"/>
        <v>0</v>
      </c>
      <c r="BO236" s="72">
        <f t="shared" si="105"/>
        <v>0</v>
      </c>
      <c r="BP236" s="72">
        <f t="shared" si="106"/>
        <v>0</v>
      </c>
      <c r="BQ236" s="72">
        <f t="shared" si="107"/>
        <v>1</v>
      </c>
      <c r="BR236" s="72">
        <f t="shared" si="108"/>
        <v>1</v>
      </c>
      <c r="BS236" s="72">
        <f t="shared" si="109"/>
        <v>1</v>
      </c>
      <c r="BT236" s="72"/>
      <c r="BU236" s="72"/>
      <c r="BV236" s="72"/>
      <c r="BW236" s="72"/>
      <c r="BX236" s="72"/>
      <c r="BY236" s="72"/>
      <c r="BZ236" s="72"/>
      <c r="CA236" s="72"/>
      <c r="CB236" s="72"/>
      <c r="CC236" s="73"/>
      <c r="CD236" s="73"/>
      <c r="CE236" s="73"/>
      <c r="CF236" s="73"/>
      <c r="CG236" s="73"/>
      <c r="CH236" s="73">
        <f t="shared" si="90"/>
        <v>0</v>
      </c>
      <c r="CI236" s="73">
        <f t="shared" si="91"/>
        <v>0</v>
      </c>
      <c r="CJ236" s="73">
        <f t="shared" si="92"/>
        <v>0</v>
      </c>
      <c r="CK236" s="73"/>
      <c r="CL236" s="73">
        <f t="shared" si="93"/>
        <v>0</v>
      </c>
      <c r="CM236" s="73">
        <f t="shared" si="94"/>
        <v>0</v>
      </c>
      <c r="CN236" s="73">
        <f t="shared" si="95"/>
        <v>0</v>
      </c>
      <c r="CO236" s="73">
        <f t="shared" si="96"/>
        <v>0</v>
      </c>
      <c r="CP236" s="73">
        <f t="shared" si="97"/>
        <v>0</v>
      </c>
      <c r="CQ236" s="73">
        <f t="shared" si="98"/>
        <v>0</v>
      </c>
      <c r="CR236" s="73">
        <f t="shared" si="110"/>
        <v>0</v>
      </c>
      <c r="CS236" s="94"/>
      <c r="CT236" s="94"/>
      <c r="CU236" s="94"/>
      <c r="CV236" s="94"/>
      <c r="CW236" s="94"/>
    </row>
    <row r="237" spans="1:101" s="22" customFormat="1" x14ac:dyDescent="0.2">
      <c r="A237" s="91">
        <f t="shared" si="111"/>
        <v>226</v>
      </c>
      <c r="B237" s="70"/>
      <c r="C237" s="70"/>
      <c r="D237" s="70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AS237" s="109"/>
      <c r="AT237" s="94"/>
      <c r="AU237" s="94"/>
      <c r="AV237" s="94"/>
      <c r="AW237" s="94"/>
      <c r="AX237" s="94"/>
      <c r="AY237" s="94">
        <f t="shared" si="99"/>
        <v>226</v>
      </c>
      <c r="AZ237" s="94">
        <f>AVERAGE(B$12:B237)</f>
        <v>-1.0500267633333337E-3</v>
      </c>
      <c r="BA237" s="94">
        <f>AVERAGE(C$12:C237)</f>
        <v>4.6842394133333326E-3</v>
      </c>
      <c r="BB237" s="94">
        <f t="shared" si="100"/>
        <v>0</v>
      </c>
      <c r="BC237" s="94">
        <f t="shared" si="101"/>
        <v>0</v>
      </c>
      <c r="BD237" s="94">
        <f t="shared" si="112"/>
        <v>-6.3001605800000027E-2</v>
      </c>
      <c r="BE237" s="94">
        <f t="shared" si="113"/>
        <v>0.28105436479999996</v>
      </c>
      <c r="BF237" s="94">
        <f t="shared" si="114"/>
        <v>0.34405597060000004</v>
      </c>
      <c r="BG237" s="95">
        <f t="shared" si="102"/>
        <v>0</v>
      </c>
      <c r="BH237" s="95">
        <f t="shared" si="103"/>
        <v>0</v>
      </c>
      <c r="BI237" s="95">
        <f>(AVERAGE(B$12:B237)-AVERAGE($D$12:$D237))/STDEV(B$12:B237)</f>
        <v>-8.7081254602406233E-2</v>
      </c>
      <c r="BJ237" s="95">
        <f>(AVERAGE(C$12:C237)-AVERAGE($D$12:$D237))/STDEV(C$12:C237)</f>
        <v>0.10432948975861421</v>
      </c>
      <c r="BK237" s="94"/>
      <c r="BL237" s="94"/>
      <c r="BM237" s="94"/>
      <c r="BN237" s="72">
        <f t="shared" si="104"/>
        <v>0</v>
      </c>
      <c r="BO237" s="72">
        <f t="shared" si="105"/>
        <v>0</v>
      </c>
      <c r="BP237" s="72">
        <f t="shared" si="106"/>
        <v>0</v>
      </c>
      <c r="BQ237" s="72">
        <f t="shared" si="107"/>
        <v>1</v>
      </c>
      <c r="BR237" s="72">
        <f t="shared" si="108"/>
        <v>1</v>
      </c>
      <c r="BS237" s="72">
        <f t="shared" si="109"/>
        <v>1</v>
      </c>
      <c r="BT237" s="72"/>
      <c r="BU237" s="72"/>
      <c r="BV237" s="72"/>
      <c r="BW237" s="72"/>
      <c r="BX237" s="72"/>
      <c r="BY237" s="72"/>
      <c r="BZ237" s="72"/>
      <c r="CA237" s="72"/>
      <c r="CB237" s="72"/>
      <c r="CC237" s="73"/>
      <c r="CD237" s="73"/>
      <c r="CE237" s="73"/>
      <c r="CF237" s="73"/>
      <c r="CG237" s="73"/>
      <c r="CH237" s="73">
        <f t="shared" si="90"/>
        <v>0</v>
      </c>
      <c r="CI237" s="73">
        <f t="shared" si="91"/>
        <v>0</v>
      </c>
      <c r="CJ237" s="73">
        <f t="shared" si="92"/>
        <v>0</v>
      </c>
      <c r="CK237" s="73"/>
      <c r="CL237" s="73">
        <f t="shared" si="93"/>
        <v>0</v>
      </c>
      <c r="CM237" s="73">
        <f t="shared" si="94"/>
        <v>0</v>
      </c>
      <c r="CN237" s="73">
        <f t="shared" si="95"/>
        <v>0</v>
      </c>
      <c r="CO237" s="73">
        <f t="shared" si="96"/>
        <v>0</v>
      </c>
      <c r="CP237" s="73">
        <f t="shared" si="97"/>
        <v>0</v>
      </c>
      <c r="CQ237" s="73">
        <f t="shared" si="98"/>
        <v>0</v>
      </c>
      <c r="CR237" s="73">
        <f t="shared" si="110"/>
        <v>0</v>
      </c>
      <c r="CS237" s="94"/>
      <c r="CT237" s="94"/>
      <c r="CU237" s="94"/>
      <c r="CV237" s="94"/>
      <c r="CW237" s="94"/>
    </row>
    <row r="238" spans="1:101" s="22" customFormat="1" x14ac:dyDescent="0.2">
      <c r="A238" s="91">
        <f t="shared" si="111"/>
        <v>227</v>
      </c>
      <c r="B238" s="70"/>
      <c r="C238" s="70"/>
      <c r="D238" s="70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AS238" s="109"/>
      <c r="AT238" s="94"/>
      <c r="AU238" s="94"/>
      <c r="AV238" s="94"/>
      <c r="AW238" s="94"/>
      <c r="AX238" s="94"/>
      <c r="AY238" s="94">
        <f t="shared" si="99"/>
        <v>227</v>
      </c>
      <c r="AZ238" s="94">
        <f>AVERAGE(B$12:B238)</f>
        <v>-1.0500267633333337E-3</v>
      </c>
      <c r="BA238" s="94">
        <f>AVERAGE(C$12:C238)</f>
        <v>4.6842394133333326E-3</v>
      </c>
      <c r="BB238" s="94">
        <f t="shared" si="100"/>
        <v>0</v>
      </c>
      <c r="BC238" s="94">
        <f t="shared" si="101"/>
        <v>0</v>
      </c>
      <c r="BD238" s="94">
        <f t="shared" si="112"/>
        <v>-6.3001605800000027E-2</v>
      </c>
      <c r="BE238" s="94">
        <f t="shared" si="113"/>
        <v>0.28105436479999996</v>
      </c>
      <c r="BF238" s="94">
        <f t="shared" si="114"/>
        <v>0.34405597060000004</v>
      </c>
      <c r="BG238" s="95">
        <f t="shared" si="102"/>
        <v>0</v>
      </c>
      <c r="BH238" s="95">
        <f t="shared" si="103"/>
        <v>0</v>
      </c>
      <c r="BI238" s="95">
        <f>(AVERAGE(B$12:B238)-AVERAGE($D$12:$D238))/STDEV(B$12:B238)</f>
        <v>-8.7081254602406233E-2</v>
      </c>
      <c r="BJ238" s="95">
        <f>(AVERAGE(C$12:C238)-AVERAGE($D$12:$D238))/STDEV(C$12:C238)</f>
        <v>0.10432948975861421</v>
      </c>
      <c r="BK238" s="94"/>
      <c r="BL238" s="94"/>
      <c r="BM238" s="94"/>
      <c r="BN238" s="72">
        <f t="shared" si="104"/>
        <v>0</v>
      </c>
      <c r="BO238" s="72">
        <f t="shared" si="105"/>
        <v>0</v>
      </c>
      <c r="BP238" s="72">
        <f t="shared" si="106"/>
        <v>0</v>
      </c>
      <c r="BQ238" s="72">
        <f t="shared" si="107"/>
        <v>1</v>
      </c>
      <c r="BR238" s="72">
        <f t="shared" si="108"/>
        <v>1</v>
      </c>
      <c r="BS238" s="72">
        <f t="shared" si="109"/>
        <v>1</v>
      </c>
      <c r="BT238" s="72"/>
      <c r="BU238" s="72"/>
      <c r="BV238" s="72"/>
      <c r="BW238" s="72"/>
      <c r="BX238" s="72"/>
      <c r="BY238" s="72"/>
      <c r="BZ238" s="72"/>
      <c r="CA238" s="72"/>
      <c r="CB238" s="72"/>
      <c r="CC238" s="73"/>
      <c r="CD238" s="73"/>
      <c r="CE238" s="73"/>
      <c r="CF238" s="73"/>
      <c r="CG238" s="73"/>
      <c r="CH238" s="73">
        <f t="shared" si="90"/>
        <v>0</v>
      </c>
      <c r="CI238" s="73">
        <f t="shared" si="91"/>
        <v>0</v>
      </c>
      <c r="CJ238" s="73">
        <f t="shared" si="92"/>
        <v>0</v>
      </c>
      <c r="CK238" s="73"/>
      <c r="CL238" s="73">
        <f t="shared" si="93"/>
        <v>0</v>
      </c>
      <c r="CM238" s="73">
        <f t="shared" si="94"/>
        <v>0</v>
      </c>
      <c r="CN238" s="73">
        <f t="shared" si="95"/>
        <v>0</v>
      </c>
      <c r="CO238" s="73">
        <f t="shared" si="96"/>
        <v>0</v>
      </c>
      <c r="CP238" s="73">
        <f t="shared" si="97"/>
        <v>0</v>
      </c>
      <c r="CQ238" s="73">
        <f t="shared" si="98"/>
        <v>0</v>
      </c>
      <c r="CR238" s="73">
        <f t="shared" si="110"/>
        <v>0</v>
      </c>
      <c r="CS238" s="94"/>
      <c r="CT238" s="94"/>
      <c r="CU238" s="94"/>
      <c r="CV238" s="94"/>
      <c r="CW238" s="94"/>
    </row>
    <row r="239" spans="1:101" s="22" customFormat="1" x14ac:dyDescent="0.2">
      <c r="A239" s="91">
        <f t="shared" si="111"/>
        <v>228</v>
      </c>
      <c r="B239" s="70"/>
      <c r="C239" s="70"/>
      <c r="D239" s="70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AS239" s="109"/>
      <c r="AT239" s="94"/>
      <c r="AU239" s="94"/>
      <c r="AV239" s="94"/>
      <c r="AW239" s="94"/>
      <c r="AX239" s="94"/>
      <c r="AY239" s="94">
        <f t="shared" si="99"/>
        <v>228</v>
      </c>
      <c r="AZ239" s="94">
        <f>AVERAGE(B$12:B239)</f>
        <v>-1.0500267633333337E-3</v>
      </c>
      <c r="BA239" s="94">
        <f>AVERAGE(C$12:C239)</f>
        <v>4.6842394133333326E-3</v>
      </c>
      <c r="BB239" s="94">
        <f t="shared" si="100"/>
        <v>0</v>
      </c>
      <c r="BC239" s="94">
        <f t="shared" si="101"/>
        <v>0</v>
      </c>
      <c r="BD239" s="94">
        <f t="shared" si="112"/>
        <v>-6.3001605800000027E-2</v>
      </c>
      <c r="BE239" s="94">
        <f t="shared" si="113"/>
        <v>0.28105436479999996</v>
      </c>
      <c r="BF239" s="94">
        <f t="shared" si="114"/>
        <v>0.34405597060000004</v>
      </c>
      <c r="BG239" s="95">
        <f t="shared" si="102"/>
        <v>0</v>
      </c>
      <c r="BH239" s="95">
        <f t="shared" si="103"/>
        <v>0</v>
      </c>
      <c r="BI239" s="95">
        <f>(AVERAGE(B$12:B239)-AVERAGE($D$12:$D239))/STDEV(B$12:B239)</f>
        <v>-8.7081254602406233E-2</v>
      </c>
      <c r="BJ239" s="95">
        <f>(AVERAGE(C$12:C239)-AVERAGE($D$12:$D239))/STDEV(C$12:C239)</f>
        <v>0.10432948975861421</v>
      </c>
      <c r="BK239" s="94"/>
      <c r="BL239" s="94"/>
      <c r="BM239" s="94"/>
      <c r="BN239" s="72">
        <f t="shared" si="104"/>
        <v>0</v>
      </c>
      <c r="BO239" s="72">
        <f t="shared" si="105"/>
        <v>0</v>
      </c>
      <c r="BP239" s="72">
        <f t="shared" si="106"/>
        <v>0</v>
      </c>
      <c r="BQ239" s="72">
        <f t="shared" si="107"/>
        <v>1</v>
      </c>
      <c r="BR239" s="72">
        <f t="shared" si="108"/>
        <v>1</v>
      </c>
      <c r="BS239" s="72">
        <f t="shared" si="109"/>
        <v>1</v>
      </c>
      <c r="BT239" s="72"/>
      <c r="BU239" s="72"/>
      <c r="BV239" s="72"/>
      <c r="BW239" s="72"/>
      <c r="BX239" s="72"/>
      <c r="BY239" s="72"/>
      <c r="BZ239" s="72"/>
      <c r="CA239" s="72"/>
      <c r="CB239" s="72"/>
      <c r="CC239" s="73"/>
      <c r="CD239" s="73"/>
      <c r="CE239" s="73"/>
      <c r="CF239" s="73"/>
      <c r="CG239" s="73"/>
      <c r="CH239" s="73">
        <f t="shared" si="90"/>
        <v>0</v>
      </c>
      <c r="CI239" s="73">
        <f t="shared" si="91"/>
        <v>0</v>
      </c>
      <c r="CJ239" s="73">
        <f t="shared" si="92"/>
        <v>0</v>
      </c>
      <c r="CK239" s="73"/>
      <c r="CL239" s="73">
        <f t="shared" si="93"/>
        <v>0</v>
      </c>
      <c r="CM239" s="73">
        <f t="shared" si="94"/>
        <v>0</v>
      </c>
      <c r="CN239" s="73">
        <f t="shared" si="95"/>
        <v>0</v>
      </c>
      <c r="CO239" s="73">
        <f t="shared" si="96"/>
        <v>0</v>
      </c>
      <c r="CP239" s="73">
        <f t="shared" si="97"/>
        <v>0</v>
      </c>
      <c r="CQ239" s="73">
        <f t="shared" si="98"/>
        <v>0</v>
      </c>
      <c r="CR239" s="73">
        <f t="shared" si="110"/>
        <v>0</v>
      </c>
      <c r="CS239" s="94"/>
      <c r="CT239" s="94"/>
      <c r="CU239" s="94"/>
      <c r="CV239" s="94"/>
      <c r="CW239" s="94"/>
    </row>
    <row r="240" spans="1:101" s="22" customFormat="1" x14ac:dyDescent="0.2">
      <c r="A240" s="91">
        <f t="shared" si="111"/>
        <v>229</v>
      </c>
      <c r="B240" s="70"/>
      <c r="C240" s="70"/>
      <c r="D240" s="70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AS240" s="109"/>
      <c r="AT240" s="94"/>
      <c r="AU240" s="94"/>
      <c r="AV240" s="94"/>
      <c r="AW240" s="94"/>
      <c r="AX240" s="94"/>
      <c r="AY240" s="94">
        <f t="shared" si="99"/>
        <v>229</v>
      </c>
      <c r="AZ240" s="94">
        <f>AVERAGE(B$12:B240)</f>
        <v>-1.0500267633333337E-3</v>
      </c>
      <c r="BA240" s="94">
        <f>AVERAGE(C$12:C240)</f>
        <v>4.6842394133333326E-3</v>
      </c>
      <c r="BB240" s="94">
        <f t="shared" si="100"/>
        <v>0</v>
      </c>
      <c r="BC240" s="94">
        <f t="shared" si="101"/>
        <v>0</v>
      </c>
      <c r="BD240" s="94">
        <f t="shared" si="112"/>
        <v>-6.3001605800000027E-2</v>
      </c>
      <c r="BE240" s="94">
        <f t="shared" si="113"/>
        <v>0.28105436479999996</v>
      </c>
      <c r="BF240" s="94">
        <f t="shared" si="114"/>
        <v>0.34405597060000004</v>
      </c>
      <c r="BG240" s="95">
        <f t="shared" si="102"/>
        <v>0</v>
      </c>
      <c r="BH240" s="95">
        <f t="shared" si="103"/>
        <v>0</v>
      </c>
      <c r="BI240" s="95">
        <f>(AVERAGE(B$12:B240)-AVERAGE($D$12:$D240))/STDEV(B$12:B240)</f>
        <v>-8.7081254602406233E-2</v>
      </c>
      <c r="BJ240" s="95">
        <f>(AVERAGE(C$12:C240)-AVERAGE($D$12:$D240))/STDEV(C$12:C240)</f>
        <v>0.10432948975861421</v>
      </c>
      <c r="BK240" s="94"/>
      <c r="BL240" s="94"/>
      <c r="BM240" s="94"/>
      <c r="BN240" s="72">
        <f t="shared" si="104"/>
        <v>0</v>
      </c>
      <c r="BO240" s="72">
        <f t="shared" si="105"/>
        <v>0</v>
      </c>
      <c r="BP240" s="72">
        <f t="shared" si="106"/>
        <v>0</v>
      </c>
      <c r="BQ240" s="72">
        <f t="shared" si="107"/>
        <v>1</v>
      </c>
      <c r="BR240" s="72">
        <f t="shared" si="108"/>
        <v>1</v>
      </c>
      <c r="BS240" s="72">
        <f t="shared" si="109"/>
        <v>1</v>
      </c>
      <c r="BT240" s="72"/>
      <c r="BU240" s="72"/>
      <c r="BV240" s="72"/>
      <c r="BW240" s="72"/>
      <c r="BX240" s="72"/>
      <c r="BY240" s="72"/>
      <c r="BZ240" s="72"/>
      <c r="CA240" s="72"/>
      <c r="CB240" s="72"/>
      <c r="CC240" s="73"/>
      <c r="CD240" s="73"/>
      <c r="CE240" s="73"/>
      <c r="CF240" s="73"/>
      <c r="CG240" s="73"/>
      <c r="CH240" s="73">
        <f t="shared" si="90"/>
        <v>0</v>
      </c>
      <c r="CI240" s="73">
        <f t="shared" si="91"/>
        <v>0</v>
      </c>
      <c r="CJ240" s="73">
        <f t="shared" si="92"/>
        <v>0</v>
      </c>
      <c r="CK240" s="73"/>
      <c r="CL240" s="73">
        <f t="shared" si="93"/>
        <v>0</v>
      </c>
      <c r="CM240" s="73">
        <f t="shared" si="94"/>
        <v>0</v>
      </c>
      <c r="CN240" s="73">
        <f t="shared" si="95"/>
        <v>0</v>
      </c>
      <c r="CO240" s="73">
        <f t="shared" si="96"/>
        <v>0</v>
      </c>
      <c r="CP240" s="73">
        <f t="shared" si="97"/>
        <v>0</v>
      </c>
      <c r="CQ240" s="73">
        <f t="shared" si="98"/>
        <v>0</v>
      </c>
      <c r="CR240" s="73">
        <f t="shared" si="110"/>
        <v>0</v>
      </c>
      <c r="CS240" s="94"/>
      <c r="CT240" s="94"/>
      <c r="CU240" s="94"/>
      <c r="CV240" s="94"/>
      <c r="CW240" s="94"/>
    </row>
    <row r="241" spans="1:101" s="22" customFormat="1" x14ac:dyDescent="0.2">
      <c r="A241" s="91">
        <f t="shared" si="111"/>
        <v>230</v>
      </c>
      <c r="B241" s="70"/>
      <c r="C241" s="70"/>
      <c r="D241" s="70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AS241" s="109"/>
      <c r="AT241" s="94"/>
      <c r="AU241" s="94"/>
      <c r="AV241" s="94"/>
      <c r="AW241" s="94"/>
      <c r="AX241" s="94"/>
      <c r="AY241" s="94">
        <f t="shared" si="99"/>
        <v>230</v>
      </c>
      <c r="AZ241" s="94">
        <f>AVERAGE(B$12:B241)</f>
        <v>-1.0500267633333337E-3</v>
      </c>
      <c r="BA241" s="94">
        <f>AVERAGE(C$12:C241)</f>
        <v>4.6842394133333326E-3</v>
      </c>
      <c r="BB241" s="94">
        <f t="shared" si="100"/>
        <v>0</v>
      </c>
      <c r="BC241" s="94">
        <f t="shared" si="101"/>
        <v>0</v>
      </c>
      <c r="BD241" s="94">
        <f t="shared" si="112"/>
        <v>-6.3001605800000027E-2</v>
      </c>
      <c r="BE241" s="94">
        <f t="shared" si="113"/>
        <v>0.28105436479999996</v>
      </c>
      <c r="BF241" s="94">
        <f t="shared" si="114"/>
        <v>0.34405597060000004</v>
      </c>
      <c r="BG241" s="95">
        <f t="shared" si="102"/>
        <v>0</v>
      </c>
      <c r="BH241" s="95">
        <f t="shared" si="103"/>
        <v>0</v>
      </c>
      <c r="BI241" s="95">
        <f>(AVERAGE(B$12:B241)-AVERAGE($D$12:$D241))/STDEV(B$12:B241)</f>
        <v>-8.7081254602406233E-2</v>
      </c>
      <c r="BJ241" s="95">
        <f>(AVERAGE(C$12:C241)-AVERAGE($D$12:$D241))/STDEV(C$12:C241)</f>
        <v>0.10432948975861421</v>
      </c>
      <c r="BK241" s="94"/>
      <c r="BL241" s="94"/>
      <c r="BM241" s="94"/>
      <c r="BN241" s="72">
        <f t="shared" si="104"/>
        <v>0</v>
      </c>
      <c r="BO241" s="72">
        <f t="shared" si="105"/>
        <v>0</v>
      </c>
      <c r="BP241" s="72">
        <f t="shared" si="106"/>
        <v>0</v>
      </c>
      <c r="BQ241" s="72">
        <f t="shared" si="107"/>
        <v>1</v>
      </c>
      <c r="BR241" s="72">
        <f t="shared" si="108"/>
        <v>1</v>
      </c>
      <c r="BS241" s="72">
        <f t="shared" si="109"/>
        <v>1</v>
      </c>
      <c r="BT241" s="72"/>
      <c r="BU241" s="72"/>
      <c r="BV241" s="72"/>
      <c r="BW241" s="72"/>
      <c r="BX241" s="72"/>
      <c r="BY241" s="72"/>
      <c r="BZ241" s="72"/>
      <c r="CA241" s="72"/>
      <c r="CB241" s="72"/>
      <c r="CC241" s="73"/>
      <c r="CD241" s="73"/>
      <c r="CE241" s="73"/>
      <c r="CF241" s="73"/>
      <c r="CG241" s="73"/>
      <c r="CH241" s="73">
        <f t="shared" si="90"/>
        <v>0</v>
      </c>
      <c r="CI241" s="73">
        <f t="shared" si="91"/>
        <v>0</v>
      </c>
      <c r="CJ241" s="73">
        <f t="shared" si="92"/>
        <v>0</v>
      </c>
      <c r="CK241" s="73"/>
      <c r="CL241" s="73">
        <f t="shared" si="93"/>
        <v>0</v>
      </c>
      <c r="CM241" s="73">
        <f t="shared" si="94"/>
        <v>0</v>
      </c>
      <c r="CN241" s="73">
        <f t="shared" si="95"/>
        <v>0</v>
      </c>
      <c r="CO241" s="73">
        <f t="shared" si="96"/>
        <v>0</v>
      </c>
      <c r="CP241" s="73">
        <f t="shared" si="97"/>
        <v>0</v>
      </c>
      <c r="CQ241" s="73">
        <f t="shared" si="98"/>
        <v>0</v>
      </c>
      <c r="CR241" s="73">
        <f t="shared" si="110"/>
        <v>0</v>
      </c>
      <c r="CS241" s="94"/>
      <c r="CT241" s="94"/>
      <c r="CU241" s="94"/>
      <c r="CV241" s="94"/>
      <c r="CW241" s="94"/>
    </row>
    <row r="242" spans="1:101" s="22" customFormat="1" x14ac:dyDescent="0.2">
      <c r="A242" s="91">
        <f t="shared" si="111"/>
        <v>231</v>
      </c>
      <c r="B242" s="70"/>
      <c r="C242" s="70"/>
      <c r="D242" s="70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AS242" s="109"/>
      <c r="AT242" s="94"/>
      <c r="AU242" s="94"/>
      <c r="AV242" s="94"/>
      <c r="AW242" s="94"/>
      <c r="AX242" s="94"/>
      <c r="AY242" s="94">
        <f t="shared" si="99"/>
        <v>231</v>
      </c>
      <c r="AZ242" s="94">
        <f>AVERAGE(B$12:B242)</f>
        <v>-1.0500267633333337E-3</v>
      </c>
      <c r="BA242" s="94">
        <f>AVERAGE(C$12:C242)</f>
        <v>4.6842394133333326E-3</v>
      </c>
      <c r="BB242" s="94">
        <f t="shared" si="100"/>
        <v>0</v>
      </c>
      <c r="BC242" s="94">
        <f t="shared" si="101"/>
        <v>0</v>
      </c>
      <c r="BD242" s="94">
        <f t="shared" si="112"/>
        <v>-6.3001605800000027E-2</v>
      </c>
      <c r="BE242" s="94">
        <f t="shared" si="113"/>
        <v>0.28105436479999996</v>
      </c>
      <c r="BF242" s="94">
        <f t="shared" si="114"/>
        <v>0.34405597060000004</v>
      </c>
      <c r="BG242" s="95">
        <f t="shared" si="102"/>
        <v>0</v>
      </c>
      <c r="BH242" s="95">
        <f t="shared" si="103"/>
        <v>0</v>
      </c>
      <c r="BI242" s="95">
        <f>(AVERAGE(B$12:B242)-AVERAGE($D$12:$D242))/STDEV(B$12:B242)</f>
        <v>-8.7081254602406233E-2</v>
      </c>
      <c r="BJ242" s="95">
        <f>(AVERAGE(C$12:C242)-AVERAGE($D$12:$D242))/STDEV(C$12:C242)</f>
        <v>0.10432948975861421</v>
      </c>
      <c r="BK242" s="94"/>
      <c r="BL242" s="94"/>
      <c r="BM242" s="94"/>
      <c r="BN242" s="72">
        <f t="shared" si="104"/>
        <v>0</v>
      </c>
      <c r="BO242" s="72">
        <f t="shared" si="105"/>
        <v>0</v>
      </c>
      <c r="BP242" s="72">
        <f t="shared" si="106"/>
        <v>0</v>
      </c>
      <c r="BQ242" s="72">
        <f t="shared" si="107"/>
        <v>1</v>
      </c>
      <c r="BR242" s="72">
        <f t="shared" si="108"/>
        <v>1</v>
      </c>
      <c r="BS242" s="72">
        <f t="shared" si="109"/>
        <v>1</v>
      </c>
      <c r="BT242" s="72"/>
      <c r="BU242" s="72"/>
      <c r="BV242" s="72"/>
      <c r="BW242" s="72"/>
      <c r="BX242" s="72"/>
      <c r="BY242" s="72"/>
      <c r="BZ242" s="72"/>
      <c r="CA242" s="72"/>
      <c r="CB242" s="72"/>
      <c r="CC242" s="73"/>
      <c r="CD242" s="73"/>
      <c r="CE242" s="73"/>
      <c r="CF242" s="73"/>
      <c r="CG242" s="73"/>
      <c r="CH242" s="73">
        <f t="shared" si="90"/>
        <v>0</v>
      </c>
      <c r="CI242" s="73">
        <f t="shared" si="91"/>
        <v>0</v>
      </c>
      <c r="CJ242" s="73">
        <f t="shared" si="92"/>
        <v>0</v>
      </c>
      <c r="CK242" s="73"/>
      <c r="CL242" s="73">
        <f t="shared" si="93"/>
        <v>0</v>
      </c>
      <c r="CM242" s="73">
        <f t="shared" si="94"/>
        <v>0</v>
      </c>
      <c r="CN242" s="73">
        <f t="shared" si="95"/>
        <v>0</v>
      </c>
      <c r="CO242" s="73">
        <f t="shared" si="96"/>
        <v>0</v>
      </c>
      <c r="CP242" s="73">
        <f t="shared" si="97"/>
        <v>0</v>
      </c>
      <c r="CQ242" s="73">
        <f t="shared" si="98"/>
        <v>0</v>
      </c>
      <c r="CR242" s="73">
        <f t="shared" si="110"/>
        <v>0</v>
      </c>
      <c r="CS242" s="94"/>
      <c r="CT242" s="94"/>
      <c r="CU242" s="94"/>
      <c r="CV242" s="94"/>
      <c r="CW242" s="94"/>
    </row>
    <row r="243" spans="1:101" s="22" customFormat="1" x14ac:dyDescent="0.2">
      <c r="A243" s="91">
        <f t="shared" si="111"/>
        <v>232</v>
      </c>
      <c r="B243" s="70"/>
      <c r="C243" s="70"/>
      <c r="D243" s="70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AS243" s="109"/>
      <c r="AT243" s="94"/>
      <c r="AU243" s="94"/>
      <c r="AV243" s="94"/>
      <c r="AW243" s="94"/>
      <c r="AX243" s="94"/>
      <c r="AY243" s="94">
        <f t="shared" si="99"/>
        <v>232</v>
      </c>
      <c r="AZ243" s="94">
        <f>AVERAGE(B$12:B243)</f>
        <v>-1.0500267633333337E-3</v>
      </c>
      <c r="BA243" s="94">
        <f>AVERAGE(C$12:C243)</f>
        <v>4.6842394133333326E-3</v>
      </c>
      <c r="BB243" s="94">
        <f t="shared" si="100"/>
        <v>0</v>
      </c>
      <c r="BC243" s="94">
        <f t="shared" si="101"/>
        <v>0</v>
      </c>
      <c r="BD243" s="94">
        <f t="shared" si="112"/>
        <v>-6.3001605800000027E-2</v>
      </c>
      <c r="BE243" s="94">
        <f t="shared" si="113"/>
        <v>0.28105436479999996</v>
      </c>
      <c r="BF243" s="94">
        <f t="shared" si="114"/>
        <v>0.34405597060000004</v>
      </c>
      <c r="BG243" s="95">
        <f t="shared" si="102"/>
        <v>0</v>
      </c>
      <c r="BH243" s="95">
        <f t="shared" si="103"/>
        <v>0</v>
      </c>
      <c r="BI243" s="95">
        <f>(AVERAGE(B$12:B243)-AVERAGE($D$12:$D243))/STDEV(B$12:B243)</f>
        <v>-8.7081254602406233E-2</v>
      </c>
      <c r="BJ243" s="95">
        <f>(AVERAGE(C$12:C243)-AVERAGE($D$12:$D243))/STDEV(C$12:C243)</f>
        <v>0.10432948975861421</v>
      </c>
      <c r="BK243" s="94"/>
      <c r="BL243" s="94"/>
      <c r="BM243" s="94"/>
      <c r="BN243" s="72">
        <f t="shared" si="104"/>
        <v>0</v>
      </c>
      <c r="BO243" s="72">
        <f t="shared" si="105"/>
        <v>0</v>
      </c>
      <c r="BP243" s="72">
        <f t="shared" si="106"/>
        <v>0</v>
      </c>
      <c r="BQ243" s="72">
        <f t="shared" si="107"/>
        <v>1</v>
      </c>
      <c r="BR243" s="72">
        <f t="shared" si="108"/>
        <v>1</v>
      </c>
      <c r="BS243" s="72">
        <f t="shared" si="109"/>
        <v>1</v>
      </c>
      <c r="BT243" s="72"/>
      <c r="BU243" s="72"/>
      <c r="BV243" s="72"/>
      <c r="BW243" s="72"/>
      <c r="BX243" s="72"/>
      <c r="BY243" s="72"/>
      <c r="BZ243" s="72"/>
      <c r="CA243" s="72"/>
      <c r="CB243" s="72"/>
      <c r="CC243" s="73"/>
      <c r="CD243" s="73"/>
      <c r="CE243" s="73"/>
      <c r="CF243" s="73"/>
      <c r="CG243" s="73"/>
      <c r="CH243" s="73">
        <f t="shared" si="90"/>
        <v>0</v>
      </c>
      <c r="CI243" s="73">
        <f t="shared" si="91"/>
        <v>0</v>
      </c>
      <c r="CJ243" s="73">
        <f t="shared" si="92"/>
        <v>0</v>
      </c>
      <c r="CK243" s="73"/>
      <c r="CL243" s="73">
        <f t="shared" si="93"/>
        <v>0</v>
      </c>
      <c r="CM243" s="73">
        <f t="shared" si="94"/>
        <v>0</v>
      </c>
      <c r="CN243" s="73">
        <f t="shared" si="95"/>
        <v>0</v>
      </c>
      <c r="CO243" s="73">
        <f t="shared" si="96"/>
        <v>0</v>
      </c>
      <c r="CP243" s="73">
        <f t="shared" si="97"/>
        <v>0</v>
      </c>
      <c r="CQ243" s="73">
        <f t="shared" si="98"/>
        <v>0</v>
      </c>
      <c r="CR243" s="73">
        <f t="shared" si="110"/>
        <v>0</v>
      </c>
      <c r="CS243" s="94"/>
      <c r="CT243" s="94"/>
      <c r="CU243" s="94"/>
      <c r="CV243" s="94"/>
      <c r="CW243" s="94"/>
    </row>
    <row r="244" spans="1:101" s="22" customFormat="1" x14ac:dyDescent="0.2">
      <c r="A244" s="91">
        <f t="shared" si="111"/>
        <v>233</v>
      </c>
      <c r="B244" s="70"/>
      <c r="C244" s="70"/>
      <c r="D244" s="70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AS244" s="109"/>
      <c r="AT244" s="94"/>
      <c r="AU244" s="94"/>
      <c r="AV244" s="94"/>
      <c r="AW244" s="94"/>
      <c r="AX244" s="94"/>
      <c r="AY244" s="94">
        <f t="shared" si="99"/>
        <v>233</v>
      </c>
      <c r="AZ244" s="94">
        <f>AVERAGE(B$12:B244)</f>
        <v>-1.0500267633333337E-3</v>
      </c>
      <c r="BA244" s="94">
        <f>AVERAGE(C$12:C244)</f>
        <v>4.6842394133333326E-3</v>
      </c>
      <c r="BB244" s="94">
        <f t="shared" si="100"/>
        <v>0</v>
      </c>
      <c r="BC244" s="94">
        <f t="shared" si="101"/>
        <v>0</v>
      </c>
      <c r="BD244" s="94">
        <f t="shared" si="112"/>
        <v>-6.3001605800000027E-2</v>
      </c>
      <c r="BE244" s="94">
        <f t="shared" si="113"/>
        <v>0.28105436479999996</v>
      </c>
      <c r="BF244" s="94">
        <f t="shared" si="114"/>
        <v>0.34405597060000004</v>
      </c>
      <c r="BG244" s="95">
        <f t="shared" si="102"/>
        <v>0</v>
      </c>
      <c r="BH244" s="95">
        <f t="shared" si="103"/>
        <v>0</v>
      </c>
      <c r="BI244" s="95">
        <f>(AVERAGE(B$12:B244)-AVERAGE($D$12:$D244))/STDEV(B$12:B244)</f>
        <v>-8.7081254602406233E-2</v>
      </c>
      <c r="BJ244" s="95">
        <f>(AVERAGE(C$12:C244)-AVERAGE($D$12:$D244))/STDEV(C$12:C244)</f>
        <v>0.10432948975861421</v>
      </c>
      <c r="BK244" s="94"/>
      <c r="BL244" s="94"/>
      <c r="BM244" s="94"/>
      <c r="BN244" s="72">
        <f t="shared" si="104"/>
        <v>0</v>
      </c>
      <c r="BO244" s="72">
        <f t="shared" si="105"/>
        <v>0</v>
      </c>
      <c r="BP244" s="72">
        <f t="shared" si="106"/>
        <v>0</v>
      </c>
      <c r="BQ244" s="72">
        <f t="shared" si="107"/>
        <v>1</v>
      </c>
      <c r="BR244" s="72">
        <f t="shared" si="108"/>
        <v>1</v>
      </c>
      <c r="BS244" s="72">
        <f t="shared" si="109"/>
        <v>1</v>
      </c>
      <c r="BT244" s="72"/>
      <c r="BU244" s="72"/>
      <c r="BV244" s="72"/>
      <c r="BW244" s="72"/>
      <c r="BX244" s="72"/>
      <c r="BY244" s="72"/>
      <c r="BZ244" s="72"/>
      <c r="CA244" s="72"/>
      <c r="CB244" s="72"/>
      <c r="CC244" s="73"/>
      <c r="CD244" s="73"/>
      <c r="CE244" s="73"/>
      <c r="CF244" s="73"/>
      <c r="CG244" s="73"/>
      <c r="CH244" s="73">
        <f t="shared" si="90"/>
        <v>0</v>
      </c>
      <c r="CI244" s="73">
        <f t="shared" si="91"/>
        <v>0</v>
      </c>
      <c r="CJ244" s="73">
        <f t="shared" si="92"/>
        <v>0</v>
      </c>
      <c r="CK244" s="73"/>
      <c r="CL244" s="73">
        <f t="shared" si="93"/>
        <v>0</v>
      </c>
      <c r="CM244" s="73">
        <f t="shared" si="94"/>
        <v>0</v>
      </c>
      <c r="CN244" s="73">
        <f t="shared" si="95"/>
        <v>0</v>
      </c>
      <c r="CO244" s="73">
        <f t="shared" si="96"/>
        <v>0</v>
      </c>
      <c r="CP244" s="73">
        <f t="shared" si="97"/>
        <v>0</v>
      </c>
      <c r="CQ244" s="73">
        <f t="shared" si="98"/>
        <v>0</v>
      </c>
      <c r="CR244" s="73">
        <f t="shared" si="110"/>
        <v>0</v>
      </c>
      <c r="CS244" s="94"/>
      <c r="CT244" s="94"/>
      <c r="CU244" s="94"/>
      <c r="CV244" s="94"/>
      <c r="CW244" s="94"/>
    </row>
    <row r="245" spans="1:101" s="22" customFormat="1" x14ac:dyDescent="0.2">
      <c r="A245" s="91">
        <f t="shared" si="111"/>
        <v>234</v>
      </c>
      <c r="B245" s="70"/>
      <c r="C245" s="70"/>
      <c r="D245" s="70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AS245" s="109"/>
      <c r="AT245" s="94"/>
      <c r="AU245" s="94"/>
      <c r="AV245" s="94"/>
      <c r="AW245" s="94"/>
      <c r="AX245" s="94"/>
      <c r="AY245" s="94">
        <f t="shared" si="99"/>
        <v>234</v>
      </c>
      <c r="AZ245" s="94">
        <f>AVERAGE(B$12:B245)</f>
        <v>-1.0500267633333337E-3</v>
      </c>
      <c r="BA245" s="94">
        <f>AVERAGE(C$12:C245)</f>
        <v>4.6842394133333326E-3</v>
      </c>
      <c r="BB245" s="94">
        <f t="shared" si="100"/>
        <v>0</v>
      </c>
      <c r="BC245" s="94">
        <f t="shared" si="101"/>
        <v>0</v>
      </c>
      <c r="BD245" s="94">
        <f t="shared" si="112"/>
        <v>-6.3001605800000027E-2</v>
      </c>
      <c r="BE245" s="94">
        <f t="shared" si="113"/>
        <v>0.28105436479999996</v>
      </c>
      <c r="BF245" s="94">
        <f t="shared" si="114"/>
        <v>0.34405597060000004</v>
      </c>
      <c r="BG245" s="95">
        <f t="shared" si="102"/>
        <v>0</v>
      </c>
      <c r="BH245" s="95">
        <f t="shared" si="103"/>
        <v>0</v>
      </c>
      <c r="BI245" s="95">
        <f>(AVERAGE(B$12:B245)-AVERAGE($D$12:$D245))/STDEV(B$12:B245)</f>
        <v>-8.7081254602406233E-2</v>
      </c>
      <c r="BJ245" s="95">
        <f>(AVERAGE(C$12:C245)-AVERAGE($D$12:$D245))/STDEV(C$12:C245)</f>
        <v>0.10432948975861421</v>
      </c>
      <c r="BK245" s="94"/>
      <c r="BL245" s="94"/>
      <c r="BM245" s="94"/>
      <c r="BN245" s="72">
        <f t="shared" si="104"/>
        <v>0</v>
      </c>
      <c r="BO245" s="72">
        <f t="shared" si="105"/>
        <v>0</v>
      </c>
      <c r="BP245" s="72">
        <f t="shared" si="106"/>
        <v>0</v>
      </c>
      <c r="BQ245" s="72">
        <f t="shared" si="107"/>
        <v>1</v>
      </c>
      <c r="BR245" s="72">
        <f t="shared" si="108"/>
        <v>1</v>
      </c>
      <c r="BS245" s="72">
        <f t="shared" si="109"/>
        <v>1</v>
      </c>
      <c r="BT245" s="72"/>
      <c r="BU245" s="72"/>
      <c r="BV245" s="72"/>
      <c r="BW245" s="72"/>
      <c r="BX245" s="72"/>
      <c r="BY245" s="72"/>
      <c r="BZ245" s="72"/>
      <c r="CA245" s="72"/>
      <c r="CB245" s="72"/>
      <c r="CC245" s="73"/>
      <c r="CD245" s="73"/>
      <c r="CE245" s="73"/>
      <c r="CF245" s="73"/>
      <c r="CG245" s="73"/>
      <c r="CH245" s="73">
        <f t="shared" si="90"/>
        <v>0</v>
      </c>
      <c r="CI245" s="73">
        <f t="shared" si="91"/>
        <v>0</v>
      </c>
      <c r="CJ245" s="73">
        <f t="shared" si="92"/>
        <v>0</v>
      </c>
      <c r="CK245" s="73"/>
      <c r="CL245" s="73">
        <f t="shared" si="93"/>
        <v>0</v>
      </c>
      <c r="CM245" s="73">
        <f t="shared" si="94"/>
        <v>0</v>
      </c>
      <c r="CN245" s="73">
        <f t="shared" si="95"/>
        <v>0</v>
      </c>
      <c r="CO245" s="73">
        <f t="shared" si="96"/>
        <v>0</v>
      </c>
      <c r="CP245" s="73">
        <f t="shared" si="97"/>
        <v>0</v>
      </c>
      <c r="CQ245" s="73">
        <f t="shared" si="98"/>
        <v>0</v>
      </c>
      <c r="CR245" s="73">
        <f t="shared" si="110"/>
        <v>0</v>
      </c>
      <c r="CS245" s="94"/>
      <c r="CT245" s="94"/>
      <c r="CU245" s="94"/>
      <c r="CV245" s="94"/>
      <c r="CW245" s="94"/>
    </row>
    <row r="246" spans="1:101" s="22" customFormat="1" x14ac:dyDescent="0.2">
      <c r="A246" s="91">
        <f t="shared" si="111"/>
        <v>235</v>
      </c>
      <c r="B246" s="70"/>
      <c r="C246" s="70"/>
      <c r="D246" s="70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AS246" s="109"/>
      <c r="AT246" s="94"/>
      <c r="AU246" s="94"/>
      <c r="AV246" s="94"/>
      <c r="AW246" s="94"/>
      <c r="AX246" s="94"/>
      <c r="AY246" s="94">
        <f t="shared" si="99"/>
        <v>235</v>
      </c>
      <c r="AZ246" s="94">
        <f>AVERAGE(B$12:B246)</f>
        <v>-1.0500267633333337E-3</v>
      </c>
      <c r="BA246" s="94">
        <f>AVERAGE(C$12:C246)</f>
        <v>4.6842394133333326E-3</v>
      </c>
      <c r="BB246" s="94">
        <f t="shared" si="100"/>
        <v>0</v>
      </c>
      <c r="BC246" s="94">
        <f t="shared" si="101"/>
        <v>0</v>
      </c>
      <c r="BD246" s="94">
        <f t="shared" si="112"/>
        <v>-6.3001605800000027E-2</v>
      </c>
      <c r="BE246" s="94">
        <f t="shared" si="113"/>
        <v>0.28105436479999996</v>
      </c>
      <c r="BF246" s="94">
        <f t="shared" si="114"/>
        <v>0.34405597060000004</v>
      </c>
      <c r="BG246" s="95">
        <f t="shared" si="102"/>
        <v>0</v>
      </c>
      <c r="BH246" s="95">
        <f t="shared" si="103"/>
        <v>0</v>
      </c>
      <c r="BI246" s="95">
        <f>(AVERAGE(B$12:B246)-AVERAGE($D$12:$D246))/STDEV(B$12:B246)</f>
        <v>-8.7081254602406233E-2</v>
      </c>
      <c r="BJ246" s="95">
        <f>(AVERAGE(C$12:C246)-AVERAGE($D$12:$D246))/STDEV(C$12:C246)</f>
        <v>0.10432948975861421</v>
      </c>
      <c r="BK246" s="94"/>
      <c r="BL246" s="94"/>
      <c r="BM246" s="94"/>
      <c r="BN246" s="72">
        <f t="shared" si="104"/>
        <v>0</v>
      </c>
      <c r="BO246" s="72">
        <f t="shared" si="105"/>
        <v>0</v>
      </c>
      <c r="BP246" s="72">
        <f t="shared" si="106"/>
        <v>0</v>
      </c>
      <c r="BQ246" s="72">
        <f t="shared" si="107"/>
        <v>1</v>
      </c>
      <c r="BR246" s="72">
        <f t="shared" si="108"/>
        <v>1</v>
      </c>
      <c r="BS246" s="72">
        <f t="shared" si="109"/>
        <v>1</v>
      </c>
      <c r="BT246" s="72"/>
      <c r="BU246" s="72"/>
      <c r="BV246" s="72"/>
      <c r="BW246" s="72"/>
      <c r="BX246" s="72"/>
      <c r="BY246" s="72"/>
      <c r="BZ246" s="72"/>
      <c r="CA246" s="72"/>
      <c r="CB246" s="72"/>
      <c r="CC246" s="73"/>
      <c r="CD246" s="73"/>
      <c r="CE246" s="73"/>
      <c r="CF246" s="73"/>
      <c r="CG246" s="73"/>
      <c r="CH246" s="73">
        <f t="shared" si="90"/>
        <v>0</v>
      </c>
      <c r="CI246" s="73">
        <f t="shared" si="91"/>
        <v>0</v>
      </c>
      <c r="CJ246" s="73">
        <f t="shared" si="92"/>
        <v>0</v>
      </c>
      <c r="CK246" s="73"/>
      <c r="CL246" s="73">
        <f t="shared" si="93"/>
        <v>0</v>
      </c>
      <c r="CM246" s="73">
        <f t="shared" si="94"/>
        <v>0</v>
      </c>
      <c r="CN246" s="73">
        <f t="shared" si="95"/>
        <v>0</v>
      </c>
      <c r="CO246" s="73">
        <f t="shared" si="96"/>
        <v>0</v>
      </c>
      <c r="CP246" s="73">
        <f t="shared" si="97"/>
        <v>0</v>
      </c>
      <c r="CQ246" s="73">
        <f t="shared" si="98"/>
        <v>0</v>
      </c>
      <c r="CR246" s="73">
        <f t="shared" si="110"/>
        <v>0</v>
      </c>
      <c r="CS246" s="94"/>
      <c r="CT246" s="94"/>
      <c r="CU246" s="94"/>
      <c r="CV246" s="94"/>
      <c r="CW246" s="94"/>
    </row>
    <row r="247" spans="1:101" s="22" customFormat="1" x14ac:dyDescent="0.2">
      <c r="A247" s="91">
        <f t="shared" si="111"/>
        <v>236</v>
      </c>
      <c r="B247" s="70"/>
      <c r="C247" s="70"/>
      <c r="D247" s="70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AS247" s="109"/>
      <c r="AT247" s="94"/>
      <c r="AU247" s="94"/>
      <c r="AV247" s="94"/>
      <c r="AW247" s="94"/>
      <c r="AX247" s="94"/>
      <c r="AY247" s="94">
        <f t="shared" si="99"/>
        <v>236</v>
      </c>
      <c r="AZ247" s="94">
        <f>AVERAGE(B$12:B247)</f>
        <v>-1.0500267633333337E-3</v>
      </c>
      <c r="BA247" s="94">
        <f>AVERAGE(C$12:C247)</f>
        <v>4.6842394133333326E-3</v>
      </c>
      <c r="BB247" s="94">
        <f t="shared" si="100"/>
        <v>0</v>
      </c>
      <c r="BC247" s="94">
        <f t="shared" si="101"/>
        <v>0</v>
      </c>
      <c r="BD247" s="94">
        <f t="shared" si="112"/>
        <v>-6.3001605800000027E-2</v>
      </c>
      <c r="BE247" s="94">
        <f t="shared" si="113"/>
        <v>0.28105436479999996</v>
      </c>
      <c r="BF247" s="94">
        <f t="shared" si="114"/>
        <v>0.34405597060000004</v>
      </c>
      <c r="BG247" s="95">
        <f t="shared" si="102"/>
        <v>0</v>
      </c>
      <c r="BH247" s="95">
        <f t="shared" si="103"/>
        <v>0</v>
      </c>
      <c r="BI247" s="95">
        <f>(AVERAGE(B$12:B247)-AVERAGE($D$12:$D247))/STDEV(B$12:B247)</f>
        <v>-8.7081254602406233E-2</v>
      </c>
      <c r="BJ247" s="95">
        <f>(AVERAGE(C$12:C247)-AVERAGE($D$12:$D247))/STDEV(C$12:C247)</f>
        <v>0.10432948975861421</v>
      </c>
      <c r="BK247" s="94"/>
      <c r="BL247" s="94"/>
      <c r="BM247" s="94"/>
      <c r="BN247" s="72">
        <f t="shared" si="104"/>
        <v>0</v>
      </c>
      <c r="BO247" s="72">
        <f t="shared" si="105"/>
        <v>0</v>
      </c>
      <c r="BP247" s="72">
        <f t="shared" si="106"/>
        <v>0</v>
      </c>
      <c r="BQ247" s="72">
        <f t="shared" si="107"/>
        <v>1</v>
      </c>
      <c r="BR247" s="72">
        <f t="shared" si="108"/>
        <v>1</v>
      </c>
      <c r="BS247" s="72">
        <f t="shared" si="109"/>
        <v>1</v>
      </c>
      <c r="BT247" s="72"/>
      <c r="BU247" s="72"/>
      <c r="BV247" s="72"/>
      <c r="BW247" s="72"/>
      <c r="BX247" s="72"/>
      <c r="BY247" s="72"/>
      <c r="BZ247" s="72"/>
      <c r="CA247" s="72"/>
      <c r="CB247" s="72"/>
      <c r="CC247" s="73"/>
      <c r="CD247" s="73"/>
      <c r="CE247" s="73"/>
      <c r="CF247" s="73"/>
      <c r="CG247" s="73"/>
      <c r="CH247" s="73">
        <f t="shared" si="90"/>
        <v>0</v>
      </c>
      <c r="CI247" s="73">
        <f t="shared" si="91"/>
        <v>0</v>
      </c>
      <c r="CJ247" s="73">
        <f t="shared" si="92"/>
        <v>0</v>
      </c>
      <c r="CK247" s="73"/>
      <c r="CL247" s="73">
        <f t="shared" si="93"/>
        <v>0</v>
      </c>
      <c r="CM247" s="73">
        <f t="shared" si="94"/>
        <v>0</v>
      </c>
      <c r="CN247" s="73">
        <f t="shared" si="95"/>
        <v>0</v>
      </c>
      <c r="CO247" s="73">
        <f t="shared" si="96"/>
        <v>0</v>
      </c>
      <c r="CP247" s="73">
        <f t="shared" si="97"/>
        <v>0</v>
      </c>
      <c r="CQ247" s="73">
        <f t="shared" si="98"/>
        <v>0</v>
      </c>
      <c r="CR247" s="73">
        <f t="shared" si="110"/>
        <v>0</v>
      </c>
      <c r="CS247" s="94"/>
      <c r="CT247" s="94"/>
      <c r="CU247" s="94"/>
      <c r="CV247" s="94"/>
      <c r="CW247" s="94"/>
    </row>
    <row r="248" spans="1:101" s="22" customFormat="1" x14ac:dyDescent="0.2">
      <c r="A248" s="91">
        <f t="shared" si="111"/>
        <v>237</v>
      </c>
      <c r="B248" s="70"/>
      <c r="C248" s="70"/>
      <c r="D248" s="70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AS248" s="109"/>
      <c r="AT248" s="94"/>
      <c r="AU248" s="94"/>
      <c r="AV248" s="94"/>
      <c r="AW248" s="94"/>
      <c r="AX248" s="94"/>
      <c r="AY248" s="94">
        <f t="shared" si="99"/>
        <v>237</v>
      </c>
      <c r="AZ248" s="94">
        <f>AVERAGE(B$12:B248)</f>
        <v>-1.0500267633333337E-3</v>
      </c>
      <c r="BA248" s="94">
        <f>AVERAGE(C$12:C248)</f>
        <v>4.6842394133333326E-3</v>
      </c>
      <c r="BB248" s="94">
        <f t="shared" si="100"/>
        <v>0</v>
      </c>
      <c r="BC248" s="94">
        <f t="shared" si="101"/>
        <v>0</v>
      </c>
      <c r="BD248" s="94">
        <f t="shared" si="112"/>
        <v>-6.3001605800000027E-2</v>
      </c>
      <c r="BE248" s="94">
        <f t="shared" si="113"/>
        <v>0.28105436479999996</v>
      </c>
      <c r="BF248" s="94">
        <f t="shared" si="114"/>
        <v>0.34405597060000004</v>
      </c>
      <c r="BG248" s="95">
        <f t="shared" si="102"/>
        <v>0</v>
      </c>
      <c r="BH248" s="95">
        <f t="shared" si="103"/>
        <v>0</v>
      </c>
      <c r="BI248" s="95">
        <f>(AVERAGE(B$12:B248)-AVERAGE($D$12:$D248))/STDEV(B$12:B248)</f>
        <v>-8.7081254602406233E-2</v>
      </c>
      <c r="BJ248" s="95">
        <f>(AVERAGE(C$12:C248)-AVERAGE($D$12:$D248))/STDEV(C$12:C248)</f>
        <v>0.10432948975861421</v>
      </c>
      <c r="BK248" s="94"/>
      <c r="BL248" s="94"/>
      <c r="BM248" s="94"/>
      <c r="BN248" s="72">
        <f t="shared" si="104"/>
        <v>0</v>
      </c>
      <c r="BO248" s="72">
        <f t="shared" si="105"/>
        <v>0</v>
      </c>
      <c r="BP248" s="72">
        <f t="shared" si="106"/>
        <v>0</v>
      </c>
      <c r="BQ248" s="72">
        <f t="shared" si="107"/>
        <v>1</v>
      </c>
      <c r="BR248" s="72">
        <f t="shared" si="108"/>
        <v>1</v>
      </c>
      <c r="BS248" s="72">
        <f t="shared" si="109"/>
        <v>1</v>
      </c>
      <c r="BT248" s="72"/>
      <c r="BU248" s="72"/>
      <c r="BV248" s="72"/>
      <c r="BW248" s="72"/>
      <c r="BX248" s="72"/>
      <c r="BY248" s="72"/>
      <c r="BZ248" s="72"/>
      <c r="CA248" s="72"/>
      <c r="CB248" s="72"/>
      <c r="CC248" s="73"/>
      <c r="CD248" s="73"/>
      <c r="CE248" s="73"/>
      <c r="CF248" s="73"/>
      <c r="CG248" s="73"/>
      <c r="CH248" s="73">
        <f t="shared" si="90"/>
        <v>0</v>
      </c>
      <c r="CI248" s="73">
        <f t="shared" si="91"/>
        <v>0</v>
      </c>
      <c r="CJ248" s="73">
        <f t="shared" si="92"/>
        <v>0</v>
      </c>
      <c r="CK248" s="73"/>
      <c r="CL248" s="73">
        <f t="shared" si="93"/>
        <v>0</v>
      </c>
      <c r="CM248" s="73">
        <f t="shared" si="94"/>
        <v>0</v>
      </c>
      <c r="CN248" s="73">
        <f t="shared" si="95"/>
        <v>0</v>
      </c>
      <c r="CO248" s="73">
        <f t="shared" si="96"/>
        <v>0</v>
      </c>
      <c r="CP248" s="73">
        <f t="shared" si="97"/>
        <v>0</v>
      </c>
      <c r="CQ248" s="73">
        <f t="shared" si="98"/>
        <v>0</v>
      </c>
      <c r="CR248" s="73">
        <f t="shared" si="110"/>
        <v>0</v>
      </c>
      <c r="CS248" s="94"/>
      <c r="CT248" s="94"/>
      <c r="CU248" s="94"/>
      <c r="CV248" s="94"/>
      <c r="CW248" s="94"/>
    </row>
    <row r="249" spans="1:101" s="22" customFormat="1" x14ac:dyDescent="0.2">
      <c r="A249" s="91">
        <f t="shared" si="111"/>
        <v>238</v>
      </c>
      <c r="B249" s="70"/>
      <c r="C249" s="70"/>
      <c r="D249" s="70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AS249" s="109"/>
      <c r="AT249" s="94"/>
      <c r="AU249" s="94"/>
      <c r="AV249" s="94"/>
      <c r="AW249" s="94"/>
      <c r="AX249" s="94"/>
      <c r="AY249" s="94">
        <f t="shared" si="99"/>
        <v>238</v>
      </c>
      <c r="AZ249" s="94">
        <f>AVERAGE(B$12:B249)</f>
        <v>-1.0500267633333337E-3</v>
      </c>
      <c r="BA249" s="94">
        <f>AVERAGE(C$12:C249)</f>
        <v>4.6842394133333326E-3</v>
      </c>
      <c r="BB249" s="94">
        <f t="shared" si="100"/>
        <v>0</v>
      </c>
      <c r="BC249" s="94">
        <f t="shared" si="101"/>
        <v>0</v>
      </c>
      <c r="BD249" s="94">
        <f t="shared" si="112"/>
        <v>-6.3001605800000027E-2</v>
      </c>
      <c r="BE249" s="94">
        <f t="shared" si="113"/>
        <v>0.28105436479999996</v>
      </c>
      <c r="BF249" s="94">
        <f t="shared" si="114"/>
        <v>0.34405597060000004</v>
      </c>
      <c r="BG249" s="95">
        <f t="shared" si="102"/>
        <v>0</v>
      </c>
      <c r="BH249" s="95">
        <f t="shared" si="103"/>
        <v>0</v>
      </c>
      <c r="BI249" s="95">
        <f>(AVERAGE(B$12:B249)-AVERAGE($D$12:$D249))/STDEV(B$12:B249)</f>
        <v>-8.7081254602406233E-2</v>
      </c>
      <c r="BJ249" s="95">
        <f>(AVERAGE(C$12:C249)-AVERAGE($D$12:$D249))/STDEV(C$12:C249)</f>
        <v>0.10432948975861421</v>
      </c>
      <c r="BK249" s="94"/>
      <c r="BL249" s="94"/>
      <c r="BM249" s="94"/>
      <c r="BN249" s="72">
        <f t="shared" si="104"/>
        <v>0</v>
      </c>
      <c r="BO249" s="72">
        <f t="shared" si="105"/>
        <v>0</v>
      </c>
      <c r="BP249" s="72">
        <f t="shared" si="106"/>
        <v>0</v>
      </c>
      <c r="BQ249" s="72">
        <f t="shared" si="107"/>
        <v>1</v>
      </c>
      <c r="BR249" s="72">
        <f t="shared" si="108"/>
        <v>1</v>
      </c>
      <c r="BS249" s="72">
        <f t="shared" si="109"/>
        <v>1</v>
      </c>
      <c r="BT249" s="72"/>
      <c r="BU249" s="72"/>
      <c r="BV249" s="72"/>
      <c r="BW249" s="72"/>
      <c r="BX249" s="72"/>
      <c r="BY249" s="72"/>
      <c r="BZ249" s="72"/>
      <c r="CA249" s="72"/>
      <c r="CB249" s="72"/>
      <c r="CC249" s="73"/>
      <c r="CD249" s="73"/>
      <c r="CE249" s="73"/>
      <c r="CF249" s="73"/>
      <c r="CG249" s="73"/>
      <c r="CH249" s="73">
        <f t="shared" si="90"/>
        <v>0</v>
      </c>
      <c r="CI249" s="73">
        <f t="shared" si="91"/>
        <v>0</v>
      </c>
      <c r="CJ249" s="73">
        <f t="shared" si="92"/>
        <v>0</v>
      </c>
      <c r="CK249" s="73"/>
      <c r="CL249" s="73">
        <f t="shared" si="93"/>
        <v>0</v>
      </c>
      <c r="CM249" s="73">
        <f t="shared" si="94"/>
        <v>0</v>
      </c>
      <c r="CN249" s="73">
        <f t="shared" si="95"/>
        <v>0</v>
      </c>
      <c r="CO249" s="73">
        <f t="shared" si="96"/>
        <v>0</v>
      </c>
      <c r="CP249" s="73">
        <f t="shared" si="97"/>
        <v>0</v>
      </c>
      <c r="CQ249" s="73">
        <f t="shared" si="98"/>
        <v>0</v>
      </c>
      <c r="CR249" s="73">
        <f t="shared" si="110"/>
        <v>0</v>
      </c>
      <c r="CS249" s="94"/>
      <c r="CT249" s="94"/>
      <c r="CU249" s="94"/>
      <c r="CV249" s="94"/>
      <c r="CW249" s="94"/>
    </row>
    <row r="250" spans="1:101" s="22" customFormat="1" x14ac:dyDescent="0.2">
      <c r="A250" s="91">
        <f t="shared" si="111"/>
        <v>239</v>
      </c>
      <c r="B250" s="70"/>
      <c r="C250" s="70"/>
      <c r="D250" s="70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AS250" s="109"/>
      <c r="AT250" s="94"/>
      <c r="AU250" s="94"/>
      <c r="AV250" s="94"/>
      <c r="AW250" s="94"/>
      <c r="AX250" s="94"/>
      <c r="AY250" s="94">
        <f t="shared" si="99"/>
        <v>239</v>
      </c>
      <c r="AZ250" s="94">
        <f>AVERAGE(B$12:B250)</f>
        <v>-1.0500267633333337E-3</v>
      </c>
      <c r="BA250" s="94">
        <f>AVERAGE(C$12:C250)</f>
        <v>4.6842394133333326E-3</v>
      </c>
      <c r="BB250" s="94">
        <f t="shared" si="100"/>
        <v>0</v>
      </c>
      <c r="BC250" s="94">
        <f t="shared" si="101"/>
        <v>0</v>
      </c>
      <c r="BD250" s="94">
        <f t="shared" si="112"/>
        <v>-6.3001605800000027E-2</v>
      </c>
      <c r="BE250" s="94">
        <f t="shared" si="113"/>
        <v>0.28105436479999996</v>
      </c>
      <c r="BF250" s="94">
        <f t="shared" si="114"/>
        <v>0.34405597060000004</v>
      </c>
      <c r="BG250" s="95">
        <f t="shared" si="102"/>
        <v>0</v>
      </c>
      <c r="BH250" s="95">
        <f t="shared" si="103"/>
        <v>0</v>
      </c>
      <c r="BI250" s="95">
        <f>(AVERAGE(B$12:B250)-AVERAGE($D$12:$D250))/STDEV(B$12:B250)</f>
        <v>-8.7081254602406233E-2</v>
      </c>
      <c r="BJ250" s="95">
        <f>(AVERAGE(C$12:C250)-AVERAGE($D$12:$D250))/STDEV(C$12:C250)</f>
        <v>0.10432948975861421</v>
      </c>
      <c r="BK250" s="94"/>
      <c r="BL250" s="94"/>
      <c r="BM250" s="94"/>
      <c r="BN250" s="72">
        <f t="shared" si="104"/>
        <v>0</v>
      </c>
      <c r="BO250" s="72">
        <f t="shared" si="105"/>
        <v>0</v>
      </c>
      <c r="BP250" s="72">
        <f t="shared" si="106"/>
        <v>0</v>
      </c>
      <c r="BQ250" s="72">
        <f t="shared" si="107"/>
        <v>1</v>
      </c>
      <c r="BR250" s="72">
        <f t="shared" si="108"/>
        <v>1</v>
      </c>
      <c r="BS250" s="72">
        <f t="shared" si="109"/>
        <v>1</v>
      </c>
      <c r="BT250" s="72"/>
      <c r="BU250" s="72"/>
      <c r="BV250" s="72"/>
      <c r="BW250" s="72"/>
      <c r="BX250" s="72"/>
      <c r="BY250" s="72"/>
      <c r="BZ250" s="72"/>
      <c r="CA250" s="72"/>
      <c r="CB250" s="72"/>
      <c r="CC250" s="73"/>
      <c r="CD250" s="73"/>
      <c r="CE250" s="73"/>
      <c r="CF250" s="73"/>
      <c r="CG250" s="73"/>
      <c r="CH250" s="73">
        <f t="shared" si="90"/>
        <v>0</v>
      </c>
      <c r="CI250" s="73">
        <f t="shared" si="91"/>
        <v>0</v>
      </c>
      <c r="CJ250" s="73">
        <f t="shared" si="92"/>
        <v>0</v>
      </c>
      <c r="CK250" s="73"/>
      <c r="CL250" s="73">
        <f t="shared" si="93"/>
        <v>0</v>
      </c>
      <c r="CM250" s="73">
        <f t="shared" si="94"/>
        <v>0</v>
      </c>
      <c r="CN250" s="73">
        <f t="shared" si="95"/>
        <v>0</v>
      </c>
      <c r="CO250" s="73">
        <f t="shared" si="96"/>
        <v>0</v>
      </c>
      <c r="CP250" s="73">
        <f t="shared" si="97"/>
        <v>0</v>
      </c>
      <c r="CQ250" s="73">
        <f t="shared" si="98"/>
        <v>0</v>
      </c>
      <c r="CR250" s="73">
        <f t="shared" si="110"/>
        <v>0</v>
      </c>
      <c r="CS250" s="94"/>
      <c r="CT250" s="94"/>
      <c r="CU250" s="94"/>
      <c r="CV250" s="94"/>
      <c r="CW250" s="94"/>
    </row>
    <row r="251" spans="1:101" s="22" customFormat="1" x14ac:dyDescent="0.2">
      <c r="A251" s="91">
        <f t="shared" si="111"/>
        <v>240</v>
      </c>
      <c r="B251" s="70"/>
      <c r="C251" s="70"/>
      <c r="D251" s="70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AS251" s="109"/>
      <c r="AT251" s="94"/>
      <c r="AU251" s="94"/>
      <c r="AV251" s="94"/>
      <c r="AW251" s="94"/>
      <c r="AX251" s="94"/>
      <c r="AY251" s="94">
        <f t="shared" si="99"/>
        <v>240</v>
      </c>
      <c r="AZ251" s="94">
        <f>AVERAGE(B$12:B251)</f>
        <v>-1.0500267633333337E-3</v>
      </c>
      <c r="BA251" s="94">
        <f>AVERAGE(C$12:C251)</f>
        <v>4.6842394133333326E-3</v>
      </c>
      <c r="BB251" s="94">
        <f t="shared" si="100"/>
        <v>0</v>
      </c>
      <c r="BC251" s="94">
        <f t="shared" si="101"/>
        <v>0</v>
      </c>
      <c r="BD251" s="94">
        <f t="shared" si="112"/>
        <v>-6.3001605800000027E-2</v>
      </c>
      <c r="BE251" s="94">
        <f t="shared" si="113"/>
        <v>0.28105436479999996</v>
      </c>
      <c r="BF251" s="94">
        <f t="shared" si="114"/>
        <v>0.34405597060000004</v>
      </c>
      <c r="BG251" s="95">
        <f t="shared" si="102"/>
        <v>0</v>
      </c>
      <c r="BH251" s="95">
        <f t="shared" si="103"/>
        <v>0</v>
      </c>
      <c r="BI251" s="95">
        <f>(AVERAGE(B$12:B251)-AVERAGE($D$12:$D251))/STDEV(B$12:B251)</f>
        <v>-8.7081254602406233E-2</v>
      </c>
      <c r="BJ251" s="95">
        <f>(AVERAGE(C$12:C251)-AVERAGE($D$12:$D251))/STDEV(C$12:C251)</f>
        <v>0.10432948975861421</v>
      </c>
      <c r="BK251" s="94"/>
      <c r="BL251" s="94"/>
      <c r="BM251" s="94"/>
      <c r="BN251" s="72">
        <f t="shared" si="104"/>
        <v>0</v>
      </c>
      <c r="BO251" s="72">
        <f t="shared" si="105"/>
        <v>0</v>
      </c>
      <c r="BP251" s="72">
        <f t="shared" si="106"/>
        <v>0</v>
      </c>
      <c r="BQ251" s="72">
        <f t="shared" si="107"/>
        <v>1</v>
      </c>
      <c r="BR251" s="72">
        <f t="shared" si="108"/>
        <v>1</v>
      </c>
      <c r="BS251" s="72">
        <f t="shared" si="109"/>
        <v>1</v>
      </c>
      <c r="BT251" s="72"/>
      <c r="BU251" s="72"/>
      <c r="BV251" s="72"/>
      <c r="BW251" s="72"/>
      <c r="BX251" s="72"/>
      <c r="BY251" s="72"/>
      <c r="BZ251" s="72"/>
      <c r="CA251" s="72"/>
      <c r="CB251" s="72"/>
      <c r="CC251" s="73"/>
      <c r="CD251" s="73"/>
      <c r="CE251" s="73"/>
      <c r="CF251" s="73"/>
      <c r="CG251" s="73"/>
      <c r="CH251" s="73">
        <f t="shared" si="90"/>
        <v>0</v>
      </c>
      <c r="CI251" s="73">
        <f t="shared" si="91"/>
        <v>0</v>
      </c>
      <c r="CJ251" s="73">
        <f t="shared" si="92"/>
        <v>0</v>
      </c>
      <c r="CK251" s="73"/>
      <c r="CL251" s="73">
        <f t="shared" si="93"/>
        <v>0</v>
      </c>
      <c r="CM251" s="73">
        <f t="shared" si="94"/>
        <v>0</v>
      </c>
      <c r="CN251" s="73">
        <f t="shared" si="95"/>
        <v>0</v>
      </c>
      <c r="CO251" s="73">
        <f t="shared" si="96"/>
        <v>0</v>
      </c>
      <c r="CP251" s="73">
        <f t="shared" si="97"/>
        <v>0</v>
      </c>
      <c r="CQ251" s="73">
        <f t="shared" si="98"/>
        <v>0</v>
      </c>
      <c r="CR251" s="73">
        <f t="shared" si="110"/>
        <v>0</v>
      </c>
      <c r="CS251" s="94"/>
      <c r="CT251" s="94"/>
      <c r="CU251" s="94"/>
      <c r="CV251" s="94"/>
      <c r="CW251" s="94"/>
    </row>
    <row r="252" spans="1:101" s="22" customFormat="1" x14ac:dyDescent="0.2">
      <c r="A252" s="91">
        <f t="shared" si="111"/>
        <v>241</v>
      </c>
      <c r="B252" s="70"/>
      <c r="C252" s="70"/>
      <c r="D252" s="70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AS252" s="109"/>
      <c r="AT252" s="94"/>
      <c r="AU252" s="94"/>
      <c r="AV252" s="94"/>
      <c r="AW252" s="94"/>
      <c r="AX252" s="94"/>
      <c r="AY252" s="94">
        <f t="shared" si="99"/>
        <v>241</v>
      </c>
      <c r="AZ252" s="94">
        <f>AVERAGE(B$12:B252)</f>
        <v>-1.0500267633333337E-3</v>
      </c>
      <c r="BA252" s="94">
        <f>AVERAGE(C$12:C252)</f>
        <v>4.6842394133333326E-3</v>
      </c>
      <c r="BB252" s="94">
        <f t="shared" si="100"/>
        <v>0</v>
      </c>
      <c r="BC252" s="94">
        <f t="shared" si="101"/>
        <v>0</v>
      </c>
      <c r="BD252" s="94">
        <f t="shared" si="112"/>
        <v>-6.3001605800000027E-2</v>
      </c>
      <c r="BE252" s="94">
        <f t="shared" si="113"/>
        <v>0.28105436479999996</v>
      </c>
      <c r="BF252" s="94">
        <f t="shared" si="114"/>
        <v>0.34405597060000004</v>
      </c>
      <c r="BG252" s="95">
        <f t="shared" si="102"/>
        <v>0</v>
      </c>
      <c r="BH252" s="95">
        <f t="shared" si="103"/>
        <v>0</v>
      </c>
      <c r="BI252" s="95">
        <f>(AVERAGE(B$12:B252)-AVERAGE($D$12:$D252))/STDEV(B$12:B252)</f>
        <v>-8.7081254602406233E-2</v>
      </c>
      <c r="BJ252" s="95">
        <f>(AVERAGE(C$12:C252)-AVERAGE($D$12:$D252))/STDEV(C$12:C252)</f>
        <v>0.10432948975861421</v>
      </c>
      <c r="BK252" s="94"/>
      <c r="BL252" s="94"/>
      <c r="BM252" s="94"/>
      <c r="BN252" s="72">
        <f t="shared" si="104"/>
        <v>0</v>
      </c>
      <c r="BO252" s="72">
        <f t="shared" si="105"/>
        <v>0</v>
      </c>
      <c r="BP252" s="72">
        <f t="shared" si="106"/>
        <v>0</v>
      </c>
      <c r="BQ252" s="72">
        <f t="shared" si="107"/>
        <v>1</v>
      </c>
      <c r="BR252" s="72">
        <f t="shared" si="108"/>
        <v>1</v>
      </c>
      <c r="BS252" s="72">
        <f t="shared" si="109"/>
        <v>1</v>
      </c>
      <c r="BT252" s="72"/>
      <c r="BU252" s="72"/>
      <c r="BV252" s="72"/>
      <c r="BW252" s="72"/>
      <c r="BX252" s="72"/>
      <c r="BY252" s="72"/>
      <c r="BZ252" s="72"/>
      <c r="CA252" s="72"/>
      <c r="CB252" s="72"/>
      <c r="CC252" s="73"/>
      <c r="CD252" s="73"/>
      <c r="CE252" s="73"/>
      <c r="CF252" s="73"/>
      <c r="CG252" s="73"/>
      <c r="CH252" s="73">
        <f t="shared" si="90"/>
        <v>0</v>
      </c>
      <c r="CI252" s="73">
        <f t="shared" si="91"/>
        <v>0</v>
      </c>
      <c r="CJ252" s="73">
        <f t="shared" si="92"/>
        <v>0</v>
      </c>
      <c r="CK252" s="73"/>
      <c r="CL252" s="73">
        <f t="shared" si="93"/>
        <v>0</v>
      </c>
      <c r="CM252" s="73">
        <f t="shared" si="94"/>
        <v>0</v>
      </c>
      <c r="CN252" s="73">
        <f t="shared" si="95"/>
        <v>0</v>
      </c>
      <c r="CO252" s="73">
        <f t="shared" si="96"/>
        <v>0</v>
      </c>
      <c r="CP252" s="73">
        <f t="shared" si="97"/>
        <v>0</v>
      </c>
      <c r="CQ252" s="73">
        <f t="shared" si="98"/>
        <v>0</v>
      </c>
      <c r="CR252" s="73">
        <f t="shared" si="110"/>
        <v>0</v>
      </c>
      <c r="CS252" s="94"/>
      <c r="CT252" s="94"/>
      <c r="CU252" s="94"/>
      <c r="CV252" s="94"/>
      <c r="CW252" s="94"/>
    </row>
    <row r="253" spans="1:101" s="22" customFormat="1" x14ac:dyDescent="0.2">
      <c r="A253" s="91">
        <f t="shared" si="111"/>
        <v>242</v>
      </c>
      <c r="B253" s="70"/>
      <c r="C253" s="70"/>
      <c r="D253" s="70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AS253" s="109"/>
      <c r="AT253" s="94"/>
      <c r="AU253" s="94"/>
      <c r="AV253" s="94"/>
      <c r="AW253" s="94"/>
      <c r="AX253" s="94"/>
      <c r="AY253" s="94">
        <f t="shared" si="99"/>
        <v>242</v>
      </c>
      <c r="AZ253" s="94">
        <f>AVERAGE(B$12:B253)</f>
        <v>-1.0500267633333337E-3</v>
      </c>
      <c r="BA253" s="94">
        <f>AVERAGE(C$12:C253)</f>
        <v>4.6842394133333326E-3</v>
      </c>
      <c r="BB253" s="94">
        <f t="shared" si="100"/>
        <v>0</v>
      </c>
      <c r="BC253" s="94">
        <f t="shared" si="101"/>
        <v>0</v>
      </c>
      <c r="BD253" s="94">
        <f t="shared" si="112"/>
        <v>-6.3001605800000027E-2</v>
      </c>
      <c r="BE253" s="94">
        <f t="shared" si="113"/>
        <v>0.28105436479999996</v>
      </c>
      <c r="BF253" s="94">
        <f t="shared" si="114"/>
        <v>0.34405597060000004</v>
      </c>
      <c r="BG253" s="95">
        <f t="shared" si="102"/>
        <v>0</v>
      </c>
      <c r="BH253" s="95">
        <f t="shared" si="103"/>
        <v>0</v>
      </c>
      <c r="BI253" s="95">
        <f>(AVERAGE(B$12:B253)-AVERAGE($D$12:$D253))/STDEV(B$12:B253)</f>
        <v>-8.7081254602406233E-2</v>
      </c>
      <c r="BJ253" s="95">
        <f>(AVERAGE(C$12:C253)-AVERAGE($D$12:$D253))/STDEV(C$12:C253)</f>
        <v>0.10432948975861421</v>
      </c>
      <c r="BK253" s="94"/>
      <c r="BL253" s="94"/>
      <c r="BM253" s="94"/>
      <c r="BN253" s="72">
        <f t="shared" si="104"/>
        <v>0</v>
      </c>
      <c r="BO253" s="72">
        <f t="shared" si="105"/>
        <v>0</v>
      </c>
      <c r="BP253" s="72">
        <f t="shared" si="106"/>
        <v>0</v>
      </c>
      <c r="BQ253" s="72">
        <f t="shared" si="107"/>
        <v>1</v>
      </c>
      <c r="BR253" s="72">
        <f t="shared" si="108"/>
        <v>1</v>
      </c>
      <c r="BS253" s="72">
        <f t="shared" si="109"/>
        <v>1</v>
      </c>
      <c r="BT253" s="72"/>
      <c r="BU253" s="72"/>
      <c r="BV253" s="72"/>
      <c r="BW253" s="72"/>
      <c r="BX253" s="72"/>
      <c r="BY253" s="72"/>
      <c r="BZ253" s="72"/>
      <c r="CA253" s="72"/>
      <c r="CB253" s="72"/>
      <c r="CC253" s="73"/>
      <c r="CD253" s="73"/>
      <c r="CE253" s="73"/>
      <c r="CF253" s="73"/>
      <c r="CG253" s="73"/>
      <c r="CH253" s="73">
        <f t="shared" si="90"/>
        <v>0</v>
      </c>
      <c r="CI253" s="73">
        <f t="shared" si="91"/>
        <v>0</v>
      </c>
      <c r="CJ253" s="73">
        <f t="shared" si="92"/>
        <v>0</v>
      </c>
      <c r="CK253" s="73"/>
      <c r="CL253" s="73">
        <f t="shared" si="93"/>
        <v>0</v>
      </c>
      <c r="CM253" s="73">
        <f t="shared" si="94"/>
        <v>0</v>
      </c>
      <c r="CN253" s="73">
        <f t="shared" si="95"/>
        <v>0</v>
      </c>
      <c r="CO253" s="73">
        <f t="shared" si="96"/>
        <v>0</v>
      </c>
      <c r="CP253" s="73">
        <f t="shared" si="97"/>
        <v>0</v>
      </c>
      <c r="CQ253" s="73">
        <f t="shared" si="98"/>
        <v>0</v>
      </c>
      <c r="CR253" s="73">
        <f t="shared" si="110"/>
        <v>0</v>
      </c>
      <c r="CS253" s="94"/>
      <c r="CT253" s="94"/>
      <c r="CU253" s="94"/>
      <c r="CV253" s="94"/>
      <c r="CW253" s="94"/>
    </row>
    <row r="254" spans="1:101" s="22" customFormat="1" x14ac:dyDescent="0.2">
      <c r="A254" s="91">
        <f t="shared" si="111"/>
        <v>243</v>
      </c>
      <c r="B254" s="70"/>
      <c r="C254" s="70"/>
      <c r="D254" s="70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AS254" s="109"/>
      <c r="AT254" s="94"/>
      <c r="AU254" s="94"/>
      <c r="AV254" s="94"/>
      <c r="AW254" s="94"/>
      <c r="AX254" s="94"/>
      <c r="AY254" s="94">
        <f t="shared" si="99"/>
        <v>243</v>
      </c>
      <c r="AZ254" s="94">
        <f>AVERAGE(B$12:B254)</f>
        <v>-1.0500267633333337E-3</v>
      </c>
      <c r="BA254" s="94">
        <f>AVERAGE(C$12:C254)</f>
        <v>4.6842394133333326E-3</v>
      </c>
      <c r="BB254" s="94">
        <f t="shared" si="100"/>
        <v>0</v>
      </c>
      <c r="BC254" s="94">
        <f t="shared" si="101"/>
        <v>0</v>
      </c>
      <c r="BD254" s="94">
        <f t="shared" si="112"/>
        <v>-6.3001605800000027E-2</v>
      </c>
      <c r="BE254" s="94">
        <f t="shared" si="113"/>
        <v>0.28105436479999996</v>
      </c>
      <c r="BF254" s="94">
        <f t="shared" si="114"/>
        <v>0.34405597060000004</v>
      </c>
      <c r="BG254" s="95">
        <f t="shared" si="102"/>
        <v>0</v>
      </c>
      <c r="BH254" s="95">
        <f t="shared" si="103"/>
        <v>0</v>
      </c>
      <c r="BI254" s="95">
        <f>(AVERAGE(B$12:B254)-AVERAGE($D$12:$D254))/STDEV(B$12:B254)</f>
        <v>-8.7081254602406233E-2</v>
      </c>
      <c r="BJ254" s="95">
        <f>(AVERAGE(C$12:C254)-AVERAGE($D$12:$D254))/STDEV(C$12:C254)</f>
        <v>0.10432948975861421</v>
      </c>
      <c r="BK254" s="94"/>
      <c r="BL254" s="94"/>
      <c r="BM254" s="94"/>
      <c r="BN254" s="72">
        <f t="shared" si="104"/>
        <v>0</v>
      </c>
      <c r="BO254" s="72">
        <f t="shared" si="105"/>
        <v>0</v>
      </c>
      <c r="BP254" s="72">
        <f t="shared" si="106"/>
        <v>0</v>
      </c>
      <c r="BQ254" s="72">
        <f t="shared" si="107"/>
        <v>1</v>
      </c>
      <c r="BR254" s="72">
        <f t="shared" si="108"/>
        <v>1</v>
      </c>
      <c r="BS254" s="72">
        <f t="shared" si="109"/>
        <v>1</v>
      </c>
      <c r="BT254" s="72"/>
      <c r="BU254" s="72"/>
      <c r="BV254" s="72"/>
      <c r="BW254" s="72"/>
      <c r="BX254" s="72"/>
      <c r="BY254" s="72"/>
      <c r="BZ254" s="72"/>
      <c r="CA254" s="72"/>
      <c r="CB254" s="72"/>
      <c r="CC254" s="73"/>
      <c r="CD254" s="73"/>
      <c r="CE254" s="73"/>
      <c r="CF254" s="73"/>
      <c r="CG254" s="73"/>
      <c r="CH254" s="73">
        <f t="shared" si="90"/>
        <v>0</v>
      </c>
      <c r="CI254" s="73">
        <f t="shared" si="91"/>
        <v>0</v>
      </c>
      <c r="CJ254" s="73">
        <f t="shared" si="92"/>
        <v>0</v>
      </c>
      <c r="CK254" s="73"/>
      <c r="CL254" s="73">
        <f t="shared" si="93"/>
        <v>0</v>
      </c>
      <c r="CM254" s="73">
        <f t="shared" si="94"/>
        <v>0</v>
      </c>
      <c r="CN254" s="73">
        <f t="shared" si="95"/>
        <v>0</v>
      </c>
      <c r="CO254" s="73">
        <f t="shared" si="96"/>
        <v>0</v>
      </c>
      <c r="CP254" s="73">
        <f t="shared" si="97"/>
        <v>0</v>
      </c>
      <c r="CQ254" s="73">
        <f t="shared" si="98"/>
        <v>0</v>
      </c>
      <c r="CR254" s="73">
        <f t="shared" si="110"/>
        <v>0</v>
      </c>
      <c r="CS254" s="94"/>
      <c r="CT254" s="94"/>
      <c r="CU254" s="94"/>
      <c r="CV254" s="94"/>
      <c r="CW254" s="94"/>
    </row>
    <row r="255" spans="1:101" s="22" customFormat="1" x14ac:dyDescent="0.2">
      <c r="A255" s="91">
        <f t="shared" si="111"/>
        <v>244</v>
      </c>
      <c r="B255" s="70"/>
      <c r="C255" s="70"/>
      <c r="D255" s="70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AS255" s="109"/>
      <c r="AT255" s="94"/>
      <c r="AU255" s="94"/>
      <c r="AV255" s="94"/>
      <c r="AW255" s="94"/>
      <c r="AX255" s="94"/>
      <c r="AY255" s="94">
        <f t="shared" si="99"/>
        <v>244</v>
      </c>
      <c r="AZ255" s="94">
        <f>AVERAGE(B$12:B255)</f>
        <v>-1.0500267633333337E-3</v>
      </c>
      <c r="BA255" s="94">
        <f>AVERAGE(C$12:C255)</f>
        <v>4.6842394133333326E-3</v>
      </c>
      <c r="BB255" s="94">
        <f t="shared" si="100"/>
        <v>0</v>
      </c>
      <c r="BC255" s="94">
        <f t="shared" si="101"/>
        <v>0</v>
      </c>
      <c r="BD255" s="94">
        <f t="shared" si="112"/>
        <v>-6.3001605800000027E-2</v>
      </c>
      <c r="BE255" s="94">
        <f t="shared" si="113"/>
        <v>0.28105436479999996</v>
      </c>
      <c r="BF255" s="94">
        <f t="shared" si="114"/>
        <v>0.34405597060000004</v>
      </c>
      <c r="BG255" s="95">
        <f t="shared" si="102"/>
        <v>0</v>
      </c>
      <c r="BH255" s="95">
        <f t="shared" si="103"/>
        <v>0</v>
      </c>
      <c r="BI255" s="95">
        <f>(AVERAGE(B$12:B255)-AVERAGE($D$12:$D255))/STDEV(B$12:B255)</f>
        <v>-8.7081254602406233E-2</v>
      </c>
      <c r="BJ255" s="95">
        <f>(AVERAGE(C$12:C255)-AVERAGE($D$12:$D255))/STDEV(C$12:C255)</f>
        <v>0.10432948975861421</v>
      </c>
      <c r="BK255" s="94"/>
      <c r="BL255" s="94"/>
      <c r="BM255" s="94"/>
      <c r="BN255" s="72">
        <f t="shared" si="104"/>
        <v>0</v>
      </c>
      <c r="BO255" s="72">
        <f t="shared" si="105"/>
        <v>0</v>
      </c>
      <c r="BP255" s="72">
        <f t="shared" si="106"/>
        <v>0</v>
      </c>
      <c r="BQ255" s="72">
        <f t="shared" si="107"/>
        <v>1</v>
      </c>
      <c r="BR255" s="72">
        <f t="shared" si="108"/>
        <v>1</v>
      </c>
      <c r="BS255" s="72">
        <f t="shared" si="109"/>
        <v>1</v>
      </c>
      <c r="BT255" s="72"/>
      <c r="BU255" s="72"/>
      <c r="BV255" s="72"/>
      <c r="BW255" s="72"/>
      <c r="BX255" s="72"/>
      <c r="BY255" s="72"/>
      <c r="BZ255" s="72"/>
      <c r="CA255" s="72"/>
      <c r="CB255" s="72"/>
      <c r="CC255" s="73"/>
      <c r="CD255" s="73"/>
      <c r="CE255" s="73"/>
      <c r="CF255" s="73"/>
      <c r="CG255" s="73"/>
      <c r="CH255" s="73">
        <f t="shared" si="90"/>
        <v>0</v>
      </c>
      <c r="CI255" s="73">
        <f t="shared" si="91"/>
        <v>0</v>
      </c>
      <c r="CJ255" s="73">
        <f t="shared" si="92"/>
        <v>0</v>
      </c>
      <c r="CK255" s="73"/>
      <c r="CL255" s="73">
        <f t="shared" si="93"/>
        <v>0</v>
      </c>
      <c r="CM255" s="73">
        <f t="shared" si="94"/>
        <v>0</v>
      </c>
      <c r="CN255" s="73">
        <f t="shared" si="95"/>
        <v>0</v>
      </c>
      <c r="CO255" s="73">
        <f t="shared" si="96"/>
        <v>0</v>
      </c>
      <c r="CP255" s="73">
        <f t="shared" si="97"/>
        <v>0</v>
      </c>
      <c r="CQ255" s="73">
        <f t="shared" si="98"/>
        <v>0</v>
      </c>
      <c r="CR255" s="73">
        <f t="shared" si="110"/>
        <v>0</v>
      </c>
      <c r="CS255" s="94"/>
      <c r="CT255" s="94"/>
      <c r="CU255" s="94"/>
      <c r="CV255" s="94"/>
      <c r="CW255" s="94"/>
    </row>
    <row r="256" spans="1:101" s="22" customFormat="1" x14ac:dyDescent="0.2">
      <c r="A256" s="91">
        <f t="shared" si="111"/>
        <v>245</v>
      </c>
      <c r="B256" s="70"/>
      <c r="C256" s="70"/>
      <c r="D256" s="70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AS256" s="109"/>
      <c r="AT256" s="94"/>
      <c r="AU256" s="94"/>
      <c r="AV256" s="94"/>
      <c r="AW256" s="94"/>
      <c r="AX256" s="94"/>
      <c r="AY256" s="94">
        <f t="shared" si="99"/>
        <v>245</v>
      </c>
      <c r="AZ256" s="94">
        <f>AVERAGE(B$12:B256)</f>
        <v>-1.0500267633333337E-3</v>
      </c>
      <c r="BA256" s="94">
        <f>AVERAGE(C$12:C256)</f>
        <v>4.6842394133333326E-3</v>
      </c>
      <c r="BB256" s="94">
        <f t="shared" si="100"/>
        <v>0</v>
      </c>
      <c r="BC256" s="94">
        <f t="shared" si="101"/>
        <v>0</v>
      </c>
      <c r="BD256" s="94">
        <f t="shared" si="112"/>
        <v>-6.3001605800000027E-2</v>
      </c>
      <c r="BE256" s="94">
        <f t="shared" si="113"/>
        <v>0.28105436479999996</v>
      </c>
      <c r="BF256" s="94">
        <f t="shared" si="114"/>
        <v>0.34405597060000004</v>
      </c>
      <c r="BG256" s="95">
        <f t="shared" si="102"/>
        <v>0</v>
      </c>
      <c r="BH256" s="95">
        <f t="shared" si="103"/>
        <v>0</v>
      </c>
      <c r="BI256" s="95">
        <f>(AVERAGE(B$12:B256)-AVERAGE($D$12:$D256))/STDEV(B$12:B256)</f>
        <v>-8.7081254602406233E-2</v>
      </c>
      <c r="BJ256" s="95">
        <f>(AVERAGE(C$12:C256)-AVERAGE($D$12:$D256))/STDEV(C$12:C256)</f>
        <v>0.10432948975861421</v>
      </c>
      <c r="BK256" s="94"/>
      <c r="BL256" s="94"/>
      <c r="BM256" s="94"/>
      <c r="BN256" s="72">
        <f t="shared" si="104"/>
        <v>0</v>
      </c>
      <c r="BO256" s="72">
        <f t="shared" si="105"/>
        <v>0</v>
      </c>
      <c r="BP256" s="72">
        <f t="shared" si="106"/>
        <v>0</v>
      </c>
      <c r="BQ256" s="72">
        <f t="shared" si="107"/>
        <v>1</v>
      </c>
      <c r="BR256" s="72">
        <f t="shared" si="108"/>
        <v>1</v>
      </c>
      <c r="BS256" s="72">
        <f t="shared" si="109"/>
        <v>1</v>
      </c>
      <c r="BT256" s="72"/>
      <c r="BU256" s="72"/>
      <c r="BV256" s="72"/>
      <c r="BW256" s="72"/>
      <c r="BX256" s="72"/>
      <c r="BY256" s="72"/>
      <c r="BZ256" s="72"/>
      <c r="CA256" s="72"/>
      <c r="CB256" s="72"/>
      <c r="CC256" s="73"/>
      <c r="CD256" s="73"/>
      <c r="CE256" s="73"/>
      <c r="CF256" s="73"/>
      <c r="CG256" s="73"/>
      <c r="CH256" s="73">
        <f t="shared" si="90"/>
        <v>0</v>
      </c>
      <c r="CI256" s="73">
        <f t="shared" si="91"/>
        <v>0</v>
      </c>
      <c r="CJ256" s="73">
        <f t="shared" si="92"/>
        <v>0</v>
      </c>
      <c r="CK256" s="73"/>
      <c r="CL256" s="73">
        <f t="shared" si="93"/>
        <v>0</v>
      </c>
      <c r="CM256" s="73">
        <f t="shared" si="94"/>
        <v>0</v>
      </c>
      <c r="CN256" s="73">
        <f t="shared" si="95"/>
        <v>0</v>
      </c>
      <c r="CO256" s="73">
        <f t="shared" si="96"/>
        <v>0</v>
      </c>
      <c r="CP256" s="73">
        <f t="shared" si="97"/>
        <v>0</v>
      </c>
      <c r="CQ256" s="73">
        <f t="shared" si="98"/>
        <v>0</v>
      </c>
      <c r="CR256" s="73">
        <f t="shared" si="110"/>
        <v>0</v>
      </c>
      <c r="CS256" s="94"/>
      <c r="CT256" s="94"/>
      <c r="CU256" s="94"/>
      <c r="CV256" s="94"/>
      <c r="CW256" s="94"/>
    </row>
    <row r="257" spans="1:101" s="22" customFormat="1" x14ac:dyDescent="0.2">
      <c r="A257" s="91">
        <f t="shared" si="111"/>
        <v>246</v>
      </c>
      <c r="B257" s="70"/>
      <c r="C257" s="70"/>
      <c r="D257" s="70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AS257" s="109"/>
      <c r="AT257" s="94"/>
      <c r="AU257" s="94"/>
      <c r="AV257" s="94"/>
      <c r="AW257" s="94"/>
      <c r="AX257" s="94"/>
      <c r="AY257" s="94">
        <f t="shared" si="99"/>
        <v>246</v>
      </c>
      <c r="AZ257" s="94">
        <f>AVERAGE(B$12:B257)</f>
        <v>-1.0500267633333337E-3</v>
      </c>
      <c r="BA257" s="94">
        <f>AVERAGE(C$12:C257)</f>
        <v>4.6842394133333326E-3</v>
      </c>
      <c r="BB257" s="94">
        <f t="shared" si="100"/>
        <v>0</v>
      </c>
      <c r="BC257" s="94">
        <f t="shared" si="101"/>
        <v>0</v>
      </c>
      <c r="BD257" s="94">
        <f t="shared" si="112"/>
        <v>-6.3001605800000027E-2</v>
      </c>
      <c r="BE257" s="94">
        <f t="shared" si="113"/>
        <v>0.28105436479999996</v>
      </c>
      <c r="BF257" s="94">
        <f t="shared" si="114"/>
        <v>0.34405597060000004</v>
      </c>
      <c r="BG257" s="95">
        <f t="shared" si="102"/>
        <v>0</v>
      </c>
      <c r="BH257" s="95">
        <f t="shared" si="103"/>
        <v>0</v>
      </c>
      <c r="BI257" s="95">
        <f>(AVERAGE(B$12:B257)-AVERAGE($D$12:$D257))/STDEV(B$12:B257)</f>
        <v>-8.7081254602406233E-2</v>
      </c>
      <c r="BJ257" s="95">
        <f>(AVERAGE(C$12:C257)-AVERAGE($D$12:$D257))/STDEV(C$12:C257)</f>
        <v>0.10432948975861421</v>
      </c>
      <c r="BK257" s="94"/>
      <c r="BL257" s="94"/>
      <c r="BM257" s="94"/>
      <c r="BN257" s="72">
        <f t="shared" si="104"/>
        <v>0</v>
      </c>
      <c r="BO257" s="72">
        <f t="shared" si="105"/>
        <v>0</v>
      </c>
      <c r="BP257" s="72">
        <f t="shared" si="106"/>
        <v>0</v>
      </c>
      <c r="BQ257" s="72">
        <f t="shared" si="107"/>
        <v>1</v>
      </c>
      <c r="BR257" s="72">
        <f t="shared" si="108"/>
        <v>1</v>
      </c>
      <c r="BS257" s="72">
        <f t="shared" si="109"/>
        <v>1</v>
      </c>
      <c r="BT257" s="72"/>
      <c r="BU257" s="72"/>
      <c r="BV257" s="72"/>
      <c r="BW257" s="72"/>
      <c r="BX257" s="72"/>
      <c r="BY257" s="72"/>
      <c r="BZ257" s="72"/>
      <c r="CA257" s="72"/>
      <c r="CB257" s="72"/>
      <c r="CC257" s="73"/>
      <c r="CD257" s="73"/>
      <c r="CE257" s="73"/>
      <c r="CF257" s="73"/>
      <c r="CG257" s="73"/>
      <c r="CH257" s="73">
        <f t="shared" si="90"/>
        <v>0</v>
      </c>
      <c r="CI257" s="73">
        <f t="shared" si="91"/>
        <v>0</v>
      </c>
      <c r="CJ257" s="73">
        <f t="shared" si="92"/>
        <v>0</v>
      </c>
      <c r="CK257" s="73"/>
      <c r="CL257" s="73">
        <f t="shared" si="93"/>
        <v>0</v>
      </c>
      <c r="CM257" s="73">
        <f t="shared" si="94"/>
        <v>0</v>
      </c>
      <c r="CN257" s="73">
        <f t="shared" si="95"/>
        <v>0</v>
      </c>
      <c r="CO257" s="73">
        <f t="shared" si="96"/>
        <v>0</v>
      </c>
      <c r="CP257" s="73">
        <f t="shared" si="97"/>
        <v>0</v>
      </c>
      <c r="CQ257" s="73">
        <f t="shared" si="98"/>
        <v>0</v>
      </c>
      <c r="CR257" s="73">
        <f t="shared" si="110"/>
        <v>0</v>
      </c>
      <c r="CS257" s="94"/>
      <c r="CT257" s="94"/>
      <c r="CU257" s="94"/>
      <c r="CV257" s="94"/>
      <c r="CW257" s="94"/>
    </row>
    <row r="258" spans="1:101" s="22" customFormat="1" x14ac:dyDescent="0.2">
      <c r="A258" s="91">
        <f t="shared" si="111"/>
        <v>247</v>
      </c>
      <c r="B258" s="70"/>
      <c r="C258" s="70"/>
      <c r="D258" s="70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AS258" s="109"/>
      <c r="AT258" s="94"/>
      <c r="AU258" s="94"/>
      <c r="AV258" s="94"/>
      <c r="AW258" s="94"/>
      <c r="AX258" s="94"/>
      <c r="AY258" s="94">
        <f t="shared" si="99"/>
        <v>247</v>
      </c>
      <c r="AZ258" s="94">
        <f>AVERAGE(B$12:B258)</f>
        <v>-1.0500267633333337E-3</v>
      </c>
      <c r="BA258" s="94">
        <f>AVERAGE(C$12:C258)</f>
        <v>4.6842394133333326E-3</v>
      </c>
      <c r="BB258" s="94">
        <f t="shared" si="100"/>
        <v>0</v>
      </c>
      <c r="BC258" s="94">
        <f t="shared" si="101"/>
        <v>0</v>
      </c>
      <c r="BD258" s="94">
        <f t="shared" si="112"/>
        <v>-6.3001605800000027E-2</v>
      </c>
      <c r="BE258" s="94">
        <f t="shared" si="113"/>
        <v>0.28105436479999996</v>
      </c>
      <c r="BF258" s="94">
        <f t="shared" si="114"/>
        <v>0.34405597060000004</v>
      </c>
      <c r="BG258" s="95">
        <f t="shared" si="102"/>
        <v>0</v>
      </c>
      <c r="BH258" s="95">
        <f t="shared" si="103"/>
        <v>0</v>
      </c>
      <c r="BI258" s="95">
        <f>(AVERAGE(B$12:B258)-AVERAGE($D$12:$D258))/STDEV(B$12:B258)</f>
        <v>-8.7081254602406233E-2</v>
      </c>
      <c r="BJ258" s="95">
        <f>(AVERAGE(C$12:C258)-AVERAGE($D$12:$D258))/STDEV(C$12:C258)</f>
        <v>0.10432948975861421</v>
      </c>
      <c r="BK258" s="94"/>
      <c r="BL258" s="94"/>
      <c r="BM258" s="94"/>
      <c r="BN258" s="72">
        <f t="shared" si="104"/>
        <v>0</v>
      </c>
      <c r="BO258" s="72">
        <f t="shared" si="105"/>
        <v>0</v>
      </c>
      <c r="BP258" s="72">
        <f t="shared" si="106"/>
        <v>0</v>
      </c>
      <c r="BQ258" s="72">
        <f t="shared" si="107"/>
        <v>1</v>
      </c>
      <c r="BR258" s="72">
        <f t="shared" si="108"/>
        <v>1</v>
      </c>
      <c r="BS258" s="72">
        <f t="shared" si="109"/>
        <v>1</v>
      </c>
      <c r="BT258" s="72"/>
      <c r="BU258" s="72"/>
      <c r="BV258" s="72"/>
      <c r="BW258" s="72"/>
      <c r="BX258" s="72"/>
      <c r="BY258" s="72"/>
      <c r="BZ258" s="72"/>
      <c r="CA258" s="72"/>
      <c r="CB258" s="72"/>
      <c r="CC258" s="73"/>
      <c r="CD258" s="73"/>
      <c r="CE258" s="73"/>
      <c r="CF258" s="73"/>
      <c r="CG258" s="73"/>
      <c r="CH258" s="73">
        <f t="shared" si="90"/>
        <v>0</v>
      </c>
      <c r="CI258" s="73">
        <f t="shared" si="91"/>
        <v>0</v>
      </c>
      <c r="CJ258" s="73">
        <f t="shared" si="92"/>
        <v>0</v>
      </c>
      <c r="CK258" s="73"/>
      <c r="CL258" s="73">
        <f t="shared" si="93"/>
        <v>0</v>
      </c>
      <c r="CM258" s="73">
        <f t="shared" si="94"/>
        <v>0</v>
      </c>
      <c r="CN258" s="73">
        <f t="shared" si="95"/>
        <v>0</v>
      </c>
      <c r="CO258" s="73">
        <f t="shared" si="96"/>
        <v>0</v>
      </c>
      <c r="CP258" s="73">
        <f t="shared" si="97"/>
        <v>0</v>
      </c>
      <c r="CQ258" s="73">
        <f t="shared" si="98"/>
        <v>0</v>
      </c>
      <c r="CR258" s="73">
        <f t="shared" si="110"/>
        <v>0</v>
      </c>
      <c r="CS258" s="94"/>
      <c r="CT258" s="94"/>
      <c r="CU258" s="94"/>
      <c r="CV258" s="94"/>
      <c r="CW258" s="94"/>
    </row>
    <row r="259" spans="1:101" s="22" customFormat="1" x14ac:dyDescent="0.2">
      <c r="A259" s="91">
        <f t="shared" si="111"/>
        <v>248</v>
      </c>
      <c r="B259" s="70"/>
      <c r="C259" s="70"/>
      <c r="D259" s="70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AS259" s="109"/>
      <c r="AT259" s="94"/>
      <c r="AU259" s="94"/>
      <c r="AV259" s="94"/>
      <c r="AW259" s="94"/>
      <c r="AX259" s="94"/>
      <c r="AY259" s="94">
        <f t="shared" si="99"/>
        <v>248</v>
      </c>
      <c r="AZ259" s="94">
        <f>AVERAGE(B$12:B259)</f>
        <v>-1.0500267633333337E-3</v>
      </c>
      <c r="BA259" s="94">
        <f>AVERAGE(C$12:C259)</f>
        <v>4.6842394133333326E-3</v>
      </c>
      <c r="BB259" s="94">
        <f t="shared" si="100"/>
        <v>0</v>
      </c>
      <c r="BC259" s="94">
        <f t="shared" si="101"/>
        <v>0</v>
      </c>
      <c r="BD259" s="94">
        <f t="shared" si="112"/>
        <v>-6.3001605800000027E-2</v>
      </c>
      <c r="BE259" s="94">
        <f t="shared" si="113"/>
        <v>0.28105436479999996</v>
      </c>
      <c r="BF259" s="94">
        <f t="shared" si="114"/>
        <v>0.34405597060000004</v>
      </c>
      <c r="BG259" s="95">
        <f t="shared" si="102"/>
        <v>0</v>
      </c>
      <c r="BH259" s="95">
        <f t="shared" si="103"/>
        <v>0</v>
      </c>
      <c r="BI259" s="95">
        <f>(AVERAGE(B$12:B259)-AVERAGE($D$12:$D259))/STDEV(B$12:B259)</f>
        <v>-8.7081254602406233E-2</v>
      </c>
      <c r="BJ259" s="95">
        <f>(AVERAGE(C$12:C259)-AVERAGE($D$12:$D259))/STDEV(C$12:C259)</f>
        <v>0.10432948975861421</v>
      </c>
      <c r="BK259" s="94"/>
      <c r="BL259" s="94"/>
      <c r="BM259" s="94"/>
      <c r="BN259" s="72">
        <f t="shared" si="104"/>
        <v>0</v>
      </c>
      <c r="BO259" s="72">
        <f t="shared" si="105"/>
        <v>0</v>
      </c>
      <c r="BP259" s="72">
        <f t="shared" si="106"/>
        <v>0</v>
      </c>
      <c r="BQ259" s="72">
        <f t="shared" si="107"/>
        <v>1</v>
      </c>
      <c r="BR259" s="72">
        <f t="shared" si="108"/>
        <v>1</v>
      </c>
      <c r="BS259" s="72">
        <f t="shared" si="109"/>
        <v>1</v>
      </c>
      <c r="BT259" s="72"/>
      <c r="BU259" s="72"/>
      <c r="BV259" s="72"/>
      <c r="BW259" s="72"/>
      <c r="BX259" s="72"/>
      <c r="BY259" s="72"/>
      <c r="BZ259" s="72"/>
      <c r="CA259" s="72"/>
      <c r="CB259" s="72"/>
      <c r="CC259" s="73"/>
      <c r="CD259" s="73"/>
      <c r="CE259" s="73"/>
      <c r="CF259" s="73"/>
      <c r="CG259" s="73"/>
      <c r="CH259" s="73">
        <f t="shared" si="90"/>
        <v>0</v>
      </c>
      <c r="CI259" s="73">
        <f t="shared" si="91"/>
        <v>0</v>
      </c>
      <c r="CJ259" s="73">
        <f t="shared" si="92"/>
        <v>0</v>
      </c>
      <c r="CK259" s="73"/>
      <c r="CL259" s="73">
        <f t="shared" si="93"/>
        <v>0</v>
      </c>
      <c r="CM259" s="73">
        <f t="shared" si="94"/>
        <v>0</v>
      </c>
      <c r="CN259" s="73">
        <f t="shared" si="95"/>
        <v>0</v>
      </c>
      <c r="CO259" s="73">
        <f t="shared" si="96"/>
        <v>0</v>
      </c>
      <c r="CP259" s="73">
        <f t="shared" si="97"/>
        <v>0</v>
      </c>
      <c r="CQ259" s="73">
        <f t="shared" si="98"/>
        <v>0</v>
      </c>
      <c r="CR259" s="73">
        <f t="shared" si="110"/>
        <v>0</v>
      </c>
      <c r="CS259" s="94"/>
      <c r="CT259" s="94"/>
      <c r="CU259" s="94"/>
      <c r="CV259" s="94"/>
      <c r="CW259" s="94"/>
    </row>
    <row r="260" spans="1:101" s="22" customFormat="1" x14ac:dyDescent="0.2">
      <c r="A260" s="91">
        <f t="shared" si="111"/>
        <v>249</v>
      </c>
      <c r="B260" s="70"/>
      <c r="C260" s="70"/>
      <c r="D260" s="70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AS260" s="109"/>
      <c r="AT260" s="94"/>
      <c r="AU260" s="94"/>
      <c r="AV260" s="94"/>
      <c r="AW260" s="94"/>
      <c r="AX260" s="94"/>
      <c r="AY260" s="94">
        <f t="shared" si="99"/>
        <v>249</v>
      </c>
      <c r="AZ260" s="94">
        <f>AVERAGE(B$12:B260)</f>
        <v>-1.0500267633333337E-3</v>
      </c>
      <c r="BA260" s="94">
        <f>AVERAGE(C$12:C260)</f>
        <v>4.6842394133333326E-3</v>
      </c>
      <c r="BB260" s="94">
        <f t="shared" si="100"/>
        <v>0</v>
      </c>
      <c r="BC260" s="94">
        <f t="shared" si="101"/>
        <v>0</v>
      </c>
      <c r="BD260" s="94">
        <f t="shared" si="112"/>
        <v>-6.3001605800000027E-2</v>
      </c>
      <c r="BE260" s="94">
        <f t="shared" si="113"/>
        <v>0.28105436479999996</v>
      </c>
      <c r="BF260" s="94">
        <f t="shared" si="114"/>
        <v>0.34405597060000004</v>
      </c>
      <c r="BG260" s="95">
        <f t="shared" si="102"/>
        <v>0</v>
      </c>
      <c r="BH260" s="95">
        <f t="shared" si="103"/>
        <v>0</v>
      </c>
      <c r="BI260" s="95">
        <f>(AVERAGE(B$12:B260)-AVERAGE($D$12:$D260))/STDEV(B$12:B260)</f>
        <v>-8.7081254602406233E-2</v>
      </c>
      <c r="BJ260" s="95">
        <f>(AVERAGE(C$12:C260)-AVERAGE($D$12:$D260))/STDEV(C$12:C260)</f>
        <v>0.10432948975861421</v>
      </c>
      <c r="BK260" s="94"/>
      <c r="BL260" s="94"/>
      <c r="BM260" s="94"/>
      <c r="BN260" s="72">
        <f t="shared" si="104"/>
        <v>0</v>
      </c>
      <c r="BO260" s="72">
        <f t="shared" si="105"/>
        <v>0</v>
      </c>
      <c r="BP260" s="72">
        <f t="shared" si="106"/>
        <v>0</v>
      </c>
      <c r="BQ260" s="72">
        <f t="shared" si="107"/>
        <v>1</v>
      </c>
      <c r="BR260" s="72">
        <f t="shared" si="108"/>
        <v>1</v>
      </c>
      <c r="BS260" s="72">
        <f t="shared" si="109"/>
        <v>1</v>
      </c>
      <c r="BT260" s="72"/>
      <c r="BU260" s="72"/>
      <c r="BV260" s="72"/>
      <c r="BW260" s="72"/>
      <c r="BX260" s="72"/>
      <c r="BY260" s="72"/>
      <c r="BZ260" s="72"/>
      <c r="CA260" s="72"/>
      <c r="CB260" s="72"/>
      <c r="CC260" s="73"/>
      <c r="CD260" s="73"/>
      <c r="CE260" s="73"/>
      <c r="CF260" s="73"/>
      <c r="CG260" s="73"/>
      <c r="CH260" s="73">
        <f t="shared" si="90"/>
        <v>0</v>
      </c>
      <c r="CI260" s="73">
        <f t="shared" si="91"/>
        <v>0</v>
      </c>
      <c r="CJ260" s="73">
        <f t="shared" si="92"/>
        <v>0</v>
      </c>
      <c r="CK260" s="73"/>
      <c r="CL260" s="73">
        <f t="shared" si="93"/>
        <v>0</v>
      </c>
      <c r="CM260" s="73">
        <f t="shared" si="94"/>
        <v>0</v>
      </c>
      <c r="CN260" s="73">
        <f t="shared" si="95"/>
        <v>0</v>
      </c>
      <c r="CO260" s="73">
        <f t="shared" si="96"/>
        <v>0</v>
      </c>
      <c r="CP260" s="73">
        <f t="shared" si="97"/>
        <v>0</v>
      </c>
      <c r="CQ260" s="73">
        <f t="shared" si="98"/>
        <v>0</v>
      </c>
      <c r="CR260" s="73">
        <f t="shared" si="110"/>
        <v>0</v>
      </c>
      <c r="CS260" s="94"/>
      <c r="CT260" s="94"/>
      <c r="CU260" s="94"/>
      <c r="CV260" s="94"/>
      <c r="CW260" s="94"/>
    </row>
    <row r="261" spans="1:101" s="22" customFormat="1" x14ac:dyDescent="0.2">
      <c r="A261" s="91">
        <f t="shared" si="111"/>
        <v>250</v>
      </c>
      <c r="B261" s="70"/>
      <c r="C261" s="70"/>
      <c r="D261" s="70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AS261" s="109"/>
      <c r="AT261" s="94"/>
      <c r="AU261" s="94"/>
      <c r="AV261" s="94"/>
      <c r="AW261" s="94"/>
      <c r="AX261" s="94"/>
      <c r="AY261" s="94">
        <f t="shared" si="99"/>
        <v>250</v>
      </c>
      <c r="AZ261" s="94">
        <f>AVERAGE(B$12:B261)</f>
        <v>-1.0500267633333337E-3</v>
      </c>
      <c r="BA261" s="94">
        <f>AVERAGE(C$12:C261)</f>
        <v>4.6842394133333326E-3</v>
      </c>
      <c r="BB261" s="94">
        <f t="shared" si="100"/>
        <v>0</v>
      </c>
      <c r="BC261" s="94">
        <f t="shared" si="101"/>
        <v>0</v>
      </c>
      <c r="BD261" s="94">
        <f t="shared" si="112"/>
        <v>-6.3001605800000027E-2</v>
      </c>
      <c r="BE261" s="94">
        <f t="shared" si="113"/>
        <v>0.28105436479999996</v>
      </c>
      <c r="BF261" s="94">
        <f t="shared" si="114"/>
        <v>0.34405597060000004</v>
      </c>
      <c r="BG261" s="95">
        <f t="shared" si="102"/>
        <v>0</v>
      </c>
      <c r="BH261" s="95">
        <f t="shared" si="103"/>
        <v>0</v>
      </c>
      <c r="BI261" s="95">
        <f>(AVERAGE(B$12:B261)-AVERAGE($D$12:$D261))/STDEV(B$12:B261)</f>
        <v>-8.7081254602406233E-2</v>
      </c>
      <c r="BJ261" s="95">
        <f>(AVERAGE(C$12:C261)-AVERAGE($D$12:$D261))/STDEV(C$12:C261)</f>
        <v>0.10432948975861421</v>
      </c>
      <c r="BK261" s="94"/>
      <c r="BL261" s="94"/>
      <c r="BM261" s="94"/>
      <c r="BN261" s="72">
        <f t="shared" si="104"/>
        <v>0</v>
      </c>
      <c r="BO261" s="72">
        <f t="shared" si="105"/>
        <v>0</v>
      </c>
      <c r="BP261" s="72">
        <f t="shared" si="106"/>
        <v>0</v>
      </c>
      <c r="BQ261" s="72">
        <f t="shared" si="107"/>
        <v>1</v>
      </c>
      <c r="BR261" s="72">
        <f t="shared" si="108"/>
        <v>1</v>
      </c>
      <c r="BS261" s="72">
        <f t="shared" si="109"/>
        <v>1</v>
      </c>
      <c r="BT261" s="72"/>
      <c r="BU261" s="72"/>
      <c r="BV261" s="72"/>
      <c r="BW261" s="72"/>
      <c r="BX261" s="72"/>
      <c r="BY261" s="72"/>
      <c r="BZ261" s="72"/>
      <c r="CA261" s="72"/>
      <c r="CB261" s="72"/>
      <c r="CC261" s="73"/>
      <c r="CD261" s="73"/>
      <c r="CE261" s="73"/>
      <c r="CF261" s="73"/>
      <c r="CG261" s="73"/>
      <c r="CH261" s="73">
        <f t="shared" si="90"/>
        <v>0</v>
      </c>
      <c r="CI261" s="73">
        <f t="shared" si="91"/>
        <v>0</v>
      </c>
      <c r="CJ261" s="73">
        <f t="shared" si="92"/>
        <v>0</v>
      </c>
      <c r="CK261" s="73"/>
      <c r="CL261" s="73">
        <f t="shared" si="93"/>
        <v>0</v>
      </c>
      <c r="CM261" s="73">
        <f t="shared" si="94"/>
        <v>0</v>
      </c>
      <c r="CN261" s="73">
        <f t="shared" si="95"/>
        <v>0</v>
      </c>
      <c r="CO261" s="73">
        <f t="shared" si="96"/>
        <v>0</v>
      </c>
      <c r="CP261" s="73">
        <f t="shared" si="97"/>
        <v>0</v>
      </c>
      <c r="CQ261" s="73">
        <f t="shared" si="98"/>
        <v>0</v>
      </c>
      <c r="CR261" s="73">
        <f t="shared" si="110"/>
        <v>0</v>
      </c>
      <c r="CS261" s="94"/>
      <c r="CT261" s="94"/>
      <c r="CU261" s="94"/>
      <c r="CV261" s="94"/>
      <c r="CW261" s="94"/>
    </row>
    <row r="262" spans="1:101" s="22" customFormat="1" x14ac:dyDescent="0.2">
      <c r="A262" s="91">
        <f t="shared" si="111"/>
        <v>251</v>
      </c>
      <c r="B262" s="70"/>
      <c r="C262" s="70"/>
      <c r="D262" s="70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AS262" s="109"/>
      <c r="AT262" s="94"/>
      <c r="AU262" s="94"/>
      <c r="AV262" s="94"/>
      <c r="AW262" s="94"/>
      <c r="AX262" s="94"/>
      <c r="AY262" s="94">
        <f t="shared" si="99"/>
        <v>251</v>
      </c>
      <c r="AZ262" s="94">
        <f>AVERAGE(B$12:B262)</f>
        <v>-1.0500267633333337E-3</v>
      </c>
      <c r="BA262" s="94">
        <f>AVERAGE(C$12:C262)</f>
        <v>4.6842394133333326E-3</v>
      </c>
      <c r="BB262" s="94">
        <f t="shared" si="100"/>
        <v>0</v>
      </c>
      <c r="BC262" s="94">
        <f t="shared" si="101"/>
        <v>0</v>
      </c>
      <c r="BD262" s="94">
        <f t="shared" si="112"/>
        <v>-6.3001605800000027E-2</v>
      </c>
      <c r="BE262" s="94">
        <f t="shared" si="113"/>
        <v>0.28105436479999996</v>
      </c>
      <c r="BF262" s="94">
        <f t="shared" si="114"/>
        <v>0.34405597060000004</v>
      </c>
      <c r="BG262" s="95">
        <f t="shared" si="102"/>
        <v>0</v>
      </c>
      <c r="BH262" s="95">
        <f t="shared" si="103"/>
        <v>0</v>
      </c>
      <c r="BI262" s="95">
        <f>(AVERAGE(B$12:B262)-AVERAGE($D$12:$D262))/STDEV(B$12:B262)</f>
        <v>-8.7081254602406233E-2</v>
      </c>
      <c r="BJ262" s="95">
        <f>(AVERAGE(C$12:C262)-AVERAGE($D$12:$D262))/STDEV(C$12:C262)</f>
        <v>0.10432948975861421</v>
      </c>
      <c r="BK262" s="94"/>
      <c r="BL262" s="94"/>
      <c r="BM262" s="94"/>
      <c r="BN262" s="72">
        <f t="shared" si="104"/>
        <v>0</v>
      </c>
      <c r="BO262" s="72">
        <f t="shared" si="105"/>
        <v>0</v>
      </c>
      <c r="BP262" s="72">
        <f t="shared" si="106"/>
        <v>0</v>
      </c>
      <c r="BQ262" s="72">
        <f t="shared" si="107"/>
        <v>1</v>
      </c>
      <c r="BR262" s="72">
        <f t="shared" si="108"/>
        <v>1</v>
      </c>
      <c r="BS262" s="72">
        <f t="shared" si="109"/>
        <v>1</v>
      </c>
      <c r="BT262" s="72"/>
      <c r="BU262" s="72"/>
      <c r="BV262" s="72"/>
      <c r="BW262" s="72"/>
      <c r="BX262" s="72"/>
      <c r="BY262" s="72"/>
      <c r="BZ262" s="72"/>
      <c r="CA262" s="72"/>
      <c r="CB262" s="72"/>
      <c r="CC262" s="73"/>
      <c r="CD262" s="73"/>
      <c r="CE262" s="73"/>
      <c r="CF262" s="73"/>
      <c r="CG262" s="73"/>
      <c r="CH262" s="73">
        <f t="shared" si="90"/>
        <v>0</v>
      </c>
      <c r="CI262" s="73">
        <f t="shared" si="91"/>
        <v>0</v>
      </c>
      <c r="CJ262" s="73">
        <f t="shared" si="92"/>
        <v>0</v>
      </c>
      <c r="CK262" s="73"/>
      <c r="CL262" s="73">
        <f t="shared" si="93"/>
        <v>0</v>
      </c>
      <c r="CM262" s="73">
        <f t="shared" si="94"/>
        <v>0</v>
      </c>
      <c r="CN262" s="73">
        <f t="shared" si="95"/>
        <v>0</v>
      </c>
      <c r="CO262" s="73">
        <f t="shared" si="96"/>
        <v>0</v>
      </c>
      <c r="CP262" s="73">
        <f t="shared" si="97"/>
        <v>0</v>
      </c>
      <c r="CQ262" s="73">
        <f t="shared" si="98"/>
        <v>0</v>
      </c>
      <c r="CR262" s="73">
        <f t="shared" si="110"/>
        <v>0</v>
      </c>
      <c r="CS262" s="94"/>
      <c r="CT262" s="94"/>
      <c r="CU262" s="94"/>
      <c r="CV262" s="94"/>
      <c r="CW262" s="94"/>
    </row>
    <row r="263" spans="1:101" s="22" customFormat="1" x14ac:dyDescent="0.2">
      <c r="A263" s="91">
        <f t="shared" si="111"/>
        <v>252</v>
      </c>
      <c r="B263" s="70"/>
      <c r="C263" s="70"/>
      <c r="D263" s="70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AS263" s="109"/>
      <c r="AT263" s="94"/>
      <c r="AU263" s="94"/>
      <c r="AV263" s="94"/>
      <c r="AW263" s="94"/>
      <c r="AX263" s="94"/>
      <c r="AY263" s="94">
        <f t="shared" si="99"/>
        <v>252</v>
      </c>
      <c r="AZ263" s="94">
        <f>AVERAGE(B$12:B263)</f>
        <v>-1.0500267633333337E-3</v>
      </c>
      <c r="BA263" s="94">
        <f>AVERAGE(C$12:C263)</f>
        <v>4.6842394133333326E-3</v>
      </c>
      <c r="BB263" s="94">
        <f t="shared" si="100"/>
        <v>0</v>
      </c>
      <c r="BC263" s="94">
        <f t="shared" si="101"/>
        <v>0</v>
      </c>
      <c r="BD263" s="94">
        <f t="shared" si="112"/>
        <v>-6.3001605800000027E-2</v>
      </c>
      <c r="BE263" s="94">
        <f t="shared" si="113"/>
        <v>0.28105436479999996</v>
      </c>
      <c r="BF263" s="94">
        <f t="shared" si="114"/>
        <v>0.34405597060000004</v>
      </c>
      <c r="BG263" s="95">
        <f t="shared" si="102"/>
        <v>0</v>
      </c>
      <c r="BH263" s="95">
        <f t="shared" si="103"/>
        <v>0</v>
      </c>
      <c r="BI263" s="95">
        <f>(AVERAGE(B$12:B263)-AVERAGE($D$12:$D263))/STDEV(B$12:B263)</f>
        <v>-8.7081254602406233E-2</v>
      </c>
      <c r="BJ263" s="95">
        <f>(AVERAGE(C$12:C263)-AVERAGE($D$12:$D263))/STDEV(C$12:C263)</f>
        <v>0.10432948975861421</v>
      </c>
      <c r="BK263" s="94"/>
      <c r="BL263" s="94"/>
      <c r="BM263" s="94"/>
      <c r="BN263" s="72">
        <f t="shared" si="104"/>
        <v>0</v>
      </c>
      <c r="BO263" s="72">
        <f t="shared" si="105"/>
        <v>0</v>
      </c>
      <c r="BP263" s="72">
        <f t="shared" si="106"/>
        <v>0</v>
      </c>
      <c r="BQ263" s="72">
        <f t="shared" si="107"/>
        <v>1</v>
      </c>
      <c r="BR263" s="72">
        <f t="shared" si="108"/>
        <v>1</v>
      </c>
      <c r="BS263" s="72">
        <f t="shared" si="109"/>
        <v>1</v>
      </c>
      <c r="BT263" s="72"/>
      <c r="BU263" s="72"/>
      <c r="BV263" s="72"/>
      <c r="BW263" s="72"/>
      <c r="BX263" s="72"/>
      <c r="BY263" s="72"/>
      <c r="BZ263" s="72"/>
      <c r="CA263" s="72"/>
      <c r="CB263" s="72"/>
      <c r="CC263" s="73"/>
      <c r="CD263" s="73"/>
      <c r="CE263" s="73"/>
      <c r="CF263" s="73"/>
      <c r="CG263" s="73"/>
      <c r="CH263" s="73">
        <f t="shared" si="90"/>
        <v>0</v>
      </c>
      <c r="CI263" s="73">
        <f t="shared" si="91"/>
        <v>0</v>
      </c>
      <c r="CJ263" s="73">
        <f t="shared" si="92"/>
        <v>0</v>
      </c>
      <c r="CK263" s="73"/>
      <c r="CL263" s="73">
        <f t="shared" si="93"/>
        <v>0</v>
      </c>
      <c r="CM263" s="73">
        <f t="shared" si="94"/>
        <v>0</v>
      </c>
      <c r="CN263" s="73">
        <f t="shared" si="95"/>
        <v>0</v>
      </c>
      <c r="CO263" s="73">
        <f t="shared" si="96"/>
        <v>0</v>
      </c>
      <c r="CP263" s="73">
        <f t="shared" si="97"/>
        <v>0</v>
      </c>
      <c r="CQ263" s="73">
        <f t="shared" si="98"/>
        <v>0</v>
      </c>
      <c r="CR263" s="73">
        <f t="shared" si="110"/>
        <v>0</v>
      </c>
      <c r="CS263" s="94"/>
      <c r="CT263" s="94"/>
      <c r="CU263" s="94"/>
      <c r="CV263" s="94"/>
      <c r="CW263" s="94"/>
    </row>
    <row r="264" spans="1:101" s="22" customFormat="1" x14ac:dyDescent="0.2">
      <c r="A264" s="91">
        <f t="shared" si="111"/>
        <v>253</v>
      </c>
      <c r="B264" s="70"/>
      <c r="C264" s="70"/>
      <c r="D264" s="70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AS264" s="109"/>
      <c r="AT264" s="94"/>
      <c r="AU264" s="94"/>
      <c r="AV264" s="94"/>
      <c r="AW264" s="94"/>
      <c r="AX264" s="94"/>
      <c r="AY264" s="94">
        <f t="shared" si="99"/>
        <v>253</v>
      </c>
      <c r="AZ264" s="94">
        <f>AVERAGE(B$12:B264)</f>
        <v>-1.0500267633333337E-3</v>
      </c>
      <c r="BA264" s="94">
        <f>AVERAGE(C$12:C264)</f>
        <v>4.6842394133333326E-3</v>
      </c>
      <c r="BB264" s="94">
        <f t="shared" si="100"/>
        <v>0</v>
      </c>
      <c r="BC264" s="94">
        <f t="shared" si="101"/>
        <v>0</v>
      </c>
      <c r="BD264" s="94">
        <f t="shared" si="112"/>
        <v>-6.3001605800000027E-2</v>
      </c>
      <c r="BE264" s="94">
        <f t="shared" si="113"/>
        <v>0.28105436479999996</v>
      </c>
      <c r="BF264" s="94">
        <f t="shared" si="114"/>
        <v>0.34405597060000004</v>
      </c>
      <c r="BG264" s="95">
        <f t="shared" si="102"/>
        <v>0</v>
      </c>
      <c r="BH264" s="95">
        <f t="shared" si="103"/>
        <v>0</v>
      </c>
      <c r="BI264" s="95">
        <f>(AVERAGE(B$12:B264)-AVERAGE($D$12:$D264))/STDEV(B$12:B264)</f>
        <v>-8.7081254602406233E-2</v>
      </c>
      <c r="BJ264" s="95">
        <f>(AVERAGE(C$12:C264)-AVERAGE($D$12:$D264))/STDEV(C$12:C264)</f>
        <v>0.10432948975861421</v>
      </c>
      <c r="BK264" s="94"/>
      <c r="BL264" s="94"/>
      <c r="BM264" s="94"/>
      <c r="BN264" s="72">
        <f t="shared" si="104"/>
        <v>0</v>
      </c>
      <c r="BO264" s="72">
        <f t="shared" si="105"/>
        <v>0</v>
      </c>
      <c r="BP264" s="72">
        <f t="shared" si="106"/>
        <v>0</v>
      </c>
      <c r="BQ264" s="72">
        <f t="shared" si="107"/>
        <v>1</v>
      </c>
      <c r="BR264" s="72">
        <f t="shared" si="108"/>
        <v>1</v>
      </c>
      <c r="BS264" s="72">
        <f t="shared" si="109"/>
        <v>1</v>
      </c>
      <c r="BT264" s="72"/>
      <c r="BU264" s="72"/>
      <c r="BV264" s="72"/>
      <c r="BW264" s="72"/>
      <c r="BX264" s="72"/>
      <c r="BY264" s="72"/>
      <c r="BZ264" s="72"/>
      <c r="CA264" s="72"/>
      <c r="CB264" s="72"/>
      <c r="CC264" s="73"/>
      <c r="CD264" s="73"/>
      <c r="CE264" s="73"/>
      <c r="CF264" s="73"/>
      <c r="CG264" s="73"/>
      <c r="CH264" s="73">
        <f t="shared" si="90"/>
        <v>0</v>
      </c>
      <c r="CI264" s="73">
        <f t="shared" si="91"/>
        <v>0</v>
      </c>
      <c r="CJ264" s="73">
        <f t="shared" si="92"/>
        <v>0</v>
      </c>
      <c r="CK264" s="73"/>
      <c r="CL264" s="73">
        <f t="shared" si="93"/>
        <v>0</v>
      </c>
      <c r="CM264" s="73">
        <f t="shared" si="94"/>
        <v>0</v>
      </c>
      <c r="CN264" s="73">
        <f t="shared" si="95"/>
        <v>0</v>
      </c>
      <c r="CO264" s="73">
        <f t="shared" si="96"/>
        <v>0</v>
      </c>
      <c r="CP264" s="73">
        <f t="shared" si="97"/>
        <v>0</v>
      </c>
      <c r="CQ264" s="73">
        <f t="shared" si="98"/>
        <v>0</v>
      </c>
      <c r="CR264" s="73">
        <f t="shared" si="110"/>
        <v>0</v>
      </c>
      <c r="CS264" s="94"/>
      <c r="CT264" s="94"/>
      <c r="CU264" s="94"/>
      <c r="CV264" s="94"/>
      <c r="CW264" s="94"/>
    </row>
    <row r="265" spans="1:101" s="22" customFormat="1" x14ac:dyDescent="0.2">
      <c r="A265" s="91">
        <f t="shared" si="111"/>
        <v>254</v>
      </c>
      <c r="B265" s="70"/>
      <c r="C265" s="70"/>
      <c r="D265" s="70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AS265" s="109"/>
      <c r="AT265" s="94"/>
      <c r="AU265" s="94"/>
      <c r="AV265" s="94"/>
      <c r="AW265" s="94"/>
      <c r="AX265" s="94"/>
      <c r="AY265" s="94">
        <f t="shared" si="99"/>
        <v>254</v>
      </c>
      <c r="AZ265" s="94">
        <f>AVERAGE(B$12:B265)</f>
        <v>-1.0500267633333337E-3</v>
      </c>
      <c r="BA265" s="94">
        <f>AVERAGE(C$12:C265)</f>
        <v>4.6842394133333326E-3</v>
      </c>
      <c r="BB265" s="94">
        <f t="shared" si="100"/>
        <v>0</v>
      </c>
      <c r="BC265" s="94">
        <f t="shared" si="101"/>
        <v>0</v>
      </c>
      <c r="BD265" s="94">
        <f t="shared" si="112"/>
        <v>-6.3001605800000027E-2</v>
      </c>
      <c r="BE265" s="94">
        <f t="shared" si="113"/>
        <v>0.28105436479999996</v>
      </c>
      <c r="BF265" s="94">
        <f t="shared" si="114"/>
        <v>0.34405597060000004</v>
      </c>
      <c r="BG265" s="95">
        <f t="shared" si="102"/>
        <v>0</v>
      </c>
      <c r="BH265" s="95">
        <f t="shared" si="103"/>
        <v>0</v>
      </c>
      <c r="BI265" s="95">
        <f>(AVERAGE(B$12:B265)-AVERAGE($D$12:$D265))/STDEV(B$12:B265)</f>
        <v>-8.7081254602406233E-2</v>
      </c>
      <c r="BJ265" s="95">
        <f>(AVERAGE(C$12:C265)-AVERAGE($D$12:$D265))/STDEV(C$12:C265)</f>
        <v>0.10432948975861421</v>
      </c>
      <c r="BK265" s="94"/>
      <c r="BL265" s="94"/>
      <c r="BM265" s="94"/>
      <c r="BN265" s="72">
        <f t="shared" si="104"/>
        <v>0</v>
      </c>
      <c r="BO265" s="72">
        <f t="shared" si="105"/>
        <v>0</v>
      </c>
      <c r="BP265" s="72">
        <f t="shared" si="106"/>
        <v>0</v>
      </c>
      <c r="BQ265" s="72">
        <f t="shared" si="107"/>
        <v>1</v>
      </c>
      <c r="BR265" s="72">
        <f t="shared" si="108"/>
        <v>1</v>
      </c>
      <c r="BS265" s="72">
        <f t="shared" si="109"/>
        <v>1</v>
      </c>
      <c r="BT265" s="72"/>
      <c r="BU265" s="72"/>
      <c r="BV265" s="72"/>
      <c r="BW265" s="72"/>
      <c r="BX265" s="72"/>
      <c r="BY265" s="72"/>
      <c r="BZ265" s="72"/>
      <c r="CA265" s="72"/>
      <c r="CB265" s="72"/>
      <c r="CC265" s="73"/>
      <c r="CD265" s="73"/>
      <c r="CE265" s="73"/>
      <c r="CF265" s="73"/>
      <c r="CG265" s="73"/>
      <c r="CH265" s="73">
        <f t="shared" si="90"/>
        <v>0</v>
      </c>
      <c r="CI265" s="73">
        <f t="shared" si="91"/>
        <v>0</v>
      </c>
      <c r="CJ265" s="73">
        <f t="shared" si="92"/>
        <v>0</v>
      </c>
      <c r="CK265" s="73"/>
      <c r="CL265" s="73">
        <f t="shared" si="93"/>
        <v>0</v>
      </c>
      <c r="CM265" s="73">
        <f t="shared" si="94"/>
        <v>0</v>
      </c>
      <c r="CN265" s="73">
        <f t="shared" si="95"/>
        <v>0</v>
      </c>
      <c r="CO265" s="73">
        <f t="shared" si="96"/>
        <v>0</v>
      </c>
      <c r="CP265" s="73">
        <f t="shared" si="97"/>
        <v>0</v>
      </c>
      <c r="CQ265" s="73">
        <f t="shared" si="98"/>
        <v>0</v>
      </c>
      <c r="CR265" s="73">
        <f t="shared" si="110"/>
        <v>0</v>
      </c>
      <c r="CS265" s="94"/>
      <c r="CT265" s="94"/>
      <c r="CU265" s="94"/>
      <c r="CV265" s="94"/>
      <c r="CW265" s="94"/>
    </row>
    <row r="266" spans="1:101" s="22" customFormat="1" x14ac:dyDescent="0.2">
      <c r="A266" s="91">
        <f t="shared" si="111"/>
        <v>255</v>
      </c>
      <c r="B266" s="70"/>
      <c r="C266" s="70"/>
      <c r="D266" s="70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AS266" s="109"/>
      <c r="AT266" s="94"/>
      <c r="AU266" s="94"/>
      <c r="AV266" s="94"/>
      <c r="AW266" s="94"/>
      <c r="AX266" s="94"/>
      <c r="AY266" s="94">
        <f t="shared" si="99"/>
        <v>255</v>
      </c>
      <c r="AZ266" s="94">
        <f>AVERAGE(B$12:B266)</f>
        <v>-1.0500267633333337E-3</v>
      </c>
      <c r="BA266" s="94">
        <f>AVERAGE(C$12:C266)</f>
        <v>4.6842394133333326E-3</v>
      </c>
      <c r="BB266" s="94">
        <f t="shared" si="100"/>
        <v>0</v>
      </c>
      <c r="BC266" s="94">
        <f t="shared" si="101"/>
        <v>0</v>
      </c>
      <c r="BD266" s="94">
        <f t="shared" si="112"/>
        <v>-6.3001605800000027E-2</v>
      </c>
      <c r="BE266" s="94">
        <f t="shared" si="113"/>
        <v>0.28105436479999996</v>
      </c>
      <c r="BF266" s="94">
        <f t="shared" si="114"/>
        <v>0.34405597060000004</v>
      </c>
      <c r="BG266" s="95">
        <f t="shared" si="102"/>
        <v>0</v>
      </c>
      <c r="BH266" s="95">
        <f t="shared" si="103"/>
        <v>0</v>
      </c>
      <c r="BI266" s="95">
        <f>(AVERAGE(B$12:B266)-AVERAGE($D$12:$D266))/STDEV(B$12:B266)</f>
        <v>-8.7081254602406233E-2</v>
      </c>
      <c r="BJ266" s="95">
        <f>(AVERAGE(C$12:C266)-AVERAGE($D$12:$D266))/STDEV(C$12:C266)</f>
        <v>0.10432948975861421</v>
      </c>
      <c r="BK266" s="94"/>
      <c r="BL266" s="94"/>
      <c r="BM266" s="94"/>
      <c r="BN266" s="72">
        <f t="shared" si="104"/>
        <v>0</v>
      </c>
      <c r="BO266" s="72">
        <f t="shared" si="105"/>
        <v>0</v>
      </c>
      <c r="BP266" s="72">
        <f t="shared" si="106"/>
        <v>0</v>
      </c>
      <c r="BQ266" s="72">
        <f t="shared" si="107"/>
        <v>1</v>
      </c>
      <c r="BR266" s="72">
        <f t="shared" si="108"/>
        <v>1</v>
      </c>
      <c r="BS266" s="72">
        <f t="shared" si="109"/>
        <v>1</v>
      </c>
      <c r="BT266" s="72"/>
      <c r="BU266" s="72"/>
      <c r="BV266" s="72"/>
      <c r="BW266" s="72"/>
      <c r="BX266" s="72"/>
      <c r="BY266" s="72"/>
      <c r="BZ266" s="72"/>
      <c r="CA266" s="72"/>
      <c r="CB266" s="72"/>
      <c r="CC266" s="73"/>
      <c r="CD266" s="73"/>
      <c r="CE266" s="73"/>
      <c r="CF266" s="73"/>
      <c r="CG266" s="73"/>
      <c r="CH266" s="73">
        <f t="shared" si="90"/>
        <v>0</v>
      </c>
      <c r="CI266" s="73">
        <f t="shared" si="91"/>
        <v>0</v>
      </c>
      <c r="CJ266" s="73">
        <f t="shared" si="92"/>
        <v>0</v>
      </c>
      <c r="CK266" s="73"/>
      <c r="CL266" s="73">
        <f t="shared" si="93"/>
        <v>0</v>
      </c>
      <c r="CM266" s="73">
        <f t="shared" si="94"/>
        <v>0</v>
      </c>
      <c r="CN266" s="73">
        <f t="shared" si="95"/>
        <v>0</v>
      </c>
      <c r="CO266" s="73">
        <f t="shared" si="96"/>
        <v>0</v>
      </c>
      <c r="CP266" s="73">
        <f t="shared" si="97"/>
        <v>0</v>
      </c>
      <c r="CQ266" s="73">
        <f t="shared" si="98"/>
        <v>0</v>
      </c>
      <c r="CR266" s="73">
        <f t="shared" si="110"/>
        <v>0</v>
      </c>
      <c r="CS266" s="94"/>
      <c r="CT266" s="94"/>
      <c r="CU266" s="94"/>
      <c r="CV266" s="94"/>
      <c r="CW266" s="94"/>
    </row>
    <row r="267" spans="1:101" s="22" customFormat="1" x14ac:dyDescent="0.2">
      <c r="A267" s="91">
        <f t="shared" si="111"/>
        <v>256</v>
      </c>
      <c r="B267" s="70"/>
      <c r="C267" s="70"/>
      <c r="D267" s="70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AS267" s="109"/>
      <c r="AT267" s="94"/>
      <c r="AU267" s="94"/>
      <c r="AV267" s="94"/>
      <c r="AW267" s="94"/>
      <c r="AX267" s="94"/>
      <c r="AY267" s="94">
        <f t="shared" si="99"/>
        <v>256</v>
      </c>
      <c r="AZ267" s="94">
        <f>AVERAGE(B$12:B267)</f>
        <v>-1.0500267633333337E-3</v>
      </c>
      <c r="BA267" s="94">
        <f>AVERAGE(C$12:C267)</f>
        <v>4.6842394133333326E-3</v>
      </c>
      <c r="BB267" s="94">
        <f t="shared" si="100"/>
        <v>0</v>
      </c>
      <c r="BC267" s="94">
        <f t="shared" si="101"/>
        <v>0</v>
      </c>
      <c r="BD267" s="94">
        <f t="shared" si="112"/>
        <v>-6.3001605800000027E-2</v>
      </c>
      <c r="BE267" s="94">
        <f t="shared" si="113"/>
        <v>0.28105436479999996</v>
      </c>
      <c r="BF267" s="94">
        <f t="shared" si="114"/>
        <v>0.34405597060000004</v>
      </c>
      <c r="BG267" s="95">
        <f t="shared" si="102"/>
        <v>0</v>
      </c>
      <c r="BH267" s="95">
        <f t="shared" si="103"/>
        <v>0</v>
      </c>
      <c r="BI267" s="95">
        <f>(AVERAGE(B$12:B267)-AVERAGE($D$12:$D267))/STDEV(B$12:B267)</f>
        <v>-8.7081254602406233E-2</v>
      </c>
      <c r="BJ267" s="95">
        <f>(AVERAGE(C$12:C267)-AVERAGE($D$12:$D267))/STDEV(C$12:C267)</f>
        <v>0.10432948975861421</v>
      </c>
      <c r="BK267" s="94"/>
      <c r="BL267" s="94"/>
      <c r="BM267" s="94"/>
      <c r="BN267" s="72">
        <f t="shared" si="104"/>
        <v>0</v>
      </c>
      <c r="BO267" s="72">
        <f t="shared" si="105"/>
        <v>0</v>
      </c>
      <c r="BP267" s="72">
        <f t="shared" si="106"/>
        <v>0</v>
      </c>
      <c r="BQ267" s="72">
        <f t="shared" si="107"/>
        <v>1</v>
      </c>
      <c r="BR267" s="72">
        <f t="shared" si="108"/>
        <v>1</v>
      </c>
      <c r="BS267" s="72">
        <f t="shared" si="109"/>
        <v>1</v>
      </c>
      <c r="BT267" s="72"/>
      <c r="BU267" s="72"/>
      <c r="BV267" s="72"/>
      <c r="BW267" s="72"/>
      <c r="BX267" s="72"/>
      <c r="BY267" s="72"/>
      <c r="BZ267" s="72"/>
      <c r="CA267" s="72"/>
      <c r="CB267" s="72"/>
      <c r="CC267" s="73"/>
      <c r="CD267" s="73"/>
      <c r="CE267" s="73"/>
      <c r="CF267" s="73"/>
      <c r="CG267" s="73"/>
      <c r="CH267" s="73">
        <f t="shared" si="90"/>
        <v>0</v>
      </c>
      <c r="CI267" s="73">
        <f t="shared" si="91"/>
        <v>0</v>
      </c>
      <c r="CJ267" s="73">
        <f t="shared" si="92"/>
        <v>0</v>
      </c>
      <c r="CK267" s="73"/>
      <c r="CL267" s="73">
        <f t="shared" si="93"/>
        <v>0</v>
      </c>
      <c r="CM267" s="73">
        <f t="shared" si="94"/>
        <v>0</v>
      </c>
      <c r="CN267" s="73">
        <f t="shared" si="95"/>
        <v>0</v>
      </c>
      <c r="CO267" s="73">
        <f t="shared" si="96"/>
        <v>0</v>
      </c>
      <c r="CP267" s="73">
        <f t="shared" si="97"/>
        <v>0</v>
      </c>
      <c r="CQ267" s="73">
        <f t="shared" si="98"/>
        <v>0</v>
      </c>
      <c r="CR267" s="73">
        <f t="shared" si="110"/>
        <v>0</v>
      </c>
      <c r="CS267" s="94"/>
      <c r="CT267" s="94"/>
      <c r="CU267" s="94"/>
      <c r="CV267" s="94"/>
      <c r="CW267" s="94"/>
    </row>
    <row r="268" spans="1:101" s="22" customFormat="1" x14ac:dyDescent="0.2">
      <c r="A268" s="91">
        <f t="shared" si="111"/>
        <v>257</v>
      </c>
      <c r="B268" s="70"/>
      <c r="C268" s="70"/>
      <c r="D268" s="70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AS268" s="109"/>
      <c r="AT268" s="94"/>
      <c r="AU268" s="94"/>
      <c r="AV268" s="94"/>
      <c r="AW268" s="94"/>
      <c r="AX268" s="94"/>
      <c r="AY268" s="94">
        <f t="shared" si="99"/>
        <v>257</v>
      </c>
      <c r="AZ268" s="94">
        <f>AVERAGE(B$12:B268)</f>
        <v>-1.0500267633333337E-3</v>
      </c>
      <c r="BA268" s="94">
        <f>AVERAGE(C$12:C268)</f>
        <v>4.6842394133333326E-3</v>
      </c>
      <c r="BB268" s="94">
        <f t="shared" si="100"/>
        <v>0</v>
      </c>
      <c r="BC268" s="94">
        <f t="shared" si="101"/>
        <v>0</v>
      </c>
      <c r="BD268" s="94">
        <f t="shared" si="112"/>
        <v>-6.3001605800000027E-2</v>
      </c>
      <c r="BE268" s="94">
        <f t="shared" si="113"/>
        <v>0.28105436479999996</v>
      </c>
      <c r="BF268" s="94">
        <f t="shared" si="114"/>
        <v>0.34405597060000004</v>
      </c>
      <c r="BG268" s="95">
        <f t="shared" si="102"/>
        <v>0</v>
      </c>
      <c r="BH268" s="95">
        <f t="shared" si="103"/>
        <v>0</v>
      </c>
      <c r="BI268" s="95">
        <f>(AVERAGE(B$12:B268)-AVERAGE($D$12:$D268))/STDEV(B$12:B268)</f>
        <v>-8.7081254602406233E-2</v>
      </c>
      <c r="BJ268" s="95">
        <f>(AVERAGE(C$12:C268)-AVERAGE($D$12:$D268))/STDEV(C$12:C268)</f>
        <v>0.10432948975861421</v>
      </c>
      <c r="BK268" s="94"/>
      <c r="BL268" s="94"/>
      <c r="BM268" s="94"/>
      <c r="BN268" s="72">
        <f t="shared" si="104"/>
        <v>0</v>
      </c>
      <c r="BO268" s="72">
        <f t="shared" si="105"/>
        <v>0</v>
      </c>
      <c r="BP268" s="72">
        <f t="shared" si="106"/>
        <v>0</v>
      </c>
      <c r="BQ268" s="72">
        <f t="shared" si="107"/>
        <v>1</v>
      </c>
      <c r="BR268" s="72">
        <f t="shared" si="108"/>
        <v>1</v>
      </c>
      <c r="BS268" s="72">
        <f t="shared" si="109"/>
        <v>1</v>
      </c>
      <c r="BT268" s="72"/>
      <c r="BU268" s="72"/>
      <c r="BV268" s="72"/>
      <c r="BW268" s="72"/>
      <c r="BX268" s="72"/>
      <c r="BY268" s="72"/>
      <c r="BZ268" s="72"/>
      <c r="CA268" s="72"/>
      <c r="CB268" s="72"/>
      <c r="CC268" s="73"/>
      <c r="CD268" s="73"/>
      <c r="CE268" s="73"/>
      <c r="CF268" s="73"/>
      <c r="CG268" s="73"/>
      <c r="CH268" s="73">
        <f t="shared" ref="CH268:CH331" si="115">B268^2</f>
        <v>0</v>
      </c>
      <c r="CI268" s="73">
        <f t="shared" ref="CI268:CI331" si="116">B268^3</f>
        <v>0</v>
      </c>
      <c r="CJ268" s="73">
        <f t="shared" ref="CJ268:CJ331" si="117">B268^4</f>
        <v>0</v>
      </c>
      <c r="CK268" s="73"/>
      <c r="CL268" s="73">
        <f t="shared" ref="CL268:CL331" si="118">C268^2</f>
        <v>0</v>
      </c>
      <c r="CM268" s="73">
        <f t="shared" ref="CM268:CM331" si="119">C268^3</f>
        <v>0</v>
      </c>
      <c r="CN268" s="73">
        <f t="shared" ref="CN268:CN331" si="120">C268^4</f>
        <v>0</v>
      </c>
      <c r="CO268" s="73">
        <f t="shared" ref="CO268:CO331" si="121">B268*C268</f>
        <v>0</v>
      </c>
      <c r="CP268" s="73">
        <f t="shared" ref="CP268:CP331" si="122">B268*CL268</f>
        <v>0</v>
      </c>
      <c r="CQ268" s="73">
        <f t="shared" ref="CQ268:CQ331" si="123">CH268*C268</f>
        <v>0</v>
      </c>
      <c r="CR268" s="73">
        <f t="shared" si="110"/>
        <v>0</v>
      </c>
      <c r="CS268" s="94"/>
      <c r="CT268" s="94"/>
      <c r="CU268" s="94"/>
      <c r="CV268" s="94"/>
      <c r="CW268" s="94"/>
    </row>
    <row r="269" spans="1:101" s="22" customFormat="1" x14ac:dyDescent="0.2">
      <c r="A269" s="91">
        <f t="shared" si="111"/>
        <v>258</v>
      </c>
      <c r="B269" s="70"/>
      <c r="C269" s="70"/>
      <c r="D269" s="70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AS269" s="109"/>
      <c r="AT269" s="94"/>
      <c r="AU269" s="94"/>
      <c r="AV269" s="94"/>
      <c r="AW269" s="94"/>
      <c r="AX269" s="94"/>
      <c r="AY269" s="94">
        <f t="shared" ref="AY269:AY332" si="124">A269</f>
        <v>258</v>
      </c>
      <c r="AZ269" s="94">
        <f>AVERAGE(B$12:B269)</f>
        <v>-1.0500267633333337E-3</v>
      </c>
      <c r="BA269" s="94">
        <f>AVERAGE(C$12:C269)</f>
        <v>4.6842394133333326E-3</v>
      </c>
      <c r="BB269" s="94">
        <f t="shared" ref="BB269:BB332" si="125">B269</f>
        <v>0</v>
      </c>
      <c r="BC269" s="94">
        <f t="shared" ref="BC269:BC332" si="126">C269</f>
        <v>0</v>
      </c>
      <c r="BD269" s="94">
        <f t="shared" si="112"/>
        <v>-6.3001605800000027E-2</v>
      </c>
      <c r="BE269" s="94">
        <f t="shared" si="113"/>
        <v>0.28105436479999996</v>
      </c>
      <c r="BF269" s="94">
        <f t="shared" si="114"/>
        <v>0.34405597060000004</v>
      </c>
      <c r="BG269" s="95">
        <f t="shared" ref="BG269:BG332" si="127">((BC269-BB269)&gt;0)*(BC269-BB269)</f>
        <v>0</v>
      </c>
      <c r="BH269" s="95">
        <f t="shared" ref="BH269:BH332" si="128">((BC269-BB269)&lt;=0)*(BC269-BB269)</f>
        <v>0</v>
      </c>
      <c r="BI269" s="95">
        <f>(AVERAGE(B$12:B269)-AVERAGE($D$12:$D269))/STDEV(B$12:B269)</f>
        <v>-8.7081254602406233E-2</v>
      </c>
      <c r="BJ269" s="95">
        <f>(AVERAGE(C$12:C269)-AVERAGE($D$12:$D269))/STDEV(C$12:C269)</f>
        <v>0.10432948975861421</v>
      </c>
      <c r="BK269" s="94"/>
      <c r="BL269" s="94"/>
      <c r="BM269" s="94"/>
      <c r="BN269" s="72">
        <f t="shared" ref="BN269:BN332" si="129">IF(BN268&lt;&gt;1,0,IF(AND(ISNUMBER(B269),-100&lt;B269,B269&lt;100),1,0))</f>
        <v>0</v>
      </c>
      <c r="BO269" s="72">
        <f t="shared" ref="BO269:BO332" si="130">IF(BO268&lt;&gt;1,0,IF(AND(ISNUMBER(C269),-100&lt;C269,C269&lt;100),1,0))</f>
        <v>0</v>
      </c>
      <c r="BP269" s="72">
        <f t="shared" ref="BP269:BP332" si="131">IF(BP268&lt;&gt;1,0,IF(AND(ISNUMBER(D269),-100&lt;D269,D269&lt;100),1,0))</f>
        <v>0</v>
      </c>
      <c r="BQ269" s="72">
        <f t="shared" ref="BQ269:BQ332" si="132">IF(B269=C269,1,0)</f>
        <v>1</v>
      </c>
      <c r="BR269" s="72">
        <f t="shared" ref="BR269:BR332" si="133">IF(B269=D269,1,0)</f>
        <v>1</v>
      </c>
      <c r="BS269" s="72">
        <f t="shared" ref="BS269:BS332" si="134">IF(C269=D269,1,0)</f>
        <v>1</v>
      </c>
      <c r="BT269" s="72"/>
      <c r="BU269" s="72"/>
      <c r="BV269" s="72"/>
      <c r="BW269" s="72"/>
      <c r="BX269" s="72"/>
      <c r="BY269" s="72"/>
      <c r="BZ269" s="72"/>
      <c r="CA269" s="72"/>
      <c r="CB269" s="72"/>
      <c r="CC269" s="73"/>
      <c r="CD269" s="73"/>
      <c r="CE269" s="73"/>
      <c r="CF269" s="73"/>
      <c r="CG269" s="73"/>
      <c r="CH269" s="73">
        <f t="shared" si="115"/>
        <v>0</v>
      </c>
      <c r="CI269" s="73">
        <f t="shared" si="116"/>
        <v>0</v>
      </c>
      <c r="CJ269" s="73">
        <f t="shared" si="117"/>
        <v>0</v>
      </c>
      <c r="CK269" s="73"/>
      <c r="CL269" s="73">
        <f t="shared" si="118"/>
        <v>0</v>
      </c>
      <c r="CM269" s="73">
        <f t="shared" si="119"/>
        <v>0</v>
      </c>
      <c r="CN269" s="73">
        <f t="shared" si="120"/>
        <v>0</v>
      </c>
      <c r="CO269" s="73">
        <f t="shared" si="121"/>
        <v>0</v>
      </c>
      <c r="CP269" s="73">
        <f t="shared" si="122"/>
        <v>0</v>
      </c>
      <c r="CQ269" s="73">
        <f t="shared" si="123"/>
        <v>0</v>
      </c>
      <c r="CR269" s="73">
        <f t="shared" ref="CR269:CR332" si="135">CH269*CL269</f>
        <v>0</v>
      </c>
      <c r="CS269" s="94"/>
      <c r="CT269" s="94"/>
      <c r="CU269" s="94"/>
      <c r="CV269" s="94"/>
      <c r="CW269" s="94"/>
    </row>
    <row r="270" spans="1:101" s="22" customFormat="1" x14ac:dyDescent="0.2">
      <c r="A270" s="91">
        <f t="shared" ref="A270:A333" si="136">A269+1</f>
        <v>259</v>
      </c>
      <c r="B270" s="70"/>
      <c r="C270" s="70"/>
      <c r="D270" s="70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AS270" s="109"/>
      <c r="AT270" s="94"/>
      <c r="AU270" s="94"/>
      <c r="AV270" s="94"/>
      <c r="AW270" s="94"/>
      <c r="AX270" s="94"/>
      <c r="AY270" s="94">
        <f t="shared" si="124"/>
        <v>259</v>
      </c>
      <c r="AZ270" s="94">
        <f>AVERAGE(B$12:B270)</f>
        <v>-1.0500267633333337E-3</v>
      </c>
      <c r="BA270" s="94">
        <f>AVERAGE(C$12:C270)</f>
        <v>4.6842394133333326E-3</v>
      </c>
      <c r="BB270" s="94">
        <f t="shared" si="125"/>
        <v>0</v>
      </c>
      <c r="BC270" s="94">
        <f t="shared" si="126"/>
        <v>0</v>
      </c>
      <c r="BD270" s="94">
        <f t="shared" ref="BD270:BD333" si="137">BB270+BD269</f>
        <v>-6.3001605800000027E-2</v>
      </c>
      <c r="BE270" s="94">
        <f t="shared" ref="BE270:BE333" si="138">BC270+BE269</f>
        <v>0.28105436479999996</v>
      </c>
      <c r="BF270" s="94">
        <f t="shared" ref="BF270:BF333" si="139">BC270-BB270+BF269</f>
        <v>0.34405597060000004</v>
      </c>
      <c r="BG270" s="95">
        <f t="shared" si="127"/>
        <v>0</v>
      </c>
      <c r="BH270" s="95">
        <f t="shared" si="128"/>
        <v>0</v>
      </c>
      <c r="BI270" s="95">
        <f>(AVERAGE(B$12:B270)-AVERAGE($D$12:$D270))/STDEV(B$12:B270)</f>
        <v>-8.7081254602406233E-2</v>
      </c>
      <c r="BJ270" s="95">
        <f>(AVERAGE(C$12:C270)-AVERAGE($D$12:$D270))/STDEV(C$12:C270)</f>
        <v>0.10432948975861421</v>
      </c>
      <c r="BK270" s="94"/>
      <c r="BL270" s="94"/>
      <c r="BM270" s="94"/>
      <c r="BN270" s="72">
        <f t="shared" si="129"/>
        <v>0</v>
      </c>
      <c r="BO270" s="72">
        <f t="shared" si="130"/>
        <v>0</v>
      </c>
      <c r="BP270" s="72">
        <f t="shared" si="131"/>
        <v>0</v>
      </c>
      <c r="BQ270" s="72">
        <f t="shared" si="132"/>
        <v>1</v>
      </c>
      <c r="BR270" s="72">
        <f t="shared" si="133"/>
        <v>1</v>
      </c>
      <c r="BS270" s="72">
        <f t="shared" si="134"/>
        <v>1</v>
      </c>
      <c r="BT270" s="72"/>
      <c r="BU270" s="72"/>
      <c r="BV270" s="72"/>
      <c r="BW270" s="72"/>
      <c r="BX270" s="72"/>
      <c r="BY270" s="72"/>
      <c r="BZ270" s="72"/>
      <c r="CA270" s="72"/>
      <c r="CB270" s="72"/>
      <c r="CC270" s="73"/>
      <c r="CD270" s="73"/>
      <c r="CE270" s="73"/>
      <c r="CF270" s="73"/>
      <c r="CG270" s="73"/>
      <c r="CH270" s="73">
        <f t="shared" si="115"/>
        <v>0</v>
      </c>
      <c r="CI270" s="73">
        <f t="shared" si="116"/>
        <v>0</v>
      </c>
      <c r="CJ270" s="73">
        <f t="shared" si="117"/>
        <v>0</v>
      </c>
      <c r="CK270" s="73"/>
      <c r="CL270" s="73">
        <f t="shared" si="118"/>
        <v>0</v>
      </c>
      <c r="CM270" s="73">
        <f t="shared" si="119"/>
        <v>0</v>
      </c>
      <c r="CN270" s="73">
        <f t="shared" si="120"/>
        <v>0</v>
      </c>
      <c r="CO270" s="73">
        <f t="shared" si="121"/>
        <v>0</v>
      </c>
      <c r="CP270" s="73">
        <f t="shared" si="122"/>
        <v>0</v>
      </c>
      <c r="CQ270" s="73">
        <f t="shared" si="123"/>
        <v>0</v>
      </c>
      <c r="CR270" s="73">
        <f t="shared" si="135"/>
        <v>0</v>
      </c>
      <c r="CS270" s="94"/>
      <c r="CT270" s="94"/>
      <c r="CU270" s="94"/>
      <c r="CV270" s="94"/>
      <c r="CW270" s="94"/>
    </row>
    <row r="271" spans="1:101" s="22" customFormat="1" x14ac:dyDescent="0.2">
      <c r="A271" s="91">
        <f t="shared" si="136"/>
        <v>260</v>
      </c>
      <c r="B271" s="70"/>
      <c r="C271" s="70"/>
      <c r="D271" s="70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AS271" s="109"/>
      <c r="AT271" s="94"/>
      <c r="AU271" s="94"/>
      <c r="AV271" s="94"/>
      <c r="AW271" s="94"/>
      <c r="AX271" s="94"/>
      <c r="AY271" s="94">
        <f t="shared" si="124"/>
        <v>260</v>
      </c>
      <c r="AZ271" s="94">
        <f>AVERAGE(B$12:B271)</f>
        <v>-1.0500267633333337E-3</v>
      </c>
      <c r="BA271" s="94">
        <f>AVERAGE(C$12:C271)</f>
        <v>4.6842394133333326E-3</v>
      </c>
      <c r="BB271" s="94">
        <f t="shared" si="125"/>
        <v>0</v>
      </c>
      <c r="BC271" s="94">
        <f t="shared" si="126"/>
        <v>0</v>
      </c>
      <c r="BD271" s="94">
        <f t="shared" si="137"/>
        <v>-6.3001605800000027E-2</v>
      </c>
      <c r="BE271" s="94">
        <f t="shared" si="138"/>
        <v>0.28105436479999996</v>
      </c>
      <c r="BF271" s="94">
        <f t="shared" si="139"/>
        <v>0.34405597060000004</v>
      </c>
      <c r="BG271" s="95">
        <f t="shared" si="127"/>
        <v>0</v>
      </c>
      <c r="BH271" s="95">
        <f t="shared" si="128"/>
        <v>0</v>
      </c>
      <c r="BI271" s="95">
        <f>(AVERAGE(B$12:B271)-AVERAGE($D$12:$D271))/STDEV(B$12:B271)</f>
        <v>-8.7081254602406233E-2</v>
      </c>
      <c r="BJ271" s="95">
        <f>(AVERAGE(C$12:C271)-AVERAGE($D$12:$D271))/STDEV(C$12:C271)</f>
        <v>0.10432948975861421</v>
      </c>
      <c r="BK271" s="94"/>
      <c r="BL271" s="94"/>
      <c r="BM271" s="94"/>
      <c r="BN271" s="72">
        <f t="shared" si="129"/>
        <v>0</v>
      </c>
      <c r="BO271" s="72">
        <f t="shared" si="130"/>
        <v>0</v>
      </c>
      <c r="BP271" s="72">
        <f t="shared" si="131"/>
        <v>0</v>
      </c>
      <c r="BQ271" s="72">
        <f t="shared" si="132"/>
        <v>1</v>
      </c>
      <c r="BR271" s="72">
        <f t="shared" si="133"/>
        <v>1</v>
      </c>
      <c r="BS271" s="72">
        <f t="shared" si="134"/>
        <v>1</v>
      </c>
      <c r="BT271" s="72"/>
      <c r="BU271" s="72"/>
      <c r="BV271" s="72"/>
      <c r="BW271" s="72"/>
      <c r="BX271" s="72"/>
      <c r="BY271" s="72"/>
      <c r="BZ271" s="72"/>
      <c r="CA271" s="72"/>
      <c r="CB271" s="72"/>
      <c r="CC271" s="73"/>
      <c r="CD271" s="73"/>
      <c r="CE271" s="73"/>
      <c r="CF271" s="73"/>
      <c r="CG271" s="73"/>
      <c r="CH271" s="73">
        <f t="shared" si="115"/>
        <v>0</v>
      </c>
      <c r="CI271" s="73">
        <f t="shared" si="116"/>
        <v>0</v>
      </c>
      <c r="CJ271" s="73">
        <f t="shared" si="117"/>
        <v>0</v>
      </c>
      <c r="CK271" s="73"/>
      <c r="CL271" s="73">
        <f t="shared" si="118"/>
        <v>0</v>
      </c>
      <c r="CM271" s="73">
        <f t="shared" si="119"/>
        <v>0</v>
      </c>
      <c r="CN271" s="73">
        <f t="shared" si="120"/>
        <v>0</v>
      </c>
      <c r="CO271" s="73">
        <f t="shared" si="121"/>
        <v>0</v>
      </c>
      <c r="CP271" s="73">
        <f t="shared" si="122"/>
        <v>0</v>
      </c>
      <c r="CQ271" s="73">
        <f t="shared" si="123"/>
        <v>0</v>
      </c>
      <c r="CR271" s="73">
        <f t="shared" si="135"/>
        <v>0</v>
      </c>
      <c r="CS271" s="94"/>
      <c r="CT271" s="94"/>
      <c r="CU271" s="94"/>
      <c r="CV271" s="94"/>
      <c r="CW271" s="94"/>
    </row>
    <row r="272" spans="1:101" s="22" customFormat="1" x14ac:dyDescent="0.2">
      <c r="A272" s="91">
        <f t="shared" si="136"/>
        <v>261</v>
      </c>
      <c r="B272" s="70"/>
      <c r="C272" s="70"/>
      <c r="D272" s="70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AS272" s="109"/>
      <c r="AT272" s="94"/>
      <c r="AU272" s="94"/>
      <c r="AV272" s="94"/>
      <c r="AW272" s="94"/>
      <c r="AX272" s="94"/>
      <c r="AY272" s="94">
        <f t="shared" si="124"/>
        <v>261</v>
      </c>
      <c r="AZ272" s="94">
        <f>AVERAGE(B$12:B272)</f>
        <v>-1.0500267633333337E-3</v>
      </c>
      <c r="BA272" s="94">
        <f>AVERAGE(C$12:C272)</f>
        <v>4.6842394133333326E-3</v>
      </c>
      <c r="BB272" s="94">
        <f t="shared" si="125"/>
        <v>0</v>
      </c>
      <c r="BC272" s="94">
        <f t="shared" si="126"/>
        <v>0</v>
      </c>
      <c r="BD272" s="94">
        <f t="shared" si="137"/>
        <v>-6.3001605800000027E-2</v>
      </c>
      <c r="BE272" s="94">
        <f t="shared" si="138"/>
        <v>0.28105436479999996</v>
      </c>
      <c r="BF272" s="94">
        <f t="shared" si="139"/>
        <v>0.34405597060000004</v>
      </c>
      <c r="BG272" s="95">
        <f t="shared" si="127"/>
        <v>0</v>
      </c>
      <c r="BH272" s="95">
        <f t="shared" si="128"/>
        <v>0</v>
      </c>
      <c r="BI272" s="95">
        <f>(AVERAGE(B$12:B272)-AVERAGE($D$12:$D272))/STDEV(B$12:B272)</f>
        <v>-8.7081254602406233E-2</v>
      </c>
      <c r="BJ272" s="95">
        <f>(AVERAGE(C$12:C272)-AVERAGE($D$12:$D272))/STDEV(C$12:C272)</f>
        <v>0.10432948975861421</v>
      </c>
      <c r="BK272" s="94"/>
      <c r="BL272" s="94"/>
      <c r="BM272" s="94"/>
      <c r="BN272" s="72">
        <f t="shared" si="129"/>
        <v>0</v>
      </c>
      <c r="BO272" s="72">
        <f t="shared" si="130"/>
        <v>0</v>
      </c>
      <c r="BP272" s="72">
        <f t="shared" si="131"/>
        <v>0</v>
      </c>
      <c r="BQ272" s="72">
        <f t="shared" si="132"/>
        <v>1</v>
      </c>
      <c r="BR272" s="72">
        <f t="shared" si="133"/>
        <v>1</v>
      </c>
      <c r="BS272" s="72">
        <f t="shared" si="134"/>
        <v>1</v>
      </c>
      <c r="BT272" s="72"/>
      <c r="BU272" s="72"/>
      <c r="BV272" s="72"/>
      <c r="BW272" s="72"/>
      <c r="BX272" s="72"/>
      <c r="BY272" s="72"/>
      <c r="BZ272" s="72"/>
      <c r="CA272" s="72"/>
      <c r="CB272" s="72"/>
      <c r="CC272" s="73"/>
      <c r="CD272" s="73"/>
      <c r="CE272" s="73"/>
      <c r="CF272" s="73"/>
      <c r="CG272" s="73"/>
      <c r="CH272" s="73">
        <f t="shared" si="115"/>
        <v>0</v>
      </c>
      <c r="CI272" s="73">
        <f t="shared" si="116"/>
        <v>0</v>
      </c>
      <c r="CJ272" s="73">
        <f t="shared" si="117"/>
        <v>0</v>
      </c>
      <c r="CK272" s="73"/>
      <c r="CL272" s="73">
        <f t="shared" si="118"/>
        <v>0</v>
      </c>
      <c r="CM272" s="73">
        <f t="shared" si="119"/>
        <v>0</v>
      </c>
      <c r="CN272" s="73">
        <f t="shared" si="120"/>
        <v>0</v>
      </c>
      <c r="CO272" s="73">
        <f t="shared" si="121"/>
        <v>0</v>
      </c>
      <c r="CP272" s="73">
        <f t="shared" si="122"/>
        <v>0</v>
      </c>
      <c r="CQ272" s="73">
        <f t="shared" si="123"/>
        <v>0</v>
      </c>
      <c r="CR272" s="73">
        <f t="shared" si="135"/>
        <v>0</v>
      </c>
      <c r="CS272" s="94"/>
      <c r="CT272" s="94"/>
      <c r="CU272" s="94"/>
      <c r="CV272" s="94"/>
      <c r="CW272" s="94"/>
    </row>
    <row r="273" spans="1:101" s="22" customFormat="1" x14ac:dyDescent="0.2">
      <c r="A273" s="91">
        <f t="shared" si="136"/>
        <v>262</v>
      </c>
      <c r="B273" s="70"/>
      <c r="C273" s="70"/>
      <c r="D273" s="70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AS273" s="109"/>
      <c r="AT273" s="94"/>
      <c r="AU273" s="94"/>
      <c r="AV273" s="94"/>
      <c r="AW273" s="94"/>
      <c r="AX273" s="94"/>
      <c r="AY273" s="94">
        <f t="shared" si="124"/>
        <v>262</v>
      </c>
      <c r="AZ273" s="94">
        <f>AVERAGE(B$12:B273)</f>
        <v>-1.0500267633333337E-3</v>
      </c>
      <c r="BA273" s="94">
        <f>AVERAGE(C$12:C273)</f>
        <v>4.6842394133333326E-3</v>
      </c>
      <c r="BB273" s="94">
        <f t="shared" si="125"/>
        <v>0</v>
      </c>
      <c r="BC273" s="94">
        <f t="shared" si="126"/>
        <v>0</v>
      </c>
      <c r="BD273" s="94">
        <f t="shared" si="137"/>
        <v>-6.3001605800000027E-2</v>
      </c>
      <c r="BE273" s="94">
        <f t="shared" si="138"/>
        <v>0.28105436479999996</v>
      </c>
      <c r="BF273" s="94">
        <f t="shared" si="139"/>
        <v>0.34405597060000004</v>
      </c>
      <c r="BG273" s="95">
        <f t="shared" si="127"/>
        <v>0</v>
      </c>
      <c r="BH273" s="95">
        <f t="shared" si="128"/>
        <v>0</v>
      </c>
      <c r="BI273" s="95">
        <f>(AVERAGE(B$12:B273)-AVERAGE($D$12:$D273))/STDEV(B$12:B273)</f>
        <v>-8.7081254602406233E-2</v>
      </c>
      <c r="BJ273" s="95">
        <f>(AVERAGE(C$12:C273)-AVERAGE($D$12:$D273))/STDEV(C$12:C273)</f>
        <v>0.10432948975861421</v>
      </c>
      <c r="BK273" s="94"/>
      <c r="BL273" s="94"/>
      <c r="BM273" s="94"/>
      <c r="BN273" s="72">
        <f t="shared" si="129"/>
        <v>0</v>
      </c>
      <c r="BO273" s="72">
        <f t="shared" si="130"/>
        <v>0</v>
      </c>
      <c r="BP273" s="72">
        <f t="shared" si="131"/>
        <v>0</v>
      </c>
      <c r="BQ273" s="72">
        <f t="shared" si="132"/>
        <v>1</v>
      </c>
      <c r="BR273" s="72">
        <f t="shared" si="133"/>
        <v>1</v>
      </c>
      <c r="BS273" s="72">
        <f t="shared" si="134"/>
        <v>1</v>
      </c>
      <c r="BT273" s="72"/>
      <c r="BU273" s="72"/>
      <c r="BV273" s="72"/>
      <c r="BW273" s="72"/>
      <c r="BX273" s="72"/>
      <c r="BY273" s="72"/>
      <c r="BZ273" s="72"/>
      <c r="CA273" s="72"/>
      <c r="CB273" s="72"/>
      <c r="CC273" s="73"/>
      <c r="CD273" s="73"/>
      <c r="CE273" s="73"/>
      <c r="CF273" s="73"/>
      <c r="CG273" s="73"/>
      <c r="CH273" s="73">
        <f t="shared" si="115"/>
        <v>0</v>
      </c>
      <c r="CI273" s="73">
        <f t="shared" si="116"/>
        <v>0</v>
      </c>
      <c r="CJ273" s="73">
        <f t="shared" si="117"/>
        <v>0</v>
      </c>
      <c r="CK273" s="73"/>
      <c r="CL273" s="73">
        <f t="shared" si="118"/>
        <v>0</v>
      </c>
      <c r="CM273" s="73">
        <f t="shared" si="119"/>
        <v>0</v>
      </c>
      <c r="CN273" s="73">
        <f t="shared" si="120"/>
        <v>0</v>
      </c>
      <c r="CO273" s="73">
        <f t="shared" si="121"/>
        <v>0</v>
      </c>
      <c r="CP273" s="73">
        <f t="shared" si="122"/>
        <v>0</v>
      </c>
      <c r="CQ273" s="73">
        <f t="shared" si="123"/>
        <v>0</v>
      </c>
      <c r="CR273" s="73">
        <f t="shared" si="135"/>
        <v>0</v>
      </c>
      <c r="CS273" s="94"/>
      <c r="CT273" s="94"/>
      <c r="CU273" s="94"/>
      <c r="CV273" s="94"/>
      <c r="CW273" s="94"/>
    </row>
    <row r="274" spans="1:101" s="22" customFormat="1" x14ac:dyDescent="0.2">
      <c r="A274" s="91">
        <f t="shared" si="136"/>
        <v>263</v>
      </c>
      <c r="B274" s="70"/>
      <c r="C274" s="70"/>
      <c r="D274" s="70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AS274" s="109"/>
      <c r="AT274" s="94"/>
      <c r="AU274" s="94"/>
      <c r="AV274" s="94"/>
      <c r="AW274" s="94"/>
      <c r="AX274" s="94"/>
      <c r="AY274" s="94">
        <f t="shared" si="124"/>
        <v>263</v>
      </c>
      <c r="AZ274" s="94">
        <f>AVERAGE(B$12:B274)</f>
        <v>-1.0500267633333337E-3</v>
      </c>
      <c r="BA274" s="94">
        <f>AVERAGE(C$12:C274)</f>
        <v>4.6842394133333326E-3</v>
      </c>
      <c r="BB274" s="94">
        <f t="shared" si="125"/>
        <v>0</v>
      </c>
      <c r="BC274" s="94">
        <f t="shared" si="126"/>
        <v>0</v>
      </c>
      <c r="BD274" s="94">
        <f t="shared" si="137"/>
        <v>-6.3001605800000027E-2</v>
      </c>
      <c r="BE274" s="94">
        <f t="shared" si="138"/>
        <v>0.28105436479999996</v>
      </c>
      <c r="BF274" s="94">
        <f t="shared" si="139"/>
        <v>0.34405597060000004</v>
      </c>
      <c r="BG274" s="95">
        <f t="shared" si="127"/>
        <v>0</v>
      </c>
      <c r="BH274" s="95">
        <f t="shared" si="128"/>
        <v>0</v>
      </c>
      <c r="BI274" s="95">
        <f>(AVERAGE(B$12:B274)-AVERAGE($D$12:$D274))/STDEV(B$12:B274)</f>
        <v>-8.7081254602406233E-2</v>
      </c>
      <c r="BJ274" s="95">
        <f>(AVERAGE(C$12:C274)-AVERAGE($D$12:$D274))/STDEV(C$12:C274)</f>
        <v>0.10432948975861421</v>
      </c>
      <c r="BK274" s="94"/>
      <c r="BL274" s="94"/>
      <c r="BM274" s="94"/>
      <c r="BN274" s="72">
        <f t="shared" si="129"/>
        <v>0</v>
      </c>
      <c r="BO274" s="72">
        <f t="shared" si="130"/>
        <v>0</v>
      </c>
      <c r="BP274" s="72">
        <f t="shared" si="131"/>
        <v>0</v>
      </c>
      <c r="BQ274" s="72">
        <f t="shared" si="132"/>
        <v>1</v>
      </c>
      <c r="BR274" s="72">
        <f t="shared" si="133"/>
        <v>1</v>
      </c>
      <c r="BS274" s="72">
        <f t="shared" si="134"/>
        <v>1</v>
      </c>
      <c r="BT274" s="72"/>
      <c r="BU274" s="72"/>
      <c r="BV274" s="72"/>
      <c r="BW274" s="72"/>
      <c r="BX274" s="72"/>
      <c r="BY274" s="72"/>
      <c r="BZ274" s="72"/>
      <c r="CA274" s="72"/>
      <c r="CB274" s="72"/>
      <c r="CC274" s="73"/>
      <c r="CD274" s="73"/>
      <c r="CE274" s="73"/>
      <c r="CF274" s="73"/>
      <c r="CG274" s="73"/>
      <c r="CH274" s="73">
        <f t="shared" si="115"/>
        <v>0</v>
      </c>
      <c r="CI274" s="73">
        <f t="shared" si="116"/>
        <v>0</v>
      </c>
      <c r="CJ274" s="73">
        <f t="shared" si="117"/>
        <v>0</v>
      </c>
      <c r="CK274" s="73"/>
      <c r="CL274" s="73">
        <f t="shared" si="118"/>
        <v>0</v>
      </c>
      <c r="CM274" s="73">
        <f t="shared" si="119"/>
        <v>0</v>
      </c>
      <c r="CN274" s="73">
        <f t="shared" si="120"/>
        <v>0</v>
      </c>
      <c r="CO274" s="73">
        <f t="shared" si="121"/>
        <v>0</v>
      </c>
      <c r="CP274" s="73">
        <f t="shared" si="122"/>
        <v>0</v>
      </c>
      <c r="CQ274" s="73">
        <f t="shared" si="123"/>
        <v>0</v>
      </c>
      <c r="CR274" s="73">
        <f t="shared" si="135"/>
        <v>0</v>
      </c>
      <c r="CS274" s="94"/>
      <c r="CT274" s="94"/>
      <c r="CU274" s="94"/>
      <c r="CV274" s="94"/>
      <c r="CW274" s="94"/>
    </row>
    <row r="275" spans="1:101" s="22" customFormat="1" x14ac:dyDescent="0.2">
      <c r="A275" s="91">
        <f t="shared" si="136"/>
        <v>264</v>
      </c>
      <c r="B275" s="70"/>
      <c r="C275" s="70"/>
      <c r="D275" s="70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AS275" s="109"/>
      <c r="AT275" s="94"/>
      <c r="AU275" s="94"/>
      <c r="AV275" s="94"/>
      <c r="AW275" s="94"/>
      <c r="AX275" s="94"/>
      <c r="AY275" s="94">
        <f t="shared" si="124"/>
        <v>264</v>
      </c>
      <c r="AZ275" s="94">
        <f>AVERAGE(B$12:B275)</f>
        <v>-1.0500267633333337E-3</v>
      </c>
      <c r="BA275" s="94">
        <f>AVERAGE(C$12:C275)</f>
        <v>4.6842394133333326E-3</v>
      </c>
      <c r="BB275" s="94">
        <f t="shared" si="125"/>
        <v>0</v>
      </c>
      <c r="BC275" s="94">
        <f t="shared" si="126"/>
        <v>0</v>
      </c>
      <c r="BD275" s="94">
        <f t="shared" si="137"/>
        <v>-6.3001605800000027E-2</v>
      </c>
      <c r="BE275" s="94">
        <f t="shared" si="138"/>
        <v>0.28105436479999996</v>
      </c>
      <c r="BF275" s="94">
        <f t="shared" si="139"/>
        <v>0.34405597060000004</v>
      </c>
      <c r="BG275" s="95">
        <f t="shared" si="127"/>
        <v>0</v>
      </c>
      <c r="BH275" s="95">
        <f t="shared" si="128"/>
        <v>0</v>
      </c>
      <c r="BI275" s="95">
        <f>(AVERAGE(B$12:B275)-AVERAGE($D$12:$D275))/STDEV(B$12:B275)</f>
        <v>-8.7081254602406233E-2</v>
      </c>
      <c r="BJ275" s="95">
        <f>(AVERAGE(C$12:C275)-AVERAGE($D$12:$D275))/STDEV(C$12:C275)</f>
        <v>0.10432948975861421</v>
      </c>
      <c r="BK275" s="94"/>
      <c r="BL275" s="94"/>
      <c r="BM275" s="94"/>
      <c r="BN275" s="72">
        <f t="shared" si="129"/>
        <v>0</v>
      </c>
      <c r="BO275" s="72">
        <f t="shared" si="130"/>
        <v>0</v>
      </c>
      <c r="BP275" s="72">
        <f t="shared" si="131"/>
        <v>0</v>
      </c>
      <c r="BQ275" s="72">
        <f t="shared" si="132"/>
        <v>1</v>
      </c>
      <c r="BR275" s="72">
        <f t="shared" si="133"/>
        <v>1</v>
      </c>
      <c r="BS275" s="72">
        <f t="shared" si="134"/>
        <v>1</v>
      </c>
      <c r="BT275" s="72"/>
      <c r="BU275" s="72"/>
      <c r="BV275" s="72"/>
      <c r="BW275" s="72"/>
      <c r="BX275" s="72"/>
      <c r="BY275" s="72"/>
      <c r="BZ275" s="72"/>
      <c r="CA275" s="72"/>
      <c r="CB275" s="72"/>
      <c r="CC275" s="73"/>
      <c r="CD275" s="73"/>
      <c r="CE275" s="73"/>
      <c r="CF275" s="73"/>
      <c r="CG275" s="73"/>
      <c r="CH275" s="73">
        <f t="shared" si="115"/>
        <v>0</v>
      </c>
      <c r="CI275" s="73">
        <f t="shared" si="116"/>
        <v>0</v>
      </c>
      <c r="CJ275" s="73">
        <f t="shared" si="117"/>
        <v>0</v>
      </c>
      <c r="CK275" s="73"/>
      <c r="CL275" s="73">
        <f t="shared" si="118"/>
        <v>0</v>
      </c>
      <c r="CM275" s="73">
        <f t="shared" si="119"/>
        <v>0</v>
      </c>
      <c r="CN275" s="73">
        <f t="shared" si="120"/>
        <v>0</v>
      </c>
      <c r="CO275" s="73">
        <f t="shared" si="121"/>
        <v>0</v>
      </c>
      <c r="CP275" s="73">
        <f t="shared" si="122"/>
        <v>0</v>
      </c>
      <c r="CQ275" s="73">
        <f t="shared" si="123"/>
        <v>0</v>
      </c>
      <c r="CR275" s="73">
        <f t="shared" si="135"/>
        <v>0</v>
      </c>
      <c r="CS275" s="94"/>
      <c r="CT275" s="94"/>
      <c r="CU275" s="94"/>
      <c r="CV275" s="94"/>
      <c r="CW275" s="94"/>
    </row>
    <row r="276" spans="1:101" s="22" customFormat="1" x14ac:dyDescent="0.2">
      <c r="A276" s="91">
        <f t="shared" si="136"/>
        <v>265</v>
      </c>
      <c r="B276" s="70"/>
      <c r="C276" s="70"/>
      <c r="D276" s="70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AS276" s="109"/>
      <c r="AT276" s="94"/>
      <c r="AU276" s="94"/>
      <c r="AV276" s="94"/>
      <c r="AW276" s="94"/>
      <c r="AX276" s="94"/>
      <c r="AY276" s="94">
        <f t="shared" si="124"/>
        <v>265</v>
      </c>
      <c r="AZ276" s="94">
        <f>AVERAGE(B$12:B276)</f>
        <v>-1.0500267633333337E-3</v>
      </c>
      <c r="BA276" s="94">
        <f>AVERAGE(C$12:C276)</f>
        <v>4.6842394133333326E-3</v>
      </c>
      <c r="BB276" s="94">
        <f t="shared" si="125"/>
        <v>0</v>
      </c>
      <c r="BC276" s="94">
        <f t="shared" si="126"/>
        <v>0</v>
      </c>
      <c r="BD276" s="94">
        <f t="shared" si="137"/>
        <v>-6.3001605800000027E-2</v>
      </c>
      <c r="BE276" s="94">
        <f t="shared" si="138"/>
        <v>0.28105436479999996</v>
      </c>
      <c r="BF276" s="94">
        <f t="shared" si="139"/>
        <v>0.34405597060000004</v>
      </c>
      <c r="BG276" s="95">
        <f t="shared" si="127"/>
        <v>0</v>
      </c>
      <c r="BH276" s="95">
        <f t="shared" si="128"/>
        <v>0</v>
      </c>
      <c r="BI276" s="95">
        <f>(AVERAGE(B$12:B276)-AVERAGE($D$12:$D276))/STDEV(B$12:B276)</f>
        <v>-8.7081254602406233E-2</v>
      </c>
      <c r="BJ276" s="95">
        <f>(AVERAGE(C$12:C276)-AVERAGE($D$12:$D276))/STDEV(C$12:C276)</f>
        <v>0.10432948975861421</v>
      </c>
      <c r="BK276" s="94"/>
      <c r="BL276" s="94"/>
      <c r="BM276" s="94"/>
      <c r="BN276" s="72">
        <f t="shared" si="129"/>
        <v>0</v>
      </c>
      <c r="BO276" s="72">
        <f t="shared" si="130"/>
        <v>0</v>
      </c>
      <c r="BP276" s="72">
        <f t="shared" si="131"/>
        <v>0</v>
      </c>
      <c r="BQ276" s="72">
        <f t="shared" si="132"/>
        <v>1</v>
      </c>
      <c r="BR276" s="72">
        <f t="shared" si="133"/>
        <v>1</v>
      </c>
      <c r="BS276" s="72">
        <f t="shared" si="134"/>
        <v>1</v>
      </c>
      <c r="BT276" s="72"/>
      <c r="BU276" s="72"/>
      <c r="BV276" s="72"/>
      <c r="BW276" s="72"/>
      <c r="BX276" s="72"/>
      <c r="BY276" s="72"/>
      <c r="BZ276" s="72"/>
      <c r="CA276" s="72"/>
      <c r="CB276" s="72"/>
      <c r="CC276" s="73"/>
      <c r="CD276" s="73"/>
      <c r="CE276" s="73"/>
      <c r="CF276" s="73"/>
      <c r="CG276" s="73"/>
      <c r="CH276" s="73">
        <f t="shared" si="115"/>
        <v>0</v>
      </c>
      <c r="CI276" s="73">
        <f t="shared" si="116"/>
        <v>0</v>
      </c>
      <c r="CJ276" s="73">
        <f t="shared" si="117"/>
        <v>0</v>
      </c>
      <c r="CK276" s="73"/>
      <c r="CL276" s="73">
        <f t="shared" si="118"/>
        <v>0</v>
      </c>
      <c r="CM276" s="73">
        <f t="shared" si="119"/>
        <v>0</v>
      </c>
      <c r="CN276" s="73">
        <f t="shared" si="120"/>
        <v>0</v>
      </c>
      <c r="CO276" s="73">
        <f t="shared" si="121"/>
        <v>0</v>
      </c>
      <c r="CP276" s="73">
        <f t="shared" si="122"/>
        <v>0</v>
      </c>
      <c r="CQ276" s="73">
        <f t="shared" si="123"/>
        <v>0</v>
      </c>
      <c r="CR276" s="73">
        <f t="shared" si="135"/>
        <v>0</v>
      </c>
      <c r="CS276" s="94"/>
      <c r="CT276" s="94"/>
      <c r="CU276" s="94"/>
      <c r="CV276" s="94"/>
      <c r="CW276" s="94"/>
    </row>
    <row r="277" spans="1:101" s="22" customFormat="1" x14ac:dyDescent="0.2">
      <c r="A277" s="91">
        <f t="shared" si="136"/>
        <v>266</v>
      </c>
      <c r="B277" s="70"/>
      <c r="C277" s="70"/>
      <c r="D277" s="70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AS277" s="109"/>
      <c r="AT277" s="94"/>
      <c r="AU277" s="94"/>
      <c r="AV277" s="94"/>
      <c r="AW277" s="94"/>
      <c r="AX277" s="94"/>
      <c r="AY277" s="94">
        <f t="shared" si="124"/>
        <v>266</v>
      </c>
      <c r="AZ277" s="94">
        <f>AVERAGE(B$12:B277)</f>
        <v>-1.0500267633333337E-3</v>
      </c>
      <c r="BA277" s="94">
        <f>AVERAGE(C$12:C277)</f>
        <v>4.6842394133333326E-3</v>
      </c>
      <c r="BB277" s="94">
        <f t="shared" si="125"/>
        <v>0</v>
      </c>
      <c r="BC277" s="94">
        <f t="shared" si="126"/>
        <v>0</v>
      </c>
      <c r="BD277" s="94">
        <f t="shared" si="137"/>
        <v>-6.3001605800000027E-2</v>
      </c>
      <c r="BE277" s="94">
        <f t="shared" si="138"/>
        <v>0.28105436479999996</v>
      </c>
      <c r="BF277" s="94">
        <f t="shared" si="139"/>
        <v>0.34405597060000004</v>
      </c>
      <c r="BG277" s="95">
        <f t="shared" si="127"/>
        <v>0</v>
      </c>
      <c r="BH277" s="95">
        <f t="shared" si="128"/>
        <v>0</v>
      </c>
      <c r="BI277" s="95">
        <f>(AVERAGE(B$12:B277)-AVERAGE($D$12:$D277))/STDEV(B$12:B277)</f>
        <v>-8.7081254602406233E-2</v>
      </c>
      <c r="BJ277" s="95">
        <f>(AVERAGE(C$12:C277)-AVERAGE($D$12:$D277))/STDEV(C$12:C277)</f>
        <v>0.10432948975861421</v>
      </c>
      <c r="BK277" s="94"/>
      <c r="BL277" s="94"/>
      <c r="BM277" s="94"/>
      <c r="BN277" s="72">
        <f t="shared" si="129"/>
        <v>0</v>
      </c>
      <c r="BO277" s="72">
        <f t="shared" si="130"/>
        <v>0</v>
      </c>
      <c r="BP277" s="72">
        <f t="shared" si="131"/>
        <v>0</v>
      </c>
      <c r="BQ277" s="72">
        <f t="shared" si="132"/>
        <v>1</v>
      </c>
      <c r="BR277" s="72">
        <f t="shared" si="133"/>
        <v>1</v>
      </c>
      <c r="BS277" s="72">
        <f t="shared" si="134"/>
        <v>1</v>
      </c>
      <c r="BT277" s="72"/>
      <c r="BU277" s="72"/>
      <c r="BV277" s="72"/>
      <c r="BW277" s="72"/>
      <c r="BX277" s="72"/>
      <c r="BY277" s="72"/>
      <c r="BZ277" s="72"/>
      <c r="CA277" s="72"/>
      <c r="CB277" s="72"/>
      <c r="CC277" s="73"/>
      <c r="CD277" s="73"/>
      <c r="CE277" s="73"/>
      <c r="CF277" s="73"/>
      <c r="CG277" s="73"/>
      <c r="CH277" s="73">
        <f t="shared" si="115"/>
        <v>0</v>
      </c>
      <c r="CI277" s="73">
        <f t="shared" si="116"/>
        <v>0</v>
      </c>
      <c r="CJ277" s="73">
        <f t="shared" si="117"/>
        <v>0</v>
      </c>
      <c r="CK277" s="73"/>
      <c r="CL277" s="73">
        <f t="shared" si="118"/>
        <v>0</v>
      </c>
      <c r="CM277" s="73">
        <f t="shared" si="119"/>
        <v>0</v>
      </c>
      <c r="CN277" s="73">
        <f t="shared" si="120"/>
        <v>0</v>
      </c>
      <c r="CO277" s="73">
        <f t="shared" si="121"/>
        <v>0</v>
      </c>
      <c r="CP277" s="73">
        <f t="shared" si="122"/>
        <v>0</v>
      </c>
      <c r="CQ277" s="73">
        <f t="shared" si="123"/>
        <v>0</v>
      </c>
      <c r="CR277" s="73">
        <f t="shared" si="135"/>
        <v>0</v>
      </c>
      <c r="CS277" s="94"/>
      <c r="CT277" s="94"/>
      <c r="CU277" s="94"/>
      <c r="CV277" s="94"/>
      <c r="CW277" s="94"/>
    </row>
    <row r="278" spans="1:101" s="22" customFormat="1" x14ac:dyDescent="0.2">
      <c r="A278" s="91">
        <f t="shared" si="136"/>
        <v>267</v>
      </c>
      <c r="B278" s="70"/>
      <c r="C278" s="70"/>
      <c r="D278" s="70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AS278" s="109"/>
      <c r="AT278" s="94"/>
      <c r="AU278" s="94"/>
      <c r="AV278" s="94"/>
      <c r="AW278" s="94"/>
      <c r="AX278" s="94"/>
      <c r="AY278" s="94">
        <f t="shared" si="124"/>
        <v>267</v>
      </c>
      <c r="AZ278" s="94">
        <f>AVERAGE(B$12:B278)</f>
        <v>-1.0500267633333337E-3</v>
      </c>
      <c r="BA278" s="94">
        <f>AVERAGE(C$12:C278)</f>
        <v>4.6842394133333326E-3</v>
      </c>
      <c r="BB278" s="94">
        <f t="shared" si="125"/>
        <v>0</v>
      </c>
      <c r="BC278" s="94">
        <f t="shared" si="126"/>
        <v>0</v>
      </c>
      <c r="BD278" s="94">
        <f t="shared" si="137"/>
        <v>-6.3001605800000027E-2</v>
      </c>
      <c r="BE278" s="94">
        <f t="shared" si="138"/>
        <v>0.28105436479999996</v>
      </c>
      <c r="BF278" s="94">
        <f t="shared" si="139"/>
        <v>0.34405597060000004</v>
      </c>
      <c r="BG278" s="95">
        <f t="shared" si="127"/>
        <v>0</v>
      </c>
      <c r="BH278" s="95">
        <f t="shared" si="128"/>
        <v>0</v>
      </c>
      <c r="BI278" s="95">
        <f>(AVERAGE(B$12:B278)-AVERAGE($D$12:$D278))/STDEV(B$12:B278)</f>
        <v>-8.7081254602406233E-2</v>
      </c>
      <c r="BJ278" s="95">
        <f>(AVERAGE(C$12:C278)-AVERAGE($D$12:$D278))/STDEV(C$12:C278)</f>
        <v>0.10432948975861421</v>
      </c>
      <c r="BK278" s="94"/>
      <c r="BL278" s="94"/>
      <c r="BM278" s="94"/>
      <c r="BN278" s="72">
        <f t="shared" si="129"/>
        <v>0</v>
      </c>
      <c r="BO278" s="72">
        <f t="shared" si="130"/>
        <v>0</v>
      </c>
      <c r="BP278" s="72">
        <f t="shared" si="131"/>
        <v>0</v>
      </c>
      <c r="BQ278" s="72">
        <f t="shared" si="132"/>
        <v>1</v>
      </c>
      <c r="BR278" s="72">
        <f t="shared" si="133"/>
        <v>1</v>
      </c>
      <c r="BS278" s="72">
        <f t="shared" si="134"/>
        <v>1</v>
      </c>
      <c r="BT278" s="72"/>
      <c r="BU278" s="72"/>
      <c r="BV278" s="72"/>
      <c r="BW278" s="72"/>
      <c r="BX278" s="72"/>
      <c r="BY278" s="72"/>
      <c r="BZ278" s="72"/>
      <c r="CA278" s="72"/>
      <c r="CB278" s="72"/>
      <c r="CC278" s="73"/>
      <c r="CD278" s="73"/>
      <c r="CE278" s="73"/>
      <c r="CF278" s="73"/>
      <c r="CG278" s="73"/>
      <c r="CH278" s="73">
        <f t="shared" si="115"/>
        <v>0</v>
      </c>
      <c r="CI278" s="73">
        <f t="shared" si="116"/>
        <v>0</v>
      </c>
      <c r="CJ278" s="73">
        <f t="shared" si="117"/>
        <v>0</v>
      </c>
      <c r="CK278" s="73"/>
      <c r="CL278" s="73">
        <f t="shared" si="118"/>
        <v>0</v>
      </c>
      <c r="CM278" s="73">
        <f t="shared" si="119"/>
        <v>0</v>
      </c>
      <c r="CN278" s="73">
        <f t="shared" si="120"/>
        <v>0</v>
      </c>
      <c r="CO278" s="73">
        <f t="shared" si="121"/>
        <v>0</v>
      </c>
      <c r="CP278" s="73">
        <f t="shared" si="122"/>
        <v>0</v>
      </c>
      <c r="CQ278" s="73">
        <f t="shared" si="123"/>
        <v>0</v>
      </c>
      <c r="CR278" s="73">
        <f t="shared" si="135"/>
        <v>0</v>
      </c>
      <c r="CS278" s="94"/>
      <c r="CT278" s="94"/>
      <c r="CU278" s="94"/>
      <c r="CV278" s="94"/>
      <c r="CW278" s="94"/>
    </row>
    <row r="279" spans="1:101" s="22" customFormat="1" x14ac:dyDescent="0.2">
      <c r="A279" s="91">
        <f t="shared" si="136"/>
        <v>268</v>
      </c>
      <c r="B279" s="70"/>
      <c r="C279" s="70"/>
      <c r="D279" s="70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AS279" s="109"/>
      <c r="AT279" s="94"/>
      <c r="AU279" s="94"/>
      <c r="AV279" s="94"/>
      <c r="AW279" s="94"/>
      <c r="AX279" s="94"/>
      <c r="AY279" s="94">
        <f t="shared" si="124"/>
        <v>268</v>
      </c>
      <c r="AZ279" s="94">
        <f>AVERAGE(B$12:B279)</f>
        <v>-1.0500267633333337E-3</v>
      </c>
      <c r="BA279" s="94">
        <f>AVERAGE(C$12:C279)</f>
        <v>4.6842394133333326E-3</v>
      </c>
      <c r="BB279" s="94">
        <f t="shared" si="125"/>
        <v>0</v>
      </c>
      <c r="BC279" s="94">
        <f t="shared" si="126"/>
        <v>0</v>
      </c>
      <c r="BD279" s="94">
        <f t="shared" si="137"/>
        <v>-6.3001605800000027E-2</v>
      </c>
      <c r="BE279" s="94">
        <f t="shared" si="138"/>
        <v>0.28105436479999996</v>
      </c>
      <c r="BF279" s="94">
        <f t="shared" si="139"/>
        <v>0.34405597060000004</v>
      </c>
      <c r="BG279" s="95">
        <f t="shared" si="127"/>
        <v>0</v>
      </c>
      <c r="BH279" s="95">
        <f t="shared" si="128"/>
        <v>0</v>
      </c>
      <c r="BI279" s="95">
        <f>(AVERAGE(B$12:B279)-AVERAGE($D$12:$D279))/STDEV(B$12:B279)</f>
        <v>-8.7081254602406233E-2</v>
      </c>
      <c r="BJ279" s="95">
        <f>(AVERAGE(C$12:C279)-AVERAGE($D$12:$D279))/STDEV(C$12:C279)</f>
        <v>0.10432948975861421</v>
      </c>
      <c r="BK279" s="94"/>
      <c r="BL279" s="94"/>
      <c r="BM279" s="94"/>
      <c r="BN279" s="72">
        <f t="shared" si="129"/>
        <v>0</v>
      </c>
      <c r="BO279" s="72">
        <f t="shared" si="130"/>
        <v>0</v>
      </c>
      <c r="BP279" s="72">
        <f t="shared" si="131"/>
        <v>0</v>
      </c>
      <c r="BQ279" s="72">
        <f t="shared" si="132"/>
        <v>1</v>
      </c>
      <c r="BR279" s="72">
        <f t="shared" si="133"/>
        <v>1</v>
      </c>
      <c r="BS279" s="72">
        <f t="shared" si="134"/>
        <v>1</v>
      </c>
      <c r="BT279" s="72"/>
      <c r="BU279" s="72"/>
      <c r="BV279" s="72"/>
      <c r="BW279" s="72"/>
      <c r="BX279" s="72"/>
      <c r="BY279" s="72"/>
      <c r="BZ279" s="72"/>
      <c r="CA279" s="72"/>
      <c r="CB279" s="72"/>
      <c r="CC279" s="73"/>
      <c r="CD279" s="73"/>
      <c r="CE279" s="73"/>
      <c r="CF279" s="73"/>
      <c r="CG279" s="73"/>
      <c r="CH279" s="73">
        <f t="shared" si="115"/>
        <v>0</v>
      </c>
      <c r="CI279" s="73">
        <f t="shared" si="116"/>
        <v>0</v>
      </c>
      <c r="CJ279" s="73">
        <f t="shared" si="117"/>
        <v>0</v>
      </c>
      <c r="CK279" s="73"/>
      <c r="CL279" s="73">
        <f t="shared" si="118"/>
        <v>0</v>
      </c>
      <c r="CM279" s="73">
        <f t="shared" si="119"/>
        <v>0</v>
      </c>
      <c r="CN279" s="73">
        <f t="shared" si="120"/>
        <v>0</v>
      </c>
      <c r="CO279" s="73">
        <f t="shared" si="121"/>
        <v>0</v>
      </c>
      <c r="CP279" s="73">
        <f t="shared" si="122"/>
        <v>0</v>
      </c>
      <c r="CQ279" s="73">
        <f t="shared" si="123"/>
        <v>0</v>
      </c>
      <c r="CR279" s="73">
        <f t="shared" si="135"/>
        <v>0</v>
      </c>
      <c r="CS279" s="94"/>
      <c r="CT279" s="94"/>
      <c r="CU279" s="94"/>
      <c r="CV279" s="94"/>
      <c r="CW279" s="94"/>
    </row>
    <row r="280" spans="1:101" s="22" customFormat="1" x14ac:dyDescent="0.2">
      <c r="A280" s="91">
        <f t="shared" si="136"/>
        <v>269</v>
      </c>
      <c r="B280" s="70"/>
      <c r="C280" s="70"/>
      <c r="D280" s="70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AS280" s="109"/>
      <c r="AT280" s="94"/>
      <c r="AU280" s="94"/>
      <c r="AV280" s="94"/>
      <c r="AW280" s="94"/>
      <c r="AX280" s="94"/>
      <c r="AY280" s="94">
        <f t="shared" si="124"/>
        <v>269</v>
      </c>
      <c r="AZ280" s="94">
        <f>AVERAGE(B$12:B280)</f>
        <v>-1.0500267633333337E-3</v>
      </c>
      <c r="BA280" s="94">
        <f>AVERAGE(C$12:C280)</f>
        <v>4.6842394133333326E-3</v>
      </c>
      <c r="BB280" s="94">
        <f t="shared" si="125"/>
        <v>0</v>
      </c>
      <c r="BC280" s="94">
        <f t="shared" si="126"/>
        <v>0</v>
      </c>
      <c r="BD280" s="94">
        <f t="shared" si="137"/>
        <v>-6.3001605800000027E-2</v>
      </c>
      <c r="BE280" s="94">
        <f t="shared" si="138"/>
        <v>0.28105436479999996</v>
      </c>
      <c r="BF280" s="94">
        <f t="shared" si="139"/>
        <v>0.34405597060000004</v>
      </c>
      <c r="BG280" s="95">
        <f t="shared" si="127"/>
        <v>0</v>
      </c>
      <c r="BH280" s="95">
        <f t="shared" si="128"/>
        <v>0</v>
      </c>
      <c r="BI280" s="95">
        <f>(AVERAGE(B$12:B280)-AVERAGE($D$12:$D280))/STDEV(B$12:B280)</f>
        <v>-8.7081254602406233E-2</v>
      </c>
      <c r="BJ280" s="95">
        <f>(AVERAGE(C$12:C280)-AVERAGE($D$12:$D280))/STDEV(C$12:C280)</f>
        <v>0.10432948975861421</v>
      </c>
      <c r="BK280" s="94"/>
      <c r="BL280" s="94"/>
      <c r="BM280" s="94"/>
      <c r="BN280" s="72">
        <f t="shared" si="129"/>
        <v>0</v>
      </c>
      <c r="BO280" s="72">
        <f t="shared" si="130"/>
        <v>0</v>
      </c>
      <c r="BP280" s="72">
        <f t="shared" si="131"/>
        <v>0</v>
      </c>
      <c r="BQ280" s="72">
        <f t="shared" si="132"/>
        <v>1</v>
      </c>
      <c r="BR280" s="72">
        <f t="shared" si="133"/>
        <v>1</v>
      </c>
      <c r="BS280" s="72">
        <f t="shared" si="134"/>
        <v>1</v>
      </c>
      <c r="BT280" s="72"/>
      <c r="BU280" s="72"/>
      <c r="BV280" s="72"/>
      <c r="BW280" s="72"/>
      <c r="BX280" s="72"/>
      <c r="BY280" s="72"/>
      <c r="BZ280" s="72"/>
      <c r="CA280" s="72"/>
      <c r="CB280" s="72"/>
      <c r="CC280" s="73"/>
      <c r="CD280" s="73"/>
      <c r="CE280" s="73"/>
      <c r="CF280" s="73"/>
      <c r="CG280" s="73"/>
      <c r="CH280" s="73">
        <f t="shared" si="115"/>
        <v>0</v>
      </c>
      <c r="CI280" s="73">
        <f t="shared" si="116"/>
        <v>0</v>
      </c>
      <c r="CJ280" s="73">
        <f t="shared" si="117"/>
        <v>0</v>
      </c>
      <c r="CK280" s="73"/>
      <c r="CL280" s="73">
        <f t="shared" si="118"/>
        <v>0</v>
      </c>
      <c r="CM280" s="73">
        <f t="shared" si="119"/>
        <v>0</v>
      </c>
      <c r="CN280" s="73">
        <f t="shared" si="120"/>
        <v>0</v>
      </c>
      <c r="CO280" s="73">
        <f t="shared" si="121"/>
        <v>0</v>
      </c>
      <c r="CP280" s="73">
        <f t="shared" si="122"/>
        <v>0</v>
      </c>
      <c r="CQ280" s="73">
        <f t="shared" si="123"/>
        <v>0</v>
      </c>
      <c r="CR280" s="73">
        <f t="shared" si="135"/>
        <v>0</v>
      </c>
      <c r="CS280" s="94"/>
      <c r="CT280" s="94"/>
      <c r="CU280" s="94"/>
      <c r="CV280" s="94"/>
      <c r="CW280" s="94"/>
    </row>
    <row r="281" spans="1:101" s="22" customFormat="1" x14ac:dyDescent="0.2">
      <c r="A281" s="91">
        <f t="shared" si="136"/>
        <v>270</v>
      </c>
      <c r="B281" s="70"/>
      <c r="C281" s="70"/>
      <c r="D281" s="70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AS281" s="109"/>
      <c r="AT281" s="94"/>
      <c r="AU281" s="94"/>
      <c r="AV281" s="94"/>
      <c r="AW281" s="94"/>
      <c r="AX281" s="94"/>
      <c r="AY281" s="94">
        <f t="shared" si="124"/>
        <v>270</v>
      </c>
      <c r="AZ281" s="94">
        <f>AVERAGE(B$12:B281)</f>
        <v>-1.0500267633333337E-3</v>
      </c>
      <c r="BA281" s="94">
        <f>AVERAGE(C$12:C281)</f>
        <v>4.6842394133333326E-3</v>
      </c>
      <c r="BB281" s="94">
        <f t="shared" si="125"/>
        <v>0</v>
      </c>
      <c r="BC281" s="94">
        <f t="shared" si="126"/>
        <v>0</v>
      </c>
      <c r="BD281" s="94">
        <f t="shared" si="137"/>
        <v>-6.3001605800000027E-2</v>
      </c>
      <c r="BE281" s="94">
        <f t="shared" si="138"/>
        <v>0.28105436479999996</v>
      </c>
      <c r="BF281" s="94">
        <f t="shared" si="139"/>
        <v>0.34405597060000004</v>
      </c>
      <c r="BG281" s="95">
        <f t="shared" si="127"/>
        <v>0</v>
      </c>
      <c r="BH281" s="95">
        <f t="shared" si="128"/>
        <v>0</v>
      </c>
      <c r="BI281" s="95">
        <f>(AVERAGE(B$12:B281)-AVERAGE($D$12:$D281))/STDEV(B$12:B281)</f>
        <v>-8.7081254602406233E-2</v>
      </c>
      <c r="BJ281" s="95">
        <f>(AVERAGE(C$12:C281)-AVERAGE($D$12:$D281))/STDEV(C$12:C281)</f>
        <v>0.10432948975861421</v>
      </c>
      <c r="BK281" s="94"/>
      <c r="BL281" s="94"/>
      <c r="BM281" s="94"/>
      <c r="BN281" s="72">
        <f t="shared" si="129"/>
        <v>0</v>
      </c>
      <c r="BO281" s="72">
        <f t="shared" si="130"/>
        <v>0</v>
      </c>
      <c r="BP281" s="72">
        <f t="shared" si="131"/>
        <v>0</v>
      </c>
      <c r="BQ281" s="72">
        <f t="shared" si="132"/>
        <v>1</v>
      </c>
      <c r="BR281" s="72">
        <f t="shared" si="133"/>
        <v>1</v>
      </c>
      <c r="BS281" s="72">
        <f t="shared" si="134"/>
        <v>1</v>
      </c>
      <c r="BT281" s="72"/>
      <c r="BU281" s="72"/>
      <c r="BV281" s="72"/>
      <c r="BW281" s="72"/>
      <c r="BX281" s="72"/>
      <c r="BY281" s="72"/>
      <c r="BZ281" s="72"/>
      <c r="CA281" s="72"/>
      <c r="CB281" s="72"/>
      <c r="CC281" s="73"/>
      <c r="CD281" s="73"/>
      <c r="CE281" s="73"/>
      <c r="CF281" s="73"/>
      <c r="CG281" s="73"/>
      <c r="CH281" s="73">
        <f t="shared" si="115"/>
        <v>0</v>
      </c>
      <c r="CI281" s="73">
        <f t="shared" si="116"/>
        <v>0</v>
      </c>
      <c r="CJ281" s="73">
        <f t="shared" si="117"/>
        <v>0</v>
      </c>
      <c r="CK281" s="73"/>
      <c r="CL281" s="73">
        <f t="shared" si="118"/>
        <v>0</v>
      </c>
      <c r="CM281" s="73">
        <f t="shared" si="119"/>
        <v>0</v>
      </c>
      <c r="CN281" s="73">
        <f t="shared" si="120"/>
        <v>0</v>
      </c>
      <c r="CO281" s="73">
        <f t="shared" si="121"/>
        <v>0</v>
      </c>
      <c r="CP281" s="73">
        <f t="shared" si="122"/>
        <v>0</v>
      </c>
      <c r="CQ281" s="73">
        <f t="shared" si="123"/>
        <v>0</v>
      </c>
      <c r="CR281" s="73">
        <f t="shared" si="135"/>
        <v>0</v>
      </c>
      <c r="CS281" s="94"/>
      <c r="CT281" s="94"/>
      <c r="CU281" s="94"/>
      <c r="CV281" s="94"/>
      <c r="CW281" s="94"/>
    </row>
    <row r="282" spans="1:101" s="22" customFormat="1" x14ac:dyDescent="0.2">
      <c r="A282" s="91">
        <f t="shared" si="136"/>
        <v>271</v>
      </c>
      <c r="B282" s="70"/>
      <c r="C282" s="70"/>
      <c r="D282" s="70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AS282" s="109"/>
      <c r="AT282" s="94"/>
      <c r="AU282" s="94"/>
      <c r="AV282" s="94"/>
      <c r="AW282" s="94"/>
      <c r="AX282" s="94"/>
      <c r="AY282" s="94">
        <f t="shared" si="124"/>
        <v>271</v>
      </c>
      <c r="AZ282" s="94">
        <f>AVERAGE(B$12:B282)</f>
        <v>-1.0500267633333337E-3</v>
      </c>
      <c r="BA282" s="94">
        <f>AVERAGE(C$12:C282)</f>
        <v>4.6842394133333326E-3</v>
      </c>
      <c r="BB282" s="94">
        <f t="shared" si="125"/>
        <v>0</v>
      </c>
      <c r="BC282" s="94">
        <f t="shared" si="126"/>
        <v>0</v>
      </c>
      <c r="BD282" s="94">
        <f t="shared" si="137"/>
        <v>-6.3001605800000027E-2</v>
      </c>
      <c r="BE282" s="94">
        <f t="shared" si="138"/>
        <v>0.28105436479999996</v>
      </c>
      <c r="BF282" s="94">
        <f t="shared" si="139"/>
        <v>0.34405597060000004</v>
      </c>
      <c r="BG282" s="95">
        <f t="shared" si="127"/>
        <v>0</v>
      </c>
      <c r="BH282" s="95">
        <f t="shared" si="128"/>
        <v>0</v>
      </c>
      <c r="BI282" s="95">
        <f>(AVERAGE(B$12:B282)-AVERAGE($D$12:$D282))/STDEV(B$12:B282)</f>
        <v>-8.7081254602406233E-2</v>
      </c>
      <c r="BJ282" s="95">
        <f>(AVERAGE(C$12:C282)-AVERAGE($D$12:$D282))/STDEV(C$12:C282)</f>
        <v>0.10432948975861421</v>
      </c>
      <c r="BK282" s="94"/>
      <c r="BL282" s="94"/>
      <c r="BM282" s="94"/>
      <c r="BN282" s="72">
        <f t="shared" si="129"/>
        <v>0</v>
      </c>
      <c r="BO282" s="72">
        <f t="shared" si="130"/>
        <v>0</v>
      </c>
      <c r="BP282" s="72">
        <f t="shared" si="131"/>
        <v>0</v>
      </c>
      <c r="BQ282" s="72">
        <f t="shared" si="132"/>
        <v>1</v>
      </c>
      <c r="BR282" s="72">
        <f t="shared" si="133"/>
        <v>1</v>
      </c>
      <c r="BS282" s="72">
        <f t="shared" si="134"/>
        <v>1</v>
      </c>
      <c r="BT282" s="72"/>
      <c r="BU282" s="72"/>
      <c r="BV282" s="72"/>
      <c r="BW282" s="72"/>
      <c r="BX282" s="72"/>
      <c r="BY282" s="72"/>
      <c r="BZ282" s="72"/>
      <c r="CA282" s="72"/>
      <c r="CB282" s="72"/>
      <c r="CC282" s="73"/>
      <c r="CD282" s="73"/>
      <c r="CE282" s="73"/>
      <c r="CF282" s="73"/>
      <c r="CG282" s="73"/>
      <c r="CH282" s="73">
        <f t="shared" si="115"/>
        <v>0</v>
      </c>
      <c r="CI282" s="73">
        <f t="shared" si="116"/>
        <v>0</v>
      </c>
      <c r="CJ282" s="73">
        <f t="shared" si="117"/>
        <v>0</v>
      </c>
      <c r="CK282" s="73"/>
      <c r="CL282" s="73">
        <f t="shared" si="118"/>
        <v>0</v>
      </c>
      <c r="CM282" s="73">
        <f t="shared" si="119"/>
        <v>0</v>
      </c>
      <c r="CN282" s="73">
        <f t="shared" si="120"/>
        <v>0</v>
      </c>
      <c r="CO282" s="73">
        <f t="shared" si="121"/>
        <v>0</v>
      </c>
      <c r="CP282" s="73">
        <f t="shared" si="122"/>
        <v>0</v>
      </c>
      <c r="CQ282" s="73">
        <f t="shared" si="123"/>
        <v>0</v>
      </c>
      <c r="CR282" s="73">
        <f t="shared" si="135"/>
        <v>0</v>
      </c>
      <c r="CS282" s="94"/>
      <c r="CT282" s="94"/>
      <c r="CU282" s="94"/>
      <c r="CV282" s="94"/>
      <c r="CW282" s="94"/>
    </row>
    <row r="283" spans="1:101" s="22" customFormat="1" x14ac:dyDescent="0.2">
      <c r="A283" s="91">
        <f t="shared" si="136"/>
        <v>272</v>
      </c>
      <c r="B283" s="70"/>
      <c r="C283" s="70"/>
      <c r="D283" s="70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AS283" s="109"/>
      <c r="AT283" s="94"/>
      <c r="AU283" s="94"/>
      <c r="AV283" s="94"/>
      <c r="AW283" s="94"/>
      <c r="AX283" s="94"/>
      <c r="AY283" s="94">
        <f t="shared" si="124"/>
        <v>272</v>
      </c>
      <c r="AZ283" s="94">
        <f>AVERAGE(B$12:B283)</f>
        <v>-1.0500267633333337E-3</v>
      </c>
      <c r="BA283" s="94">
        <f>AVERAGE(C$12:C283)</f>
        <v>4.6842394133333326E-3</v>
      </c>
      <c r="BB283" s="94">
        <f t="shared" si="125"/>
        <v>0</v>
      </c>
      <c r="BC283" s="94">
        <f t="shared" si="126"/>
        <v>0</v>
      </c>
      <c r="BD283" s="94">
        <f t="shared" si="137"/>
        <v>-6.3001605800000027E-2</v>
      </c>
      <c r="BE283" s="94">
        <f t="shared" si="138"/>
        <v>0.28105436479999996</v>
      </c>
      <c r="BF283" s="94">
        <f t="shared" si="139"/>
        <v>0.34405597060000004</v>
      </c>
      <c r="BG283" s="95">
        <f t="shared" si="127"/>
        <v>0</v>
      </c>
      <c r="BH283" s="95">
        <f t="shared" si="128"/>
        <v>0</v>
      </c>
      <c r="BI283" s="95">
        <f>(AVERAGE(B$12:B283)-AVERAGE($D$12:$D283))/STDEV(B$12:B283)</f>
        <v>-8.7081254602406233E-2</v>
      </c>
      <c r="BJ283" s="95">
        <f>(AVERAGE(C$12:C283)-AVERAGE($D$12:$D283))/STDEV(C$12:C283)</f>
        <v>0.10432948975861421</v>
      </c>
      <c r="BK283" s="94"/>
      <c r="BL283" s="94"/>
      <c r="BM283" s="94"/>
      <c r="BN283" s="72">
        <f t="shared" si="129"/>
        <v>0</v>
      </c>
      <c r="BO283" s="72">
        <f t="shared" si="130"/>
        <v>0</v>
      </c>
      <c r="BP283" s="72">
        <f t="shared" si="131"/>
        <v>0</v>
      </c>
      <c r="BQ283" s="72">
        <f t="shared" si="132"/>
        <v>1</v>
      </c>
      <c r="BR283" s="72">
        <f t="shared" si="133"/>
        <v>1</v>
      </c>
      <c r="BS283" s="72">
        <f t="shared" si="134"/>
        <v>1</v>
      </c>
      <c r="BT283" s="72"/>
      <c r="BU283" s="72"/>
      <c r="BV283" s="72"/>
      <c r="BW283" s="72"/>
      <c r="BX283" s="72"/>
      <c r="BY283" s="72"/>
      <c r="BZ283" s="72"/>
      <c r="CA283" s="72"/>
      <c r="CB283" s="72"/>
      <c r="CC283" s="73"/>
      <c r="CD283" s="73"/>
      <c r="CE283" s="73"/>
      <c r="CF283" s="73"/>
      <c r="CG283" s="73"/>
      <c r="CH283" s="73">
        <f t="shared" si="115"/>
        <v>0</v>
      </c>
      <c r="CI283" s="73">
        <f t="shared" si="116"/>
        <v>0</v>
      </c>
      <c r="CJ283" s="73">
        <f t="shared" si="117"/>
        <v>0</v>
      </c>
      <c r="CK283" s="73"/>
      <c r="CL283" s="73">
        <f t="shared" si="118"/>
        <v>0</v>
      </c>
      <c r="CM283" s="73">
        <f t="shared" si="119"/>
        <v>0</v>
      </c>
      <c r="CN283" s="73">
        <f t="shared" si="120"/>
        <v>0</v>
      </c>
      <c r="CO283" s="73">
        <f t="shared" si="121"/>
        <v>0</v>
      </c>
      <c r="CP283" s="73">
        <f t="shared" si="122"/>
        <v>0</v>
      </c>
      <c r="CQ283" s="73">
        <f t="shared" si="123"/>
        <v>0</v>
      </c>
      <c r="CR283" s="73">
        <f t="shared" si="135"/>
        <v>0</v>
      </c>
      <c r="CS283" s="94"/>
      <c r="CT283" s="94"/>
      <c r="CU283" s="94"/>
      <c r="CV283" s="94"/>
      <c r="CW283" s="94"/>
    </row>
    <row r="284" spans="1:101" s="22" customFormat="1" x14ac:dyDescent="0.2">
      <c r="A284" s="91">
        <f t="shared" si="136"/>
        <v>273</v>
      </c>
      <c r="B284" s="70"/>
      <c r="C284" s="70"/>
      <c r="D284" s="70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AS284" s="109"/>
      <c r="AT284" s="94"/>
      <c r="AU284" s="94"/>
      <c r="AV284" s="94"/>
      <c r="AW284" s="94"/>
      <c r="AX284" s="94"/>
      <c r="AY284" s="94">
        <f t="shared" si="124"/>
        <v>273</v>
      </c>
      <c r="AZ284" s="94">
        <f>AVERAGE(B$12:B284)</f>
        <v>-1.0500267633333337E-3</v>
      </c>
      <c r="BA284" s="94">
        <f>AVERAGE(C$12:C284)</f>
        <v>4.6842394133333326E-3</v>
      </c>
      <c r="BB284" s="94">
        <f t="shared" si="125"/>
        <v>0</v>
      </c>
      <c r="BC284" s="94">
        <f t="shared" si="126"/>
        <v>0</v>
      </c>
      <c r="BD284" s="94">
        <f t="shared" si="137"/>
        <v>-6.3001605800000027E-2</v>
      </c>
      <c r="BE284" s="94">
        <f t="shared" si="138"/>
        <v>0.28105436479999996</v>
      </c>
      <c r="BF284" s="94">
        <f t="shared" si="139"/>
        <v>0.34405597060000004</v>
      </c>
      <c r="BG284" s="95">
        <f t="shared" si="127"/>
        <v>0</v>
      </c>
      <c r="BH284" s="95">
        <f t="shared" si="128"/>
        <v>0</v>
      </c>
      <c r="BI284" s="95">
        <f>(AVERAGE(B$12:B284)-AVERAGE($D$12:$D284))/STDEV(B$12:B284)</f>
        <v>-8.7081254602406233E-2</v>
      </c>
      <c r="BJ284" s="95">
        <f>(AVERAGE(C$12:C284)-AVERAGE($D$12:$D284))/STDEV(C$12:C284)</f>
        <v>0.10432948975861421</v>
      </c>
      <c r="BK284" s="94"/>
      <c r="BL284" s="94"/>
      <c r="BM284" s="94"/>
      <c r="BN284" s="72">
        <f t="shared" si="129"/>
        <v>0</v>
      </c>
      <c r="BO284" s="72">
        <f t="shared" si="130"/>
        <v>0</v>
      </c>
      <c r="BP284" s="72">
        <f t="shared" si="131"/>
        <v>0</v>
      </c>
      <c r="BQ284" s="72">
        <f t="shared" si="132"/>
        <v>1</v>
      </c>
      <c r="BR284" s="72">
        <f t="shared" si="133"/>
        <v>1</v>
      </c>
      <c r="BS284" s="72">
        <f t="shared" si="134"/>
        <v>1</v>
      </c>
      <c r="BT284" s="72"/>
      <c r="BU284" s="72"/>
      <c r="BV284" s="72"/>
      <c r="BW284" s="72"/>
      <c r="BX284" s="72"/>
      <c r="BY284" s="72"/>
      <c r="BZ284" s="72"/>
      <c r="CA284" s="72"/>
      <c r="CB284" s="72"/>
      <c r="CC284" s="73"/>
      <c r="CD284" s="73"/>
      <c r="CE284" s="73"/>
      <c r="CF284" s="73"/>
      <c r="CG284" s="73"/>
      <c r="CH284" s="73">
        <f t="shared" si="115"/>
        <v>0</v>
      </c>
      <c r="CI284" s="73">
        <f t="shared" si="116"/>
        <v>0</v>
      </c>
      <c r="CJ284" s="73">
        <f t="shared" si="117"/>
        <v>0</v>
      </c>
      <c r="CK284" s="73"/>
      <c r="CL284" s="73">
        <f t="shared" si="118"/>
        <v>0</v>
      </c>
      <c r="CM284" s="73">
        <f t="shared" si="119"/>
        <v>0</v>
      </c>
      <c r="CN284" s="73">
        <f t="shared" si="120"/>
        <v>0</v>
      </c>
      <c r="CO284" s="73">
        <f t="shared" si="121"/>
        <v>0</v>
      </c>
      <c r="CP284" s="73">
        <f t="shared" si="122"/>
        <v>0</v>
      </c>
      <c r="CQ284" s="73">
        <f t="shared" si="123"/>
        <v>0</v>
      </c>
      <c r="CR284" s="73">
        <f t="shared" si="135"/>
        <v>0</v>
      </c>
      <c r="CS284" s="94"/>
      <c r="CT284" s="94"/>
      <c r="CU284" s="94"/>
      <c r="CV284" s="94"/>
      <c r="CW284" s="94"/>
    </row>
    <row r="285" spans="1:101" s="22" customFormat="1" x14ac:dyDescent="0.2">
      <c r="A285" s="91">
        <f t="shared" si="136"/>
        <v>274</v>
      </c>
      <c r="B285" s="70"/>
      <c r="C285" s="70"/>
      <c r="D285" s="70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AS285" s="109"/>
      <c r="AT285" s="94"/>
      <c r="AU285" s="94"/>
      <c r="AV285" s="94"/>
      <c r="AW285" s="94"/>
      <c r="AX285" s="94"/>
      <c r="AY285" s="94">
        <f t="shared" si="124"/>
        <v>274</v>
      </c>
      <c r="AZ285" s="94">
        <f>AVERAGE(B$12:B285)</f>
        <v>-1.0500267633333337E-3</v>
      </c>
      <c r="BA285" s="94">
        <f>AVERAGE(C$12:C285)</f>
        <v>4.6842394133333326E-3</v>
      </c>
      <c r="BB285" s="94">
        <f t="shared" si="125"/>
        <v>0</v>
      </c>
      <c r="BC285" s="94">
        <f t="shared" si="126"/>
        <v>0</v>
      </c>
      <c r="BD285" s="94">
        <f t="shared" si="137"/>
        <v>-6.3001605800000027E-2</v>
      </c>
      <c r="BE285" s="94">
        <f t="shared" si="138"/>
        <v>0.28105436479999996</v>
      </c>
      <c r="BF285" s="94">
        <f t="shared" si="139"/>
        <v>0.34405597060000004</v>
      </c>
      <c r="BG285" s="95">
        <f t="shared" si="127"/>
        <v>0</v>
      </c>
      <c r="BH285" s="95">
        <f t="shared" si="128"/>
        <v>0</v>
      </c>
      <c r="BI285" s="95">
        <f>(AVERAGE(B$12:B285)-AVERAGE($D$12:$D285))/STDEV(B$12:B285)</f>
        <v>-8.7081254602406233E-2</v>
      </c>
      <c r="BJ285" s="95">
        <f>(AVERAGE(C$12:C285)-AVERAGE($D$12:$D285))/STDEV(C$12:C285)</f>
        <v>0.10432948975861421</v>
      </c>
      <c r="BK285" s="94"/>
      <c r="BL285" s="94"/>
      <c r="BM285" s="94"/>
      <c r="BN285" s="72">
        <f t="shared" si="129"/>
        <v>0</v>
      </c>
      <c r="BO285" s="72">
        <f t="shared" si="130"/>
        <v>0</v>
      </c>
      <c r="BP285" s="72">
        <f t="shared" si="131"/>
        <v>0</v>
      </c>
      <c r="BQ285" s="72">
        <f t="shared" si="132"/>
        <v>1</v>
      </c>
      <c r="BR285" s="72">
        <f t="shared" si="133"/>
        <v>1</v>
      </c>
      <c r="BS285" s="72">
        <f t="shared" si="134"/>
        <v>1</v>
      </c>
      <c r="BT285" s="72"/>
      <c r="BU285" s="72"/>
      <c r="BV285" s="72"/>
      <c r="BW285" s="72"/>
      <c r="BX285" s="72"/>
      <c r="BY285" s="72"/>
      <c r="BZ285" s="72"/>
      <c r="CA285" s="72"/>
      <c r="CB285" s="72"/>
      <c r="CC285" s="73"/>
      <c r="CD285" s="73"/>
      <c r="CE285" s="73"/>
      <c r="CF285" s="73"/>
      <c r="CG285" s="73"/>
      <c r="CH285" s="73">
        <f t="shared" si="115"/>
        <v>0</v>
      </c>
      <c r="CI285" s="73">
        <f t="shared" si="116"/>
        <v>0</v>
      </c>
      <c r="CJ285" s="73">
        <f t="shared" si="117"/>
        <v>0</v>
      </c>
      <c r="CK285" s="73"/>
      <c r="CL285" s="73">
        <f t="shared" si="118"/>
        <v>0</v>
      </c>
      <c r="CM285" s="73">
        <f t="shared" si="119"/>
        <v>0</v>
      </c>
      <c r="CN285" s="73">
        <f t="shared" si="120"/>
        <v>0</v>
      </c>
      <c r="CO285" s="73">
        <f t="shared" si="121"/>
        <v>0</v>
      </c>
      <c r="CP285" s="73">
        <f t="shared" si="122"/>
        <v>0</v>
      </c>
      <c r="CQ285" s="73">
        <f t="shared" si="123"/>
        <v>0</v>
      </c>
      <c r="CR285" s="73">
        <f t="shared" si="135"/>
        <v>0</v>
      </c>
      <c r="CS285" s="94"/>
      <c r="CT285" s="94"/>
      <c r="CU285" s="94"/>
      <c r="CV285" s="94"/>
      <c r="CW285" s="94"/>
    </row>
    <row r="286" spans="1:101" s="22" customFormat="1" x14ac:dyDescent="0.2">
      <c r="A286" s="91">
        <f t="shared" si="136"/>
        <v>275</v>
      </c>
      <c r="B286" s="70"/>
      <c r="C286" s="70"/>
      <c r="D286" s="70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AS286" s="109"/>
      <c r="AT286" s="94"/>
      <c r="AU286" s="94"/>
      <c r="AV286" s="94"/>
      <c r="AW286" s="94"/>
      <c r="AX286" s="94"/>
      <c r="AY286" s="94">
        <f t="shared" si="124"/>
        <v>275</v>
      </c>
      <c r="AZ286" s="94">
        <f>AVERAGE(B$12:B286)</f>
        <v>-1.0500267633333337E-3</v>
      </c>
      <c r="BA286" s="94">
        <f>AVERAGE(C$12:C286)</f>
        <v>4.6842394133333326E-3</v>
      </c>
      <c r="BB286" s="94">
        <f t="shared" si="125"/>
        <v>0</v>
      </c>
      <c r="BC286" s="94">
        <f t="shared" si="126"/>
        <v>0</v>
      </c>
      <c r="BD286" s="94">
        <f t="shared" si="137"/>
        <v>-6.3001605800000027E-2</v>
      </c>
      <c r="BE286" s="94">
        <f t="shared" si="138"/>
        <v>0.28105436479999996</v>
      </c>
      <c r="BF286" s="94">
        <f t="shared" si="139"/>
        <v>0.34405597060000004</v>
      </c>
      <c r="BG286" s="95">
        <f t="shared" si="127"/>
        <v>0</v>
      </c>
      <c r="BH286" s="95">
        <f t="shared" si="128"/>
        <v>0</v>
      </c>
      <c r="BI286" s="95">
        <f>(AVERAGE(B$12:B286)-AVERAGE($D$12:$D286))/STDEV(B$12:B286)</f>
        <v>-8.7081254602406233E-2</v>
      </c>
      <c r="BJ286" s="95">
        <f>(AVERAGE(C$12:C286)-AVERAGE($D$12:$D286))/STDEV(C$12:C286)</f>
        <v>0.10432948975861421</v>
      </c>
      <c r="BK286" s="94"/>
      <c r="BL286" s="94"/>
      <c r="BM286" s="94"/>
      <c r="BN286" s="72">
        <f t="shared" si="129"/>
        <v>0</v>
      </c>
      <c r="BO286" s="72">
        <f t="shared" si="130"/>
        <v>0</v>
      </c>
      <c r="BP286" s="72">
        <f t="shared" si="131"/>
        <v>0</v>
      </c>
      <c r="BQ286" s="72">
        <f t="shared" si="132"/>
        <v>1</v>
      </c>
      <c r="BR286" s="72">
        <f t="shared" si="133"/>
        <v>1</v>
      </c>
      <c r="BS286" s="72">
        <f t="shared" si="134"/>
        <v>1</v>
      </c>
      <c r="BT286" s="72"/>
      <c r="BU286" s="72"/>
      <c r="BV286" s="72"/>
      <c r="BW286" s="72"/>
      <c r="BX286" s="72"/>
      <c r="BY286" s="72"/>
      <c r="BZ286" s="72"/>
      <c r="CA286" s="72"/>
      <c r="CB286" s="72"/>
      <c r="CC286" s="73"/>
      <c r="CD286" s="73"/>
      <c r="CE286" s="73"/>
      <c r="CF286" s="73"/>
      <c r="CG286" s="73"/>
      <c r="CH286" s="73">
        <f t="shared" si="115"/>
        <v>0</v>
      </c>
      <c r="CI286" s="73">
        <f t="shared" si="116"/>
        <v>0</v>
      </c>
      <c r="CJ286" s="73">
        <f t="shared" si="117"/>
        <v>0</v>
      </c>
      <c r="CK286" s="73"/>
      <c r="CL286" s="73">
        <f t="shared" si="118"/>
        <v>0</v>
      </c>
      <c r="CM286" s="73">
        <f t="shared" si="119"/>
        <v>0</v>
      </c>
      <c r="CN286" s="73">
        <f t="shared" si="120"/>
        <v>0</v>
      </c>
      <c r="CO286" s="73">
        <f t="shared" si="121"/>
        <v>0</v>
      </c>
      <c r="CP286" s="73">
        <f t="shared" si="122"/>
        <v>0</v>
      </c>
      <c r="CQ286" s="73">
        <f t="shared" si="123"/>
        <v>0</v>
      </c>
      <c r="CR286" s="73">
        <f t="shared" si="135"/>
        <v>0</v>
      </c>
      <c r="CS286" s="94"/>
      <c r="CT286" s="94"/>
      <c r="CU286" s="94"/>
      <c r="CV286" s="94"/>
      <c r="CW286" s="94"/>
    </row>
    <row r="287" spans="1:101" s="22" customFormat="1" x14ac:dyDescent="0.2">
      <c r="A287" s="91">
        <f t="shared" si="136"/>
        <v>276</v>
      </c>
      <c r="B287" s="70"/>
      <c r="C287" s="70"/>
      <c r="D287" s="70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AS287" s="109"/>
      <c r="AT287" s="94"/>
      <c r="AU287" s="94"/>
      <c r="AV287" s="94"/>
      <c r="AW287" s="94"/>
      <c r="AX287" s="94"/>
      <c r="AY287" s="94">
        <f t="shared" si="124"/>
        <v>276</v>
      </c>
      <c r="AZ287" s="94">
        <f>AVERAGE(B$12:B287)</f>
        <v>-1.0500267633333337E-3</v>
      </c>
      <c r="BA287" s="94">
        <f>AVERAGE(C$12:C287)</f>
        <v>4.6842394133333326E-3</v>
      </c>
      <c r="BB287" s="94">
        <f t="shared" si="125"/>
        <v>0</v>
      </c>
      <c r="BC287" s="94">
        <f t="shared" si="126"/>
        <v>0</v>
      </c>
      <c r="BD287" s="94">
        <f t="shared" si="137"/>
        <v>-6.3001605800000027E-2</v>
      </c>
      <c r="BE287" s="94">
        <f t="shared" si="138"/>
        <v>0.28105436479999996</v>
      </c>
      <c r="BF287" s="94">
        <f t="shared" si="139"/>
        <v>0.34405597060000004</v>
      </c>
      <c r="BG287" s="95">
        <f t="shared" si="127"/>
        <v>0</v>
      </c>
      <c r="BH287" s="95">
        <f t="shared" si="128"/>
        <v>0</v>
      </c>
      <c r="BI287" s="95">
        <f>(AVERAGE(B$12:B287)-AVERAGE($D$12:$D287))/STDEV(B$12:B287)</f>
        <v>-8.7081254602406233E-2</v>
      </c>
      <c r="BJ287" s="95">
        <f>(AVERAGE(C$12:C287)-AVERAGE($D$12:$D287))/STDEV(C$12:C287)</f>
        <v>0.10432948975861421</v>
      </c>
      <c r="BK287" s="94"/>
      <c r="BL287" s="94"/>
      <c r="BM287" s="94"/>
      <c r="BN287" s="72">
        <f t="shared" si="129"/>
        <v>0</v>
      </c>
      <c r="BO287" s="72">
        <f t="shared" si="130"/>
        <v>0</v>
      </c>
      <c r="BP287" s="72">
        <f t="shared" si="131"/>
        <v>0</v>
      </c>
      <c r="BQ287" s="72">
        <f t="shared" si="132"/>
        <v>1</v>
      </c>
      <c r="BR287" s="72">
        <f t="shared" si="133"/>
        <v>1</v>
      </c>
      <c r="BS287" s="72">
        <f t="shared" si="134"/>
        <v>1</v>
      </c>
      <c r="BT287" s="72"/>
      <c r="BU287" s="72"/>
      <c r="BV287" s="72"/>
      <c r="BW287" s="72"/>
      <c r="BX287" s="72"/>
      <c r="BY287" s="72"/>
      <c r="BZ287" s="72"/>
      <c r="CA287" s="72"/>
      <c r="CB287" s="72"/>
      <c r="CC287" s="73"/>
      <c r="CD287" s="73"/>
      <c r="CE287" s="73"/>
      <c r="CF287" s="73"/>
      <c r="CG287" s="73"/>
      <c r="CH287" s="73">
        <f t="shared" si="115"/>
        <v>0</v>
      </c>
      <c r="CI287" s="73">
        <f t="shared" si="116"/>
        <v>0</v>
      </c>
      <c r="CJ287" s="73">
        <f t="shared" si="117"/>
        <v>0</v>
      </c>
      <c r="CK287" s="73"/>
      <c r="CL287" s="73">
        <f t="shared" si="118"/>
        <v>0</v>
      </c>
      <c r="CM287" s="73">
        <f t="shared" si="119"/>
        <v>0</v>
      </c>
      <c r="CN287" s="73">
        <f t="shared" si="120"/>
        <v>0</v>
      </c>
      <c r="CO287" s="73">
        <f t="shared" si="121"/>
        <v>0</v>
      </c>
      <c r="CP287" s="73">
        <f t="shared" si="122"/>
        <v>0</v>
      </c>
      <c r="CQ287" s="73">
        <f t="shared" si="123"/>
        <v>0</v>
      </c>
      <c r="CR287" s="73">
        <f t="shared" si="135"/>
        <v>0</v>
      </c>
      <c r="CS287" s="94"/>
      <c r="CT287" s="94"/>
      <c r="CU287" s="94"/>
      <c r="CV287" s="94"/>
      <c r="CW287" s="94"/>
    </row>
    <row r="288" spans="1:101" s="22" customFormat="1" x14ac:dyDescent="0.2">
      <c r="A288" s="91">
        <f t="shared" si="136"/>
        <v>277</v>
      </c>
      <c r="B288" s="70"/>
      <c r="C288" s="70"/>
      <c r="D288" s="70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AS288" s="109"/>
      <c r="AT288" s="94"/>
      <c r="AU288" s="94"/>
      <c r="AV288" s="94"/>
      <c r="AW288" s="94"/>
      <c r="AX288" s="94"/>
      <c r="AY288" s="94">
        <f t="shared" si="124"/>
        <v>277</v>
      </c>
      <c r="AZ288" s="94">
        <f>AVERAGE(B$12:B288)</f>
        <v>-1.0500267633333337E-3</v>
      </c>
      <c r="BA288" s="94">
        <f>AVERAGE(C$12:C288)</f>
        <v>4.6842394133333326E-3</v>
      </c>
      <c r="BB288" s="94">
        <f t="shared" si="125"/>
        <v>0</v>
      </c>
      <c r="BC288" s="94">
        <f t="shared" si="126"/>
        <v>0</v>
      </c>
      <c r="BD288" s="94">
        <f t="shared" si="137"/>
        <v>-6.3001605800000027E-2</v>
      </c>
      <c r="BE288" s="94">
        <f t="shared" si="138"/>
        <v>0.28105436479999996</v>
      </c>
      <c r="BF288" s="94">
        <f t="shared" si="139"/>
        <v>0.34405597060000004</v>
      </c>
      <c r="BG288" s="95">
        <f t="shared" si="127"/>
        <v>0</v>
      </c>
      <c r="BH288" s="95">
        <f t="shared" si="128"/>
        <v>0</v>
      </c>
      <c r="BI288" s="95">
        <f>(AVERAGE(B$12:B288)-AVERAGE($D$12:$D288))/STDEV(B$12:B288)</f>
        <v>-8.7081254602406233E-2</v>
      </c>
      <c r="BJ288" s="95">
        <f>(AVERAGE(C$12:C288)-AVERAGE($D$12:$D288))/STDEV(C$12:C288)</f>
        <v>0.10432948975861421</v>
      </c>
      <c r="BK288" s="94"/>
      <c r="BL288" s="94"/>
      <c r="BM288" s="94"/>
      <c r="BN288" s="72">
        <f t="shared" si="129"/>
        <v>0</v>
      </c>
      <c r="BO288" s="72">
        <f t="shared" si="130"/>
        <v>0</v>
      </c>
      <c r="BP288" s="72">
        <f t="shared" si="131"/>
        <v>0</v>
      </c>
      <c r="BQ288" s="72">
        <f t="shared" si="132"/>
        <v>1</v>
      </c>
      <c r="BR288" s="72">
        <f t="shared" si="133"/>
        <v>1</v>
      </c>
      <c r="BS288" s="72">
        <f t="shared" si="134"/>
        <v>1</v>
      </c>
      <c r="BT288" s="72"/>
      <c r="BU288" s="72"/>
      <c r="BV288" s="72"/>
      <c r="BW288" s="72"/>
      <c r="BX288" s="72"/>
      <c r="BY288" s="72"/>
      <c r="BZ288" s="72"/>
      <c r="CA288" s="72"/>
      <c r="CB288" s="72"/>
      <c r="CC288" s="73"/>
      <c r="CD288" s="73"/>
      <c r="CE288" s="73"/>
      <c r="CF288" s="73"/>
      <c r="CG288" s="73"/>
      <c r="CH288" s="73">
        <f t="shared" si="115"/>
        <v>0</v>
      </c>
      <c r="CI288" s="73">
        <f t="shared" si="116"/>
        <v>0</v>
      </c>
      <c r="CJ288" s="73">
        <f t="shared" si="117"/>
        <v>0</v>
      </c>
      <c r="CK288" s="73"/>
      <c r="CL288" s="73">
        <f t="shared" si="118"/>
        <v>0</v>
      </c>
      <c r="CM288" s="73">
        <f t="shared" si="119"/>
        <v>0</v>
      </c>
      <c r="CN288" s="73">
        <f t="shared" si="120"/>
        <v>0</v>
      </c>
      <c r="CO288" s="73">
        <f t="shared" si="121"/>
        <v>0</v>
      </c>
      <c r="CP288" s="73">
        <f t="shared" si="122"/>
        <v>0</v>
      </c>
      <c r="CQ288" s="73">
        <f t="shared" si="123"/>
        <v>0</v>
      </c>
      <c r="CR288" s="73">
        <f t="shared" si="135"/>
        <v>0</v>
      </c>
      <c r="CS288" s="94"/>
      <c r="CT288" s="94"/>
      <c r="CU288" s="94"/>
      <c r="CV288" s="94"/>
      <c r="CW288" s="94"/>
    </row>
    <row r="289" spans="1:101" s="22" customFormat="1" x14ac:dyDescent="0.2">
      <c r="A289" s="91">
        <f t="shared" si="136"/>
        <v>278</v>
      </c>
      <c r="B289" s="70"/>
      <c r="C289" s="70"/>
      <c r="D289" s="70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AS289" s="109"/>
      <c r="AT289" s="94"/>
      <c r="AU289" s="94"/>
      <c r="AV289" s="94"/>
      <c r="AW289" s="94"/>
      <c r="AX289" s="94"/>
      <c r="AY289" s="94">
        <f t="shared" si="124"/>
        <v>278</v>
      </c>
      <c r="AZ289" s="94">
        <f>AVERAGE(B$12:B289)</f>
        <v>-1.0500267633333337E-3</v>
      </c>
      <c r="BA289" s="94">
        <f>AVERAGE(C$12:C289)</f>
        <v>4.6842394133333326E-3</v>
      </c>
      <c r="BB289" s="94">
        <f t="shared" si="125"/>
        <v>0</v>
      </c>
      <c r="BC289" s="94">
        <f t="shared" si="126"/>
        <v>0</v>
      </c>
      <c r="BD289" s="94">
        <f t="shared" si="137"/>
        <v>-6.3001605800000027E-2</v>
      </c>
      <c r="BE289" s="94">
        <f t="shared" si="138"/>
        <v>0.28105436479999996</v>
      </c>
      <c r="BF289" s="94">
        <f t="shared" si="139"/>
        <v>0.34405597060000004</v>
      </c>
      <c r="BG289" s="95">
        <f t="shared" si="127"/>
        <v>0</v>
      </c>
      <c r="BH289" s="95">
        <f t="shared" si="128"/>
        <v>0</v>
      </c>
      <c r="BI289" s="95">
        <f>(AVERAGE(B$12:B289)-AVERAGE($D$12:$D289))/STDEV(B$12:B289)</f>
        <v>-8.7081254602406233E-2</v>
      </c>
      <c r="BJ289" s="95">
        <f>(AVERAGE(C$12:C289)-AVERAGE($D$12:$D289))/STDEV(C$12:C289)</f>
        <v>0.10432948975861421</v>
      </c>
      <c r="BK289" s="94"/>
      <c r="BL289" s="94"/>
      <c r="BM289" s="94"/>
      <c r="BN289" s="72">
        <f t="shared" si="129"/>
        <v>0</v>
      </c>
      <c r="BO289" s="72">
        <f t="shared" si="130"/>
        <v>0</v>
      </c>
      <c r="BP289" s="72">
        <f t="shared" si="131"/>
        <v>0</v>
      </c>
      <c r="BQ289" s="72">
        <f t="shared" si="132"/>
        <v>1</v>
      </c>
      <c r="BR289" s="72">
        <f t="shared" si="133"/>
        <v>1</v>
      </c>
      <c r="BS289" s="72">
        <f t="shared" si="134"/>
        <v>1</v>
      </c>
      <c r="BT289" s="72"/>
      <c r="BU289" s="72"/>
      <c r="BV289" s="72"/>
      <c r="BW289" s="72"/>
      <c r="BX289" s="72"/>
      <c r="BY289" s="72"/>
      <c r="BZ289" s="72"/>
      <c r="CA289" s="72"/>
      <c r="CB289" s="72"/>
      <c r="CC289" s="73"/>
      <c r="CD289" s="73"/>
      <c r="CE289" s="73"/>
      <c r="CF289" s="73"/>
      <c r="CG289" s="73"/>
      <c r="CH289" s="73">
        <f t="shared" si="115"/>
        <v>0</v>
      </c>
      <c r="CI289" s="73">
        <f t="shared" si="116"/>
        <v>0</v>
      </c>
      <c r="CJ289" s="73">
        <f t="shared" si="117"/>
        <v>0</v>
      </c>
      <c r="CK289" s="73"/>
      <c r="CL289" s="73">
        <f t="shared" si="118"/>
        <v>0</v>
      </c>
      <c r="CM289" s="73">
        <f t="shared" si="119"/>
        <v>0</v>
      </c>
      <c r="CN289" s="73">
        <f t="shared" si="120"/>
        <v>0</v>
      </c>
      <c r="CO289" s="73">
        <f t="shared" si="121"/>
        <v>0</v>
      </c>
      <c r="CP289" s="73">
        <f t="shared" si="122"/>
        <v>0</v>
      </c>
      <c r="CQ289" s="73">
        <f t="shared" si="123"/>
        <v>0</v>
      </c>
      <c r="CR289" s="73">
        <f t="shared" si="135"/>
        <v>0</v>
      </c>
      <c r="CS289" s="94"/>
      <c r="CT289" s="94"/>
      <c r="CU289" s="94"/>
      <c r="CV289" s="94"/>
      <c r="CW289" s="94"/>
    </row>
    <row r="290" spans="1:101" s="22" customFormat="1" x14ac:dyDescent="0.2">
      <c r="A290" s="91">
        <f t="shared" si="136"/>
        <v>279</v>
      </c>
      <c r="B290" s="70"/>
      <c r="C290" s="70"/>
      <c r="D290" s="70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AS290" s="109"/>
      <c r="AT290" s="94"/>
      <c r="AU290" s="94"/>
      <c r="AV290" s="94"/>
      <c r="AW290" s="94"/>
      <c r="AX290" s="94"/>
      <c r="AY290" s="94">
        <f t="shared" si="124"/>
        <v>279</v>
      </c>
      <c r="AZ290" s="94">
        <f>AVERAGE(B$12:B290)</f>
        <v>-1.0500267633333337E-3</v>
      </c>
      <c r="BA290" s="94">
        <f>AVERAGE(C$12:C290)</f>
        <v>4.6842394133333326E-3</v>
      </c>
      <c r="BB290" s="94">
        <f t="shared" si="125"/>
        <v>0</v>
      </c>
      <c r="BC290" s="94">
        <f t="shared" si="126"/>
        <v>0</v>
      </c>
      <c r="BD290" s="94">
        <f t="shared" si="137"/>
        <v>-6.3001605800000027E-2</v>
      </c>
      <c r="BE290" s="94">
        <f t="shared" si="138"/>
        <v>0.28105436479999996</v>
      </c>
      <c r="BF290" s="94">
        <f t="shared" si="139"/>
        <v>0.34405597060000004</v>
      </c>
      <c r="BG290" s="95">
        <f t="shared" si="127"/>
        <v>0</v>
      </c>
      <c r="BH290" s="95">
        <f t="shared" si="128"/>
        <v>0</v>
      </c>
      <c r="BI290" s="95">
        <f>(AVERAGE(B$12:B290)-AVERAGE($D$12:$D290))/STDEV(B$12:B290)</f>
        <v>-8.7081254602406233E-2</v>
      </c>
      <c r="BJ290" s="95">
        <f>(AVERAGE(C$12:C290)-AVERAGE($D$12:$D290))/STDEV(C$12:C290)</f>
        <v>0.10432948975861421</v>
      </c>
      <c r="BK290" s="94"/>
      <c r="BL290" s="94"/>
      <c r="BM290" s="94"/>
      <c r="BN290" s="72">
        <f t="shared" si="129"/>
        <v>0</v>
      </c>
      <c r="BO290" s="72">
        <f t="shared" si="130"/>
        <v>0</v>
      </c>
      <c r="BP290" s="72">
        <f t="shared" si="131"/>
        <v>0</v>
      </c>
      <c r="BQ290" s="72">
        <f t="shared" si="132"/>
        <v>1</v>
      </c>
      <c r="BR290" s="72">
        <f t="shared" si="133"/>
        <v>1</v>
      </c>
      <c r="BS290" s="72">
        <f t="shared" si="134"/>
        <v>1</v>
      </c>
      <c r="BT290" s="72"/>
      <c r="BU290" s="72"/>
      <c r="BV290" s="72"/>
      <c r="BW290" s="72"/>
      <c r="BX290" s="72"/>
      <c r="BY290" s="72"/>
      <c r="BZ290" s="72"/>
      <c r="CA290" s="72"/>
      <c r="CB290" s="72"/>
      <c r="CC290" s="73"/>
      <c r="CD290" s="73"/>
      <c r="CE290" s="73"/>
      <c r="CF290" s="73"/>
      <c r="CG290" s="73"/>
      <c r="CH290" s="73">
        <f t="shared" si="115"/>
        <v>0</v>
      </c>
      <c r="CI290" s="73">
        <f t="shared" si="116"/>
        <v>0</v>
      </c>
      <c r="CJ290" s="73">
        <f t="shared" si="117"/>
        <v>0</v>
      </c>
      <c r="CK290" s="73"/>
      <c r="CL290" s="73">
        <f t="shared" si="118"/>
        <v>0</v>
      </c>
      <c r="CM290" s="73">
        <f t="shared" si="119"/>
        <v>0</v>
      </c>
      <c r="CN290" s="73">
        <f t="shared" si="120"/>
        <v>0</v>
      </c>
      <c r="CO290" s="73">
        <f t="shared" si="121"/>
        <v>0</v>
      </c>
      <c r="CP290" s="73">
        <f t="shared" si="122"/>
        <v>0</v>
      </c>
      <c r="CQ290" s="73">
        <f t="shared" si="123"/>
        <v>0</v>
      </c>
      <c r="CR290" s="73">
        <f t="shared" si="135"/>
        <v>0</v>
      </c>
      <c r="CS290" s="94"/>
      <c r="CT290" s="94"/>
      <c r="CU290" s="94"/>
      <c r="CV290" s="94"/>
      <c r="CW290" s="94"/>
    </row>
    <row r="291" spans="1:101" s="22" customFormat="1" x14ac:dyDescent="0.2">
      <c r="A291" s="91">
        <f t="shared" si="136"/>
        <v>280</v>
      </c>
      <c r="B291" s="70"/>
      <c r="C291" s="70"/>
      <c r="D291" s="70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AS291" s="109"/>
      <c r="AT291" s="94"/>
      <c r="AU291" s="94"/>
      <c r="AV291" s="94"/>
      <c r="AW291" s="94"/>
      <c r="AX291" s="94"/>
      <c r="AY291" s="94">
        <f t="shared" si="124"/>
        <v>280</v>
      </c>
      <c r="AZ291" s="94">
        <f>AVERAGE(B$12:B291)</f>
        <v>-1.0500267633333337E-3</v>
      </c>
      <c r="BA291" s="94">
        <f>AVERAGE(C$12:C291)</f>
        <v>4.6842394133333326E-3</v>
      </c>
      <c r="BB291" s="94">
        <f t="shared" si="125"/>
        <v>0</v>
      </c>
      <c r="BC291" s="94">
        <f t="shared" si="126"/>
        <v>0</v>
      </c>
      <c r="BD291" s="94">
        <f t="shared" si="137"/>
        <v>-6.3001605800000027E-2</v>
      </c>
      <c r="BE291" s="94">
        <f t="shared" si="138"/>
        <v>0.28105436479999996</v>
      </c>
      <c r="BF291" s="94">
        <f t="shared" si="139"/>
        <v>0.34405597060000004</v>
      </c>
      <c r="BG291" s="95">
        <f t="shared" si="127"/>
        <v>0</v>
      </c>
      <c r="BH291" s="95">
        <f t="shared" si="128"/>
        <v>0</v>
      </c>
      <c r="BI291" s="95">
        <f>(AVERAGE(B$12:B291)-AVERAGE($D$12:$D291))/STDEV(B$12:B291)</f>
        <v>-8.7081254602406233E-2</v>
      </c>
      <c r="BJ291" s="95">
        <f>(AVERAGE(C$12:C291)-AVERAGE($D$12:$D291))/STDEV(C$12:C291)</f>
        <v>0.10432948975861421</v>
      </c>
      <c r="BK291" s="94"/>
      <c r="BL291" s="94"/>
      <c r="BM291" s="94"/>
      <c r="BN291" s="72">
        <f t="shared" si="129"/>
        <v>0</v>
      </c>
      <c r="BO291" s="72">
        <f t="shared" si="130"/>
        <v>0</v>
      </c>
      <c r="BP291" s="72">
        <f t="shared" si="131"/>
        <v>0</v>
      </c>
      <c r="BQ291" s="72">
        <f t="shared" si="132"/>
        <v>1</v>
      </c>
      <c r="BR291" s="72">
        <f t="shared" si="133"/>
        <v>1</v>
      </c>
      <c r="BS291" s="72">
        <f t="shared" si="134"/>
        <v>1</v>
      </c>
      <c r="BT291" s="72"/>
      <c r="BU291" s="72"/>
      <c r="BV291" s="72"/>
      <c r="BW291" s="72"/>
      <c r="BX291" s="72"/>
      <c r="BY291" s="72"/>
      <c r="BZ291" s="72"/>
      <c r="CA291" s="72"/>
      <c r="CB291" s="72"/>
      <c r="CC291" s="73"/>
      <c r="CD291" s="73"/>
      <c r="CE291" s="73"/>
      <c r="CF291" s="73"/>
      <c r="CG291" s="73"/>
      <c r="CH291" s="73">
        <f t="shared" si="115"/>
        <v>0</v>
      </c>
      <c r="CI291" s="73">
        <f t="shared" si="116"/>
        <v>0</v>
      </c>
      <c r="CJ291" s="73">
        <f t="shared" si="117"/>
        <v>0</v>
      </c>
      <c r="CK291" s="73"/>
      <c r="CL291" s="73">
        <f t="shared" si="118"/>
        <v>0</v>
      </c>
      <c r="CM291" s="73">
        <f t="shared" si="119"/>
        <v>0</v>
      </c>
      <c r="CN291" s="73">
        <f t="shared" si="120"/>
        <v>0</v>
      </c>
      <c r="CO291" s="73">
        <f t="shared" si="121"/>
        <v>0</v>
      </c>
      <c r="CP291" s="73">
        <f t="shared" si="122"/>
        <v>0</v>
      </c>
      <c r="CQ291" s="73">
        <f t="shared" si="123"/>
        <v>0</v>
      </c>
      <c r="CR291" s="73">
        <f t="shared" si="135"/>
        <v>0</v>
      </c>
      <c r="CS291" s="94"/>
      <c r="CT291" s="94"/>
      <c r="CU291" s="94"/>
      <c r="CV291" s="94"/>
      <c r="CW291" s="94"/>
    </row>
    <row r="292" spans="1:101" s="22" customFormat="1" x14ac:dyDescent="0.2">
      <c r="A292" s="91">
        <f t="shared" si="136"/>
        <v>281</v>
      </c>
      <c r="B292" s="70"/>
      <c r="C292" s="70"/>
      <c r="D292" s="70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AS292" s="109"/>
      <c r="AT292" s="94"/>
      <c r="AU292" s="94"/>
      <c r="AV292" s="94"/>
      <c r="AW292" s="94"/>
      <c r="AX292" s="94"/>
      <c r="AY292" s="94">
        <f t="shared" si="124"/>
        <v>281</v>
      </c>
      <c r="AZ292" s="94">
        <f>AVERAGE(B$12:B292)</f>
        <v>-1.0500267633333337E-3</v>
      </c>
      <c r="BA292" s="94">
        <f>AVERAGE(C$12:C292)</f>
        <v>4.6842394133333326E-3</v>
      </c>
      <c r="BB292" s="94">
        <f t="shared" si="125"/>
        <v>0</v>
      </c>
      <c r="BC292" s="94">
        <f t="shared" si="126"/>
        <v>0</v>
      </c>
      <c r="BD292" s="94">
        <f t="shared" si="137"/>
        <v>-6.3001605800000027E-2</v>
      </c>
      <c r="BE292" s="94">
        <f t="shared" si="138"/>
        <v>0.28105436479999996</v>
      </c>
      <c r="BF292" s="94">
        <f t="shared" si="139"/>
        <v>0.34405597060000004</v>
      </c>
      <c r="BG292" s="95">
        <f t="shared" si="127"/>
        <v>0</v>
      </c>
      <c r="BH292" s="95">
        <f t="shared" si="128"/>
        <v>0</v>
      </c>
      <c r="BI292" s="95">
        <f>(AVERAGE(B$12:B292)-AVERAGE($D$12:$D292))/STDEV(B$12:B292)</f>
        <v>-8.7081254602406233E-2</v>
      </c>
      <c r="BJ292" s="95">
        <f>(AVERAGE(C$12:C292)-AVERAGE($D$12:$D292))/STDEV(C$12:C292)</f>
        <v>0.10432948975861421</v>
      </c>
      <c r="BK292" s="94"/>
      <c r="BL292" s="94"/>
      <c r="BM292" s="94"/>
      <c r="BN292" s="72">
        <f t="shared" si="129"/>
        <v>0</v>
      </c>
      <c r="BO292" s="72">
        <f t="shared" si="130"/>
        <v>0</v>
      </c>
      <c r="BP292" s="72">
        <f t="shared" si="131"/>
        <v>0</v>
      </c>
      <c r="BQ292" s="72">
        <f t="shared" si="132"/>
        <v>1</v>
      </c>
      <c r="BR292" s="72">
        <f t="shared" si="133"/>
        <v>1</v>
      </c>
      <c r="BS292" s="72">
        <f t="shared" si="134"/>
        <v>1</v>
      </c>
      <c r="BT292" s="72"/>
      <c r="BU292" s="72"/>
      <c r="BV292" s="72"/>
      <c r="BW292" s="72"/>
      <c r="BX292" s="72"/>
      <c r="BY292" s="72"/>
      <c r="BZ292" s="72"/>
      <c r="CA292" s="72"/>
      <c r="CB292" s="72"/>
      <c r="CC292" s="73"/>
      <c r="CD292" s="73"/>
      <c r="CE292" s="73"/>
      <c r="CF292" s="73"/>
      <c r="CG292" s="73"/>
      <c r="CH292" s="73">
        <f t="shared" si="115"/>
        <v>0</v>
      </c>
      <c r="CI292" s="73">
        <f t="shared" si="116"/>
        <v>0</v>
      </c>
      <c r="CJ292" s="73">
        <f t="shared" si="117"/>
        <v>0</v>
      </c>
      <c r="CK292" s="73"/>
      <c r="CL292" s="73">
        <f t="shared" si="118"/>
        <v>0</v>
      </c>
      <c r="CM292" s="73">
        <f t="shared" si="119"/>
        <v>0</v>
      </c>
      <c r="CN292" s="73">
        <f t="shared" si="120"/>
        <v>0</v>
      </c>
      <c r="CO292" s="73">
        <f t="shared" si="121"/>
        <v>0</v>
      </c>
      <c r="CP292" s="73">
        <f t="shared" si="122"/>
        <v>0</v>
      </c>
      <c r="CQ292" s="73">
        <f t="shared" si="123"/>
        <v>0</v>
      </c>
      <c r="CR292" s="73">
        <f t="shared" si="135"/>
        <v>0</v>
      </c>
      <c r="CS292" s="94"/>
      <c r="CT292" s="94"/>
      <c r="CU292" s="94"/>
      <c r="CV292" s="94"/>
      <c r="CW292" s="94"/>
    </row>
    <row r="293" spans="1:101" s="22" customFormat="1" x14ac:dyDescent="0.2">
      <c r="A293" s="91">
        <f t="shared" si="136"/>
        <v>282</v>
      </c>
      <c r="B293" s="70"/>
      <c r="C293" s="70"/>
      <c r="D293" s="70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AS293" s="109"/>
      <c r="AT293" s="94"/>
      <c r="AU293" s="94"/>
      <c r="AV293" s="94"/>
      <c r="AW293" s="94"/>
      <c r="AX293" s="94"/>
      <c r="AY293" s="94">
        <f t="shared" si="124"/>
        <v>282</v>
      </c>
      <c r="AZ293" s="94">
        <f>AVERAGE(B$12:B293)</f>
        <v>-1.0500267633333337E-3</v>
      </c>
      <c r="BA293" s="94">
        <f>AVERAGE(C$12:C293)</f>
        <v>4.6842394133333326E-3</v>
      </c>
      <c r="BB293" s="94">
        <f t="shared" si="125"/>
        <v>0</v>
      </c>
      <c r="BC293" s="94">
        <f t="shared" si="126"/>
        <v>0</v>
      </c>
      <c r="BD293" s="94">
        <f t="shared" si="137"/>
        <v>-6.3001605800000027E-2</v>
      </c>
      <c r="BE293" s="94">
        <f t="shared" si="138"/>
        <v>0.28105436479999996</v>
      </c>
      <c r="BF293" s="94">
        <f t="shared" si="139"/>
        <v>0.34405597060000004</v>
      </c>
      <c r="BG293" s="95">
        <f t="shared" si="127"/>
        <v>0</v>
      </c>
      <c r="BH293" s="95">
        <f t="shared" si="128"/>
        <v>0</v>
      </c>
      <c r="BI293" s="95">
        <f>(AVERAGE(B$12:B293)-AVERAGE($D$12:$D293))/STDEV(B$12:B293)</f>
        <v>-8.7081254602406233E-2</v>
      </c>
      <c r="BJ293" s="95">
        <f>(AVERAGE(C$12:C293)-AVERAGE($D$12:$D293))/STDEV(C$12:C293)</f>
        <v>0.10432948975861421</v>
      </c>
      <c r="BK293" s="94"/>
      <c r="BL293" s="94"/>
      <c r="BM293" s="94"/>
      <c r="BN293" s="72">
        <f t="shared" si="129"/>
        <v>0</v>
      </c>
      <c r="BO293" s="72">
        <f t="shared" si="130"/>
        <v>0</v>
      </c>
      <c r="BP293" s="72">
        <f t="shared" si="131"/>
        <v>0</v>
      </c>
      <c r="BQ293" s="72">
        <f t="shared" si="132"/>
        <v>1</v>
      </c>
      <c r="BR293" s="72">
        <f t="shared" si="133"/>
        <v>1</v>
      </c>
      <c r="BS293" s="72">
        <f t="shared" si="134"/>
        <v>1</v>
      </c>
      <c r="BT293" s="72"/>
      <c r="BU293" s="72"/>
      <c r="BV293" s="72"/>
      <c r="BW293" s="72"/>
      <c r="BX293" s="72"/>
      <c r="BY293" s="72"/>
      <c r="BZ293" s="72"/>
      <c r="CA293" s="72"/>
      <c r="CB293" s="72"/>
      <c r="CC293" s="73"/>
      <c r="CD293" s="73"/>
      <c r="CE293" s="73"/>
      <c r="CF293" s="73"/>
      <c r="CG293" s="73"/>
      <c r="CH293" s="73">
        <f t="shared" si="115"/>
        <v>0</v>
      </c>
      <c r="CI293" s="73">
        <f t="shared" si="116"/>
        <v>0</v>
      </c>
      <c r="CJ293" s="73">
        <f t="shared" si="117"/>
        <v>0</v>
      </c>
      <c r="CK293" s="73"/>
      <c r="CL293" s="73">
        <f t="shared" si="118"/>
        <v>0</v>
      </c>
      <c r="CM293" s="73">
        <f t="shared" si="119"/>
        <v>0</v>
      </c>
      <c r="CN293" s="73">
        <f t="shared" si="120"/>
        <v>0</v>
      </c>
      <c r="CO293" s="73">
        <f t="shared" si="121"/>
        <v>0</v>
      </c>
      <c r="CP293" s="73">
        <f t="shared" si="122"/>
        <v>0</v>
      </c>
      <c r="CQ293" s="73">
        <f t="shared" si="123"/>
        <v>0</v>
      </c>
      <c r="CR293" s="73">
        <f t="shared" si="135"/>
        <v>0</v>
      </c>
      <c r="CS293" s="94"/>
      <c r="CT293" s="94"/>
      <c r="CU293" s="94"/>
      <c r="CV293" s="94"/>
      <c r="CW293" s="94"/>
    </row>
    <row r="294" spans="1:101" s="22" customFormat="1" x14ac:dyDescent="0.2">
      <c r="A294" s="91">
        <f t="shared" si="136"/>
        <v>283</v>
      </c>
      <c r="B294" s="70"/>
      <c r="C294" s="70"/>
      <c r="D294" s="70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AS294" s="109"/>
      <c r="AT294" s="94"/>
      <c r="AU294" s="94"/>
      <c r="AV294" s="94"/>
      <c r="AW294" s="94"/>
      <c r="AX294" s="94"/>
      <c r="AY294" s="94">
        <f t="shared" si="124"/>
        <v>283</v>
      </c>
      <c r="AZ294" s="94">
        <f>AVERAGE(B$12:B294)</f>
        <v>-1.0500267633333337E-3</v>
      </c>
      <c r="BA294" s="94">
        <f>AVERAGE(C$12:C294)</f>
        <v>4.6842394133333326E-3</v>
      </c>
      <c r="BB294" s="94">
        <f t="shared" si="125"/>
        <v>0</v>
      </c>
      <c r="BC294" s="94">
        <f t="shared" si="126"/>
        <v>0</v>
      </c>
      <c r="BD294" s="94">
        <f t="shared" si="137"/>
        <v>-6.3001605800000027E-2</v>
      </c>
      <c r="BE294" s="94">
        <f t="shared" si="138"/>
        <v>0.28105436479999996</v>
      </c>
      <c r="BF294" s="94">
        <f t="shared" si="139"/>
        <v>0.34405597060000004</v>
      </c>
      <c r="BG294" s="95">
        <f t="shared" si="127"/>
        <v>0</v>
      </c>
      <c r="BH294" s="95">
        <f t="shared" si="128"/>
        <v>0</v>
      </c>
      <c r="BI294" s="95">
        <f>(AVERAGE(B$12:B294)-AVERAGE($D$12:$D294))/STDEV(B$12:B294)</f>
        <v>-8.7081254602406233E-2</v>
      </c>
      <c r="BJ294" s="95">
        <f>(AVERAGE(C$12:C294)-AVERAGE($D$12:$D294))/STDEV(C$12:C294)</f>
        <v>0.10432948975861421</v>
      </c>
      <c r="BK294" s="94"/>
      <c r="BL294" s="94"/>
      <c r="BM294" s="94"/>
      <c r="BN294" s="72">
        <f t="shared" si="129"/>
        <v>0</v>
      </c>
      <c r="BO294" s="72">
        <f t="shared" si="130"/>
        <v>0</v>
      </c>
      <c r="BP294" s="72">
        <f t="shared" si="131"/>
        <v>0</v>
      </c>
      <c r="BQ294" s="72">
        <f t="shared" si="132"/>
        <v>1</v>
      </c>
      <c r="BR294" s="72">
        <f t="shared" si="133"/>
        <v>1</v>
      </c>
      <c r="BS294" s="72">
        <f t="shared" si="134"/>
        <v>1</v>
      </c>
      <c r="BT294" s="72"/>
      <c r="BU294" s="72"/>
      <c r="BV294" s="72"/>
      <c r="BW294" s="72"/>
      <c r="BX294" s="72"/>
      <c r="BY294" s="72"/>
      <c r="BZ294" s="72"/>
      <c r="CA294" s="72"/>
      <c r="CB294" s="72"/>
      <c r="CC294" s="73"/>
      <c r="CD294" s="73"/>
      <c r="CE294" s="73"/>
      <c r="CF294" s="73"/>
      <c r="CG294" s="73"/>
      <c r="CH294" s="73">
        <f t="shared" si="115"/>
        <v>0</v>
      </c>
      <c r="CI294" s="73">
        <f t="shared" si="116"/>
        <v>0</v>
      </c>
      <c r="CJ294" s="73">
        <f t="shared" si="117"/>
        <v>0</v>
      </c>
      <c r="CK294" s="73"/>
      <c r="CL294" s="73">
        <f t="shared" si="118"/>
        <v>0</v>
      </c>
      <c r="CM294" s="73">
        <f t="shared" si="119"/>
        <v>0</v>
      </c>
      <c r="CN294" s="73">
        <f t="shared" si="120"/>
        <v>0</v>
      </c>
      <c r="CO294" s="73">
        <f t="shared" si="121"/>
        <v>0</v>
      </c>
      <c r="CP294" s="73">
        <f t="shared" si="122"/>
        <v>0</v>
      </c>
      <c r="CQ294" s="73">
        <f t="shared" si="123"/>
        <v>0</v>
      </c>
      <c r="CR294" s="73">
        <f t="shared" si="135"/>
        <v>0</v>
      </c>
      <c r="CS294" s="94"/>
      <c r="CT294" s="94"/>
      <c r="CU294" s="94"/>
      <c r="CV294" s="94"/>
      <c r="CW294" s="94"/>
    </row>
    <row r="295" spans="1:101" s="22" customFormat="1" x14ac:dyDescent="0.2">
      <c r="A295" s="91">
        <f t="shared" si="136"/>
        <v>284</v>
      </c>
      <c r="B295" s="70"/>
      <c r="C295" s="70"/>
      <c r="D295" s="70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AS295" s="109"/>
      <c r="AT295" s="94"/>
      <c r="AU295" s="94"/>
      <c r="AV295" s="94"/>
      <c r="AW295" s="94"/>
      <c r="AX295" s="94"/>
      <c r="AY295" s="94">
        <f t="shared" si="124"/>
        <v>284</v>
      </c>
      <c r="AZ295" s="94">
        <f>AVERAGE(B$12:B295)</f>
        <v>-1.0500267633333337E-3</v>
      </c>
      <c r="BA295" s="94">
        <f>AVERAGE(C$12:C295)</f>
        <v>4.6842394133333326E-3</v>
      </c>
      <c r="BB295" s="94">
        <f t="shared" si="125"/>
        <v>0</v>
      </c>
      <c r="BC295" s="94">
        <f t="shared" si="126"/>
        <v>0</v>
      </c>
      <c r="BD295" s="94">
        <f t="shared" si="137"/>
        <v>-6.3001605800000027E-2</v>
      </c>
      <c r="BE295" s="94">
        <f t="shared" si="138"/>
        <v>0.28105436479999996</v>
      </c>
      <c r="BF295" s="94">
        <f t="shared" si="139"/>
        <v>0.34405597060000004</v>
      </c>
      <c r="BG295" s="95">
        <f t="shared" si="127"/>
        <v>0</v>
      </c>
      <c r="BH295" s="95">
        <f t="shared" si="128"/>
        <v>0</v>
      </c>
      <c r="BI295" s="95">
        <f>(AVERAGE(B$12:B295)-AVERAGE($D$12:$D295))/STDEV(B$12:B295)</f>
        <v>-8.7081254602406233E-2</v>
      </c>
      <c r="BJ295" s="95">
        <f>(AVERAGE(C$12:C295)-AVERAGE($D$12:$D295))/STDEV(C$12:C295)</f>
        <v>0.10432948975861421</v>
      </c>
      <c r="BK295" s="94"/>
      <c r="BL295" s="94"/>
      <c r="BM295" s="94"/>
      <c r="BN295" s="72">
        <f t="shared" si="129"/>
        <v>0</v>
      </c>
      <c r="BO295" s="72">
        <f t="shared" si="130"/>
        <v>0</v>
      </c>
      <c r="BP295" s="72">
        <f t="shared" si="131"/>
        <v>0</v>
      </c>
      <c r="BQ295" s="72">
        <f t="shared" si="132"/>
        <v>1</v>
      </c>
      <c r="BR295" s="72">
        <f t="shared" si="133"/>
        <v>1</v>
      </c>
      <c r="BS295" s="72">
        <f t="shared" si="134"/>
        <v>1</v>
      </c>
      <c r="BT295" s="72"/>
      <c r="BU295" s="72"/>
      <c r="BV295" s="72"/>
      <c r="BW295" s="72"/>
      <c r="BX295" s="72"/>
      <c r="BY295" s="72"/>
      <c r="BZ295" s="72"/>
      <c r="CA295" s="72"/>
      <c r="CB295" s="72"/>
      <c r="CC295" s="73"/>
      <c r="CD295" s="73"/>
      <c r="CE295" s="73"/>
      <c r="CF295" s="73"/>
      <c r="CG295" s="73"/>
      <c r="CH295" s="73">
        <f t="shared" si="115"/>
        <v>0</v>
      </c>
      <c r="CI295" s="73">
        <f t="shared" si="116"/>
        <v>0</v>
      </c>
      <c r="CJ295" s="73">
        <f t="shared" si="117"/>
        <v>0</v>
      </c>
      <c r="CK295" s="73"/>
      <c r="CL295" s="73">
        <f t="shared" si="118"/>
        <v>0</v>
      </c>
      <c r="CM295" s="73">
        <f t="shared" si="119"/>
        <v>0</v>
      </c>
      <c r="CN295" s="73">
        <f t="shared" si="120"/>
        <v>0</v>
      </c>
      <c r="CO295" s="73">
        <f t="shared" si="121"/>
        <v>0</v>
      </c>
      <c r="CP295" s="73">
        <f t="shared" si="122"/>
        <v>0</v>
      </c>
      <c r="CQ295" s="73">
        <f t="shared" si="123"/>
        <v>0</v>
      </c>
      <c r="CR295" s="73">
        <f t="shared" si="135"/>
        <v>0</v>
      </c>
      <c r="CS295" s="94"/>
      <c r="CT295" s="94"/>
      <c r="CU295" s="94"/>
      <c r="CV295" s="94"/>
      <c r="CW295" s="94"/>
    </row>
    <row r="296" spans="1:101" s="22" customFormat="1" x14ac:dyDescent="0.2">
      <c r="A296" s="91">
        <f t="shared" si="136"/>
        <v>285</v>
      </c>
      <c r="B296" s="70"/>
      <c r="C296" s="70"/>
      <c r="D296" s="70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AS296" s="109"/>
      <c r="AT296" s="94"/>
      <c r="AU296" s="94"/>
      <c r="AV296" s="94"/>
      <c r="AW296" s="94"/>
      <c r="AX296" s="94"/>
      <c r="AY296" s="94">
        <f t="shared" si="124"/>
        <v>285</v>
      </c>
      <c r="AZ296" s="94">
        <f>AVERAGE(B$12:B296)</f>
        <v>-1.0500267633333337E-3</v>
      </c>
      <c r="BA296" s="94">
        <f>AVERAGE(C$12:C296)</f>
        <v>4.6842394133333326E-3</v>
      </c>
      <c r="BB296" s="94">
        <f t="shared" si="125"/>
        <v>0</v>
      </c>
      <c r="BC296" s="94">
        <f t="shared" si="126"/>
        <v>0</v>
      </c>
      <c r="BD296" s="94">
        <f t="shared" si="137"/>
        <v>-6.3001605800000027E-2</v>
      </c>
      <c r="BE296" s="94">
        <f t="shared" si="138"/>
        <v>0.28105436479999996</v>
      </c>
      <c r="BF296" s="94">
        <f t="shared" si="139"/>
        <v>0.34405597060000004</v>
      </c>
      <c r="BG296" s="95">
        <f t="shared" si="127"/>
        <v>0</v>
      </c>
      <c r="BH296" s="95">
        <f t="shared" si="128"/>
        <v>0</v>
      </c>
      <c r="BI296" s="95">
        <f>(AVERAGE(B$12:B296)-AVERAGE($D$12:$D296))/STDEV(B$12:B296)</f>
        <v>-8.7081254602406233E-2</v>
      </c>
      <c r="BJ296" s="95">
        <f>(AVERAGE(C$12:C296)-AVERAGE($D$12:$D296))/STDEV(C$12:C296)</f>
        <v>0.10432948975861421</v>
      </c>
      <c r="BK296" s="94"/>
      <c r="BL296" s="94"/>
      <c r="BM296" s="94"/>
      <c r="BN296" s="72">
        <f t="shared" si="129"/>
        <v>0</v>
      </c>
      <c r="BO296" s="72">
        <f t="shared" si="130"/>
        <v>0</v>
      </c>
      <c r="BP296" s="72">
        <f t="shared" si="131"/>
        <v>0</v>
      </c>
      <c r="BQ296" s="72">
        <f t="shared" si="132"/>
        <v>1</v>
      </c>
      <c r="BR296" s="72">
        <f t="shared" si="133"/>
        <v>1</v>
      </c>
      <c r="BS296" s="72">
        <f t="shared" si="134"/>
        <v>1</v>
      </c>
      <c r="BT296" s="72"/>
      <c r="BU296" s="72"/>
      <c r="BV296" s="72"/>
      <c r="BW296" s="72"/>
      <c r="BX296" s="72"/>
      <c r="BY296" s="72"/>
      <c r="BZ296" s="72"/>
      <c r="CA296" s="72"/>
      <c r="CB296" s="72"/>
      <c r="CC296" s="73"/>
      <c r="CD296" s="73"/>
      <c r="CE296" s="73"/>
      <c r="CF296" s="73"/>
      <c r="CG296" s="73"/>
      <c r="CH296" s="73">
        <f t="shared" si="115"/>
        <v>0</v>
      </c>
      <c r="CI296" s="73">
        <f t="shared" si="116"/>
        <v>0</v>
      </c>
      <c r="CJ296" s="73">
        <f t="shared" si="117"/>
        <v>0</v>
      </c>
      <c r="CK296" s="73"/>
      <c r="CL296" s="73">
        <f t="shared" si="118"/>
        <v>0</v>
      </c>
      <c r="CM296" s="73">
        <f t="shared" si="119"/>
        <v>0</v>
      </c>
      <c r="CN296" s="73">
        <f t="shared" si="120"/>
        <v>0</v>
      </c>
      <c r="CO296" s="73">
        <f t="shared" si="121"/>
        <v>0</v>
      </c>
      <c r="CP296" s="73">
        <f t="shared" si="122"/>
        <v>0</v>
      </c>
      <c r="CQ296" s="73">
        <f t="shared" si="123"/>
        <v>0</v>
      </c>
      <c r="CR296" s="73">
        <f t="shared" si="135"/>
        <v>0</v>
      </c>
      <c r="CS296" s="94"/>
      <c r="CT296" s="94"/>
      <c r="CU296" s="94"/>
      <c r="CV296" s="94"/>
      <c r="CW296" s="94"/>
    </row>
    <row r="297" spans="1:101" s="22" customFormat="1" x14ac:dyDescent="0.2">
      <c r="A297" s="91">
        <f t="shared" si="136"/>
        <v>286</v>
      </c>
      <c r="B297" s="70"/>
      <c r="C297" s="70"/>
      <c r="D297" s="70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AS297" s="109"/>
      <c r="AT297" s="94"/>
      <c r="AU297" s="94"/>
      <c r="AV297" s="94"/>
      <c r="AW297" s="94"/>
      <c r="AX297" s="94"/>
      <c r="AY297" s="94">
        <f t="shared" si="124"/>
        <v>286</v>
      </c>
      <c r="AZ297" s="94">
        <f>AVERAGE(B$12:B297)</f>
        <v>-1.0500267633333337E-3</v>
      </c>
      <c r="BA297" s="94">
        <f>AVERAGE(C$12:C297)</f>
        <v>4.6842394133333326E-3</v>
      </c>
      <c r="BB297" s="94">
        <f t="shared" si="125"/>
        <v>0</v>
      </c>
      <c r="BC297" s="94">
        <f t="shared" si="126"/>
        <v>0</v>
      </c>
      <c r="BD297" s="94">
        <f t="shared" si="137"/>
        <v>-6.3001605800000027E-2</v>
      </c>
      <c r="BE297" s="94">
        <f t="shared" si="138"/>
        <v>0.28105436479999996</v>
      </c>
      <c r="BF297" s="94">
        <f t="shared" si="139"/>
        <v>0.34405597060000004</v>
      </c>
      <c r="BG297" s="95">
        <f t="shared" si="127"/>
        <v>0</v>
      </c>
      <c r="BH297" s="95">
        <f t="shared" si="128"/>
        <v>0</v>
      </c>
      <c r="BI297" s="95">
        <f>(AVERAGE(B$12:B297)-AVERAGE($D$12:$D297))/STDEV(B$12:B297)</f>
        <v>-8.7081254602406233E-2</v>
      </c>
      <c r="BJ297" s="95">
        <f>(AVERAGE(C$12:C297)-AVERAGE($D$12:$D297))/STDEV(C$12:C297)</f>
        <v>0.10432948975861421</v>
      </c>
      <c r="BK297" s="94"/>
      <c r="BL297" s="94"/>
      <c r="BM297" s="94"/>
      <c r="BN297" s="72">
        <f t="shared" si="129"/>
        <v>0</v>
      </c>
      <c r="BO297" s="72">
        <f t="shared" si="130"/>
        <v>0</v>
      </c>
      <c r="BP297" s="72">
        <f t="shared" si="131"/>
        <v>0</v>
      </c>
      <c r="BQ297" s="72">
        <f t="shared" si="132"/>
        <v>1</v>
      </c>
      <c r="BR297" s="72">
        <f t="shared" si="133"/>
        <v>1</v>
      </c>
      <c r="BS297" s="72">
        <f t="shared" si="134"/>
        <v>1</v>
      </c>
      <c r="BT297" s="72"/>
      <c r="BU297" s="72"/>
      <c r="BV297" s="72"/>
      <c r="BW297" s="72"/>
      <c r="BX297" s="72"/>
      <c r="BY297" s="72"/>
      <c r="BZ297" s="72"/>
      <c r="CA297" s="72"/>
      <c r="CB297" s="72"/>
      <c r="CC297" s="73"/>
      <c r="CD297" s="73"/>
      <c r="CE297" s="73"/>
      <c r="CF297" s="73"/>
      <c r="CG297" s="73"/>
      <c r="CH297" s="73">
        <f t="shared" si="115"/>
        <v>0</v>
      </c>
      <c r="CI297" s="73">
        <f t="shared" si="116"/>
        <v>0</v>
      </c>
      <c r="CJ297" s="73">
        <f t="shared" si="117"/>
        <v>0</v>
      </c>
      <c r="CK297" s="73"/>
      <c r="CL297" s="73">
        <f t="shared" si="118"/>
        <v>0</v>
      </c>
      <c r="CM297" s="73">
        <f t="shared" si="119"/>
        <v>0</v>
      </c>
      <c r="CN297" s="73">
        <f t="shared" si="120"/>
        <v>0</v>
      </c>
      <c r="CO297" s="73">
        <f t="shared" si="121"/>
        <v>0</v>
      </c>
      <c r="CP297" s="73">
        <f t="shared" si="122"/>
        <v>0</v>
      </c>
      <c r="CQ297" s="73">
        <f t="shared" si="123"/>
        <v>0</v>
      </c>
      <c r="CR297" s="73">
        <f t="shared" si="135"/>
        <v>0</v>
      </c>
      <c r="CS297" s="94"/>
      <c r="CT297" s="94"/>
      <c r="CU297" s="94"/>
      <c r="CV297" s="94"/>
      <c r="CW297" s="94"/>
    </row>
    <row r="298" spans="1:101" s="22" customFormat="1" x14ac:dyDescent="0.2">
      <c r="A298" s="91">
        <f t="shared" si="136"/>
        <v>287</v>
      </c>
      <c r="B298" s="70"/>
      <c r="C298" s="70"/>
      <c r="D298" s="70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AS298" s="109"/>
      <c r="AT298" s="94"/>
      <c r="AU298" s="94"/>
      <c r="AV298" s="94"/>
      <c r="AW298" s="94"/>
      <c r="AX298" s="94"/>
      <c r="AY298" s="94">
        <f t="shared" si="124"/>
        <v>287</v>
      </c>
      <c r="AZ298" s="94">
        <f>AVERAGE(B$12:B298)</f>
        <v>-1.0500267633333337E-3</v>
      </c>
      <c r="BA298" s="94">
        <f>AVERAGE(C$12:C298)</f>
        <v>4.6842394133333326E-3</v>
      </c>
      <c r="BB298" s="94">
        <f t="shared" si="125"/>
        <v>0</v>
      </c>
      <c r="BC298" s="94">
        <f t="shared" si="126"/>
        <v>0</v>
      </c>
      <c r="BD298" s="94">
        <f t="shared" si="137"/>
        <v>-6.3001605800000027E-2</v>
      </c>
      <c r="BE298" s="94">
        <f t="shared" si="138"/>
        <v>0.28105436479999996</v>
      </c>
      <c r="BF298" s="94">
        <f t="shared" si="139"/>
        <v>0.34405597060000004</v>
      </c>
      <c r="BG298" s="95">
        <f t="shared" si="127"/>
        <v>0</v>
      </c>
      <c r="BH298" s="95">
        <f t="shared" si="128"/>
        <v>0</v>
      </c>
      <c r="BI298" s="95">
        <f>(AVERAGE(B$12:B298)-AVERAGE($D$12:$D298))/STDEV(B$12:B298)</f>
        <v>-8.7081254602406233E-2</v>
      </c>
      <c r="BJ298" s="95">
        <f>(AVERAGE(C$12:C298)-AVERAGE($D$12:$D298))/STDEV(C$12:C298)</f>
        <v>0.10432948975861421</v>
      </c>
      <c r="BK298" s="94"/>
      <c r="BL298" s="94"/>
      <c r="BM298" s="94"/>
      <c r="BN298" s="72">
        <f t="shared" si="129"/>
        <v>0</v>
      </c>
      <c r="BO298" s="72">
        <f t="shared" si="130"/>
        <v>0</v>
      </c>
      <c r="BP298" s="72">
        <f t="shared" si="131"/>
        <v>0</v>
      </c>
      <c r="BQ298" s="72">
        <f t="shared" si="132"/>
        <v>1</v>
      </c>
      <c r="BR298" s="72">
        <f t="shared" si="133"/>
        <v>1</v>
      </c>
      <c r="BS298" s="72">
        <f t="shared" si="134"/>
        <v>1</v>
      </c>
      <c r="BT298" s="72"/>
      <c r="BU298" s="72"/>
      <c r="BV298" s="72"/>
      <c r="BW298" s="72"/>
      <c r="BX298" s="72"/>
      <c r="BY298" s="72"/>
      <c r="BZ298" s="72"/>
      <c r="CA298" s="72"/>
      <c r="CB298" s="72"/>
      <c r="CC298" s="73"/>
      <c r="CD298" s="73"/>
      <c r="CE298" s="73"/>
      <c r="CF298" s="73"/>
      <c r="CG298" s="73"/>
      <c r="CH298" s="73">
        <f t="shared" si="115"/>
        <v>0</v>
      </c>
      <c r="CI298" s="73">
        <f t="shared" si="116"/>
        <v>0</v>
      </c>
      <c r="CJ298" s="73">
        <f t="shared" si="117"/>
        <v>0</v>
      </c>
      <c r="CK298" s="73"/>
      <c r="CL298" s="73">
        <f t="shared" si="118"/>
        <v>0</v>
      </c>
      <c r="CM298" s="73">
        <f t="shared" si="119"/>
        <v>0</v>
      </c>
      <c r="CN298" s="73">
        <f t="shared" si="120"/>
        <v>0</v>
      </c>
      <c r="CO298" s="73">
        <f t="shared" si="121"/>
        <v>0</v>
      </c>
      <c r="CP298" s="73">
        <f t="shared" si="122"/>
        <v>0</v>
      </c>
      <c r="CQ298" s="73">
        <f t="shared" si="123"/>
        <v>0</v>
      </c>
      <c r="CR298" s="73">
        <f t="shared" si="135"/>
        <v>0</v>
      </c>
      <c r="CS298" s="94"/>
      <c r="CT298" s="94"/>
      <c r="CU298" s="94"/>
      <c r="CV298" s="94"/>
      <c r="CW298" s="94"/>
    </row>
    <row r="299" spans="1:101" s="22" customFormat="1" x14ac:dyDescent="0.2">
      <c r="A299" s="91">
        <f t="shared" si="136"/>
        <v>288</v>
      </c>
      <c r="B299" s="70"/>
      <c r="C299" s="70"/>
      <c r="D299" s="70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AS299" s="109"/>
      <c r="AT299" s="94"/>
      <c r="AU299" s="94"/>
      <c r="AV299" s="94"/>
      <c r="AW299" s="94"/>
      <c r="AX299" s="94"/>
      <c r="AY299" s="94">
        <f t="shared" si="124"/>
        <v>288</v>
      </c>
      <c r="AZ299" s="94">
        <f>AVERAGE(B$12:B299)</f>
        <v>-1.0500267633333337E-3</v>
      </c>
      <c r="BA299" s="94">
        <f>AVERAGE(C$12:C299)</f>
        <v>4.6842394133333326E-3</v>
      </c>
      <c r="BB299" s="94">
        <f t="shared" si="125"/>
        <v>0</v>
      </c>
      <c r="BC299" s="94">
        <f t="shared" si="126"/>
        <v>0</v>
      </c>
      <c r="BD299" s="94">
        <f t="shared" si="137"/>
        <v>-6.3001605800000027E-2</v>
      </c>
      <c r="BE299" s="94">
        <f t="shared" si="138"/>
        <v>0.28105436479999996</v>
      </c>
      <c r="BF299" s="94">
        <f t="shared" si="139"/>
        <v>0.34405597060000004</v>
      </c>
      <c r="BG299" s="95">
        <f t="shared" si="127"/>
        <v>0</v>
      </c>
      <c r="BH299" s="95">
        <f t="shared" si="128"/>
        <v>0</v>
      </c>
      <c r="BI299" s="95">
        <f>(AVERAGE(B$12:B299)-AVERAGE($D$12:$D299))/STDEV(B$12:B299)</f>
        <v>-8.7081254602406233E-2</v>
      </c>
      <c r="BJ299" s="95">
        <f>(AVERAGE(C$12:C299)-AVERAGE($D$12:$D299))/STDEV(C$12:C299)</f>
        <v>0.10432948975861421</v>
      </c>
      <c r="BK299" s="94"/>
      <c r="BL299" s="94"/>
      <c r="BM299" s="94"/>
      <c r="BN299" s="72">
        <f t="shared" si="129"/>
        <v>0</v>
      </c>
      <c r="BO299" s="72">
        <f t="shared" si="130"/>
        <v>0</v>
      </c>
      <c r="BP299" s="72">
        <f t="shared" si="131"/>
        <v>0</v>
      </c>
      <c r="BQ299" s="72">
        <f t="shared" si="132"/>
        <v>1</v>
      </c>
      <c r="BR299" s="72">
        <f t="shared" si="133"/>
        <v>1</v>
      </c>
      <c r="BS299" s="72">
        <f t="shared" si="134"/>
        <v>1</v>
      </c>
      <c r="BT299" s="72"/>
      <c r="BU299" s="72"/>
      <c r="BV299" s="72"/>
      <c r="BW299" s="72"/>
      <c r="BX299" s="72"/>
      <c r="BY299" s="72"/>
      <c r="BZ299" s="72"/>
      <c r="CA299" s="72"/>
      <c r="CB299" s="72"/>
      <c r="CC299" s="73"/>
      <c r="CD299" s="73"/>
      <c r="CE299" s="73"/>
      <c r="CF299" s="73"/>
      <c r="CG299" s="73"/>
      <c r="CH299" s="73">
        <f t="shared" si="115"/>
        <v>0</v>
      </c>
      <c r="CI299" s="73">
        <f t="shared" si="116"/>
        <v>0</v>
      </c>
      <c r="CJ299" s="73">
        <f t="shared" si="117"/>
        <v>0</v>
      </c>
      <c r="CK299" s="73"/>
      <c r="CL299" s="73">
        <f t="shared" si="118"/>
        <v>0</v>
      </c>
      <c r="CM299" s="73">
        <f t="shared" si="119"/>
        <v>0</v>
      </c>
      <c r="CN299" s="73">
        <f t="shared" si="120"/>
        <v>0</v>
      </c>
      <c r="CO299" s="73">
        <f t="shared" si="121"/>
        <v>0</v>
      </c>
      <c r="CP299" s="73">
        <f t="shared" si="122"/>
        <v>0</v>
      </c>
      <c r="CQ299" s="73">
        <f t="shared" si="123"/>
        <v>0</v>
      </c>
      <c r="CR299" s="73">
        <f t="shared" si="135"/>
        <v>0</v>
      </c>
      <c r="CS299" s="94"/>
      <c r="CT299" s="94"/>
      <c r="CU299" s="94"/>
      <c r="CV299" s="94"/>
      <c r="CW299" s="94"/>
    </row>
    <row r="300" spans="1:101" s="22" customFormat="1" x14ac:dyDescent="0.2">
      <c r="A300" s="91">
        <f t="shared" si="136"/>
        <v>289</v>
      </c>
      <c r="B300" s="70"/>
      <c r="C300" s="70"/>
      <c r="D300" s="70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AS300" s="109"/>
      <c r="AT300" s="94"/>
      <c r="AU300" s="94"/>
      <c r="AV300" s="94"/>
      <c r="AW300" s="94"/>
      <c r="AX300" s="94"/>
      <c r="AY300" s="94">
        <f t="shared" si="124"/>
        <v>289</v>
      </c>
      <c r="AZ300" s="94">
        <f>AVERAGE(B$12:B300)</f>
        <v>-1.0500267633333337E-3</v>
      </c>
      <c r="BA300" s="94">
        <f>AVERAGE(C$12:C300)</f>
        <v>4.6842394133333326E-3</v>
      </c>
      <c r="BB300" s="94">
        <f t="shared" si="125"/>
        <v>0</v>
      </c>
      <c r="BC300" s="94">
        <f t="shared" si="126"/>
        <v>0</v>
      </c>
      <c r="BD300" s="94">
        <f t="shared" si="137"/>
        <v>-6.3001605800000027E-2</v>
      </c>
      <c r="BE300" s="94">
        <f t="shared" si="138"/>
        <v>0.28105436479999996</v>
      </c>
      <c r="BF300" s="94">
        <f t="shared" si="139"/>
        <v>0.34405597060000004</v>
      </c>
      <c r="BG300" s="95">
        <f t="shared" si="127"/>
        <v>0</v>
      </c>
      <c r="BH300" s="95">
        <f t="shared" si="128"/>
        <v>0</v>
      </c>
      <c r="BI300" s="95">
        <f>(AVERAGE(B$12:B300)-AVERAGE($D$12:$D300))/STDEV(B$12:B300)</f>
        <v>-8.7081254602406233E-2</v>
      </c>
      <c r="BJ300" s="95">
        <f>(AVERAGE(C$12:C300)-AVERAGE($D$12:$D300))/STDEV(C$12:C300)</f>
        <v>0.10432948975861421</v>
      </c>
      <c r="BK300" s="94"/>
      <c r="BL300" s="94"/>
      <c r="BM300" s="94"/>
      <c r="BN300" s="72">
        <f t="shared" si="129"/>
        <v>0</v>
      </c>
      <c r="BO300" s="72">
        <f t="shared" si="130"/>
        <v>0</v>
      </c>
      <c r="BP300" s="72">
        <f t="shared" si="131"/>
        <v>0</v>
      </c>
      <c r="BQ300" s="72">
        <f t="shared" si="132"/>
        <v>1</v>
      </c>
      <c r="BR300" s="72">
        <f t="shared" si="133"/>
        <v>1</v>
      </c>
      <c r="BS300" s="72">
        <f t="shared" si="134"/>
        <v>1</v>
      </c>
      <c r="BT300" s="72"/>
      <c r="BU300" s="72"/>
      <c r="BV300" s="72"/>
      <c r="BW300" s="72"/>
      <c r="BX300" s="72"/>
      <c r="BY300" s="72"/>
      <c r="BZ300" s="72"/>
      <c r="CA300" s="72"/>
      <c r="CB300" s="72"/>
      <c r="CC300" s="73"/>
      <c r="CD300" s="73"/>
      <c r="CE300" s="73"/>
      <c r="CF300" s="73"/>
      <c r="CG300" s="73"/>
      <c r="CH300" s="73">
        <f t="shared" si="115"/>
        <v>0</v>
      </c>
      <c r="CI300" s="73">
        <f t="shared" si="116"/>
        <v>0</v>
      </c>
      <c r="CJ300" s="73">
        <f t="shared" si="117"/>
        <v>0</v>
      </c>
      <c r="CK300" s="73"/>
      <c r="CL300" s="73">
        <f t="shared" si="118"/>
        <v>0</v>
      </c>
      <c r="CM300" s="73">
        <f t="shared" si="119"/>
        <v>0</v>
      </c>
      <c r="CN300" s="73">
        <f t="shared" si="120"/>
        <v>0</v>
      </c>
      <c r="CO300" s="73">
        <f t="shared" si="121"/>
        <v>0</v>
      </c>
      <c r="CP300" s="73">
        <f t="shared" si="122"/>
        <v>0</v>
      </c>
      <c r="CQ300" s="73">
        <f t="shared" si="123"/>
        <v>0</v>
      </c>
      <c r="CR300" s="73">
        <f t="shared" si="135"/>
        <v>0</v>
      </c>
      <c r="CS300" s="94"/>
      <c r="CT300" s="94"/>
      <c r="CU300" s="94"/>
      <c r="CV300" s="94"/>
      <c r="CW300" s="94"/>
    </row>
    <row r="301" spans="1:101" s="22" customFormat="1" x14ac:dyDescent="0.2">
      <c r="A301" s="91">
        <f t="shared" si="136"/>
        <v>290</v>
      </c>
      <c r="B301" s="70"/>
      <c r="C301" s="70"/>
      <c r="D301" s="70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AS301" s="109"/>
      <c r="AT301" s="94"/>
      <c r="AU301" s="94"/>
      <c r="AV301" s="94"/>
      <c r="AW301" s="94"/>
      <c r="AX301" s="94"/>
      <c r="AY301" s="94">
        <f t="shared" si="124"/>
        <v>290</v>
      </c>
      <c r="AZ301" s="94">
        <f>AVERAGE(B$12:B301)</f>
        <v>-1.0500267633333337E-3</v>
      </c>
      <c r="BA301" s="94">
        <f>AVERAGE(C$12:C301)</f>
        <v>4.6842394133333326E-3</v>
      </c>
      <c r="BB301" s="94">
        <f t="shared" si="125"/>
        <v>0</v>
      </c>
      <c r="BC301" s="94">
        <f t="shared" si="126"/>
        <v>0</v>
      </c>
      <c r="BD301" s="94">
        <f t="shared" si="137"/>
        <v>-6.3001605800000027E-2</v>
      </c>
      <c r="BE301" s="94">
        <f t="shared" si="138"/>
        <v>0.28105436479999996</v>
      </c>
      <c r="BF301" s="94">
        <f t="shared" si="139"/>
        <v>0.34405597060000004</v>
      </c>
      <c r="BG301" s="95">
        <f t="shared" si="127"/>
        <v>0</v>
      </c>
      <c r="BH301" s="95">
        <f t="shared" si="128"/>
        <v>0</v>
      </c>
      <c r="BI301" s="95">
        <f>(AVERAGE(B$12:B301)-AVERAGE($D$12:$D301))/STDEV(B$12:B301)</f>
        <v>-8.7081254602406233E-2</v>
      </c>
      <c r="BJ301" s="95">
        <f>(AVERAGE(C$12:C301)-AVERAGE($D$12:$D301))/STDEV(C$12:C301)</f>
        <v>0.10432948975861421</v>
      </c>
      <c r="BK301" s="94"/>
      <c r="BL301" s="94"/>
      <c r="BM301" s="94"/>
      <c r="BN301" s="72">
        <f t="shared" si="129"/>
        <v>0</v>
      </c>
      <c r="BO301" s="72">
        <f t="shared" si="130"/>
        <v>0</v>
      </c>
      <c r="BP301" s="72">
        <f t="shared" si="131"/>
        <v>0</v>
      </c>
      <c r="BQ301" s="72">
        <f t="shared" si="132"/>
        <v>1</v>
      </c>
      <c r="BR301" s="72">
        <f t="shared" si="133"/>
        <v>1</v>
      </c>
      <c r="BS301" s="72">
        <f t="shared" si="134"/>
        <v>1</v>
      </c>
      <c r="BT301" s="72"/>
      <c r="BU301" s="72"/>
      <c r="BV301" s="72"/>
      <c r="BW301" s="72"/>
      <c r="BX301" s="72"/>
      <c r="BY301" s="72"/>
      <c r="BZ301" s="72"/>
      <c r="CA301" s="72"/>
      <c r="CB301" s="72"/>
      <c r="CC301" s="73"/>
      <c r="CD301" s="73"/>
      <c r="CE301" s="73"/>
      <c r="CF301" s="73"/>
      <c r="CG301" s="73"/>
      <c r="CH301" s="73">
        <f t="shared" si="115"/>
        <v>0</v>
      </c>
      <c r="CI301" s="73">
        <f t="shared" si="116"/>
        <v>0</v>
      </c>
      <c r="CJ301" s="73">
        <f t="shared" si="117"/>
        <v>0</v>
      </c>
      <c r="CK301" s="73"/>
      <c r="CL301" s="73">
        <f t="shared" si="118"/>
        <v>0</v>
      </c>
      <c r="CM301" s="73">
        <f t="shared" si="119"/>
        <v>0</v>
      </c>
      <c r="CN301" s="73">
        <f t="shared" si="120"/>
        <v>0</v>
      </c>
      <c r="CO301" s="73">
        <f t="shared" si="121"/>
        <v>0</v>
      </c>
      <c r="CP301" s="73">
        <f t="shared" si="122"/>
        <v>0</v>
      </c>
      <c r="CQ301" s="73">
        <f t="shared" si="123"/>
        <v>0</v>
      </c>
      <c r="CR301" s="73">
        <f t="shared" si="135"/>
        <v>0</v>
      </c>
      <c r="CS301" s="94"/>
      <c r="CT301" s="94"/>
      <c r="CU301" s="94"/>
      <c r="CV301" s="94"/>
      <c r="CW301" s="94"/>
    </row>
    <row r="302" spans="1:101" s="22" customFormat="1" x14ac:dyDescent="0.2">
      <c r="A302" s="91">
        <f t="shared" si="136"/>
        <v>291</v>
      </c>
      <c r="B302" s="70"/>
      <c r="C302" s="70"/>
      <c r="D302" s="70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AS302" s="109"/>
      <c r="AT302" s="94"/>
      <c r="AU302" s="94"/>
      <c r="AV302" s="94"/>
      <c r="AW302" s="94"/>
      <c r="AX302" s="94"/>
      <c r="AY302" s="94">
        <f t="shared" si="124"/>
        <v>291</v>
      </c>
      <c r="AZ302" s="94">
        <f>AVERAGE(B$12:B302)</f>
        <v>-1.0500267633333337E-3</v>
      </c>
      <c r="BA302" s="94">
        <f>AVERAGE(C$12:C302)</f>
        <v>4.6842394133333326E-3</v>
      </c>
      <c r="BB302" s="94">
        <f t="shared" si="125"/>
        <v>0</v>
      </c>
      <c r="BC302" s="94">
        <f t="shared" si="126"/>
        <v>0</v>
      </c>
      <c r="BD302" s="94">
        <f t="shared" si="137"/>
        <v>-6.3001605800000027E-2</v>
      </c>
      <c r="BE302" s="94">
        <f t="shared" si="138"/>
        <v>0.28105436479999996</v>
      </c>
      <c r="BF302" s="94">
        <f t="shared" si="139"/>
        <v>0.34405597060000004</v>
      </c>
      <c r="BG302" s="95">
        <f t="shared" si="127"/>
        <v>0</v>
      </c>
      <c r="BH302" s="95">
        <f t="shared" si="128"/>
        <v>0</v>
      </c>
      <c r="BI302" s="95">
        <f>(AVERAGE(B$12:B302)-AVERAGE($D$12:$D302))/STDEV(B$12:B302)</f>
        <v>-8.7081254602406233E-2</v>
      </c>
      <c r="BJ302" s="95">
        <f>(AVERAGE(C$12:C302)-AVERAGE($D$12:$D302))/STDEV(C$12:C302)</f>
        <v>0.10432948975861421</v>
      </c>
      <c r="BK302" s="94"/>
      <c r="BL302" s="94"/>
      <c r="BM302" s="94"/>
      <c r="BN302" s="72">
        <f t="shared" si="129"/>
        <v>0</v>
      </c>
      <c r="BO302" s="72">
        <f t="shared" si="130"/>
        <v>0</v>
      </c>
      <c r="BP302" s="72">
        <f t="shared" si="131"/>
        <v>0</v>
      </c>
      <c r="BQ302" s="72">
        <f t="shared" si="132"/>
        <v>1</v>
      </c>
      <c r="BR302" s="72">
        <f t="shared" si="133"/>
        <v>1</v>
      </c>
      <c r="BS302" s="72">
        <f t="shared" si="134"/>
        <v>1</v>
      </c>
      <c r="BT302" s="72"/>
      <c r="BU302" s="72"/>
      <c r="BV302" s="72"/>
      <c r="BW302" s="72"/>
      <c r="BX302" s="72"/>
      <c r="BY302" s="72"/>
      <c r="BZ302" s="72"/>
      <c r="CA302" s="72"/>
      <c r="CB302" s="72"/>
      <c r="CC302" s="73"/>
      <c r="CD302" s="73"/>
      <c r="CE302" s="73"/>
      <c r="CF302" s="73"/>
      <c r="CG302" s="73"/>
      <c r="CH302" s="73">
        <f t="shared" si="115"/>
        <v>0</v>
      </c>
      <c r="CI302" s="73">
        <f t="shared" si="116"/>
        <v>0</v>
      </c>
      <c r="CJ302" s="73">
        <f t="shared" si="117"/>
        <v>0</v>
      </c>
      <c r="CK302" s="73"/>
      <c r="CL302" s="73">
        <f t="shared" si="118"/>
        <v>0</v>
      </c>
      <c r="CM302" s="73">
        <f t="shared" si="119"/>
        <v>0</v>
      </c>
      <c r="CN302" s="73">
        <f t="shared" si="120"/>
        <v>0</v>
      </c>
      <c r="CO302" s="73">
        <f t="shared" si="121"/>
        <v>0</v>
      </c>
      <c r="CP302" s="73">
        <f t="shared" si="122"/>
        <v>0</v>
      </c>
      <c r="CQ302" s="73">
        <f t="shared" si="123"/>
        <v>0</v>
      </c>
      <c r="CR302" s="73">
        <f t="shared" si="135"/>
        <v>0</v>
      </c>
      <c r="CS302" s="94"/>
      <c r="CT302" s="94"/>
      <c r="CU302" s="94"/>
      <c r="CV302" s="94"/>
      <c r="CW302" s="94"/>
    </row>
    <row r="303" spans="1:101" s="22" customFormat="1" x14ac:dyDescent="0.2">
      <c r="A303" s="91">
        <f t="shared" si="136"/>
        <v>292</v>
      </c>
      <c r="B303" s="70"/>
      <c r="C303" s="70"/>
      <c r="D303" s="70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AS303" s="109"/>
      <c r="AT303" s="94"/>
      <c r="AU303" s="94"/>
      <c r="AV303" s="94"/>
      <c r="AW303" s="94"/>
      <c r="AX303" s="94"/>
      <c r="AY303" s="94">
        <f t="shared" si="124"/>
        <v>292</v>
      </c>
      <c r="AZ303" s="94">
        <f>AVERAGE(B$12:B303)</f>
        <v>-1.0500267633333337E-3</v>
      </c>
      <c r="BA303" s="94">
        <f>AVERAGE(C$12:C303)</f>
        <v>4.6842394133333326E-3</v>
      </c>
      <c r="BB303" s="94">
        <f t="shared" si="125"/>
        <v>0</v>
      </c>
      <c r="BC303" s="94">
        <f t="shared" si="126"/>
        <v>0</v>
      </c>
      <c r="BD303" s="94">
        <f t="shared" si="137"/>
        <v>-6.3001605800000027E-2</v>
      </c>
      <c r="BE303" s="94">
        <f t="shared" si="138"/>
        <v>0.28105436479999996</v>
      </c>
      <c r="BF303" s="94">
        <f t="shared" si="139"/>
        <v>0.34405597060000004</v>
      </c>
      <c r="BG303" s="95">
        <f t="shared" si="127"/>
        <v>0</v>
      </c>
      <c r="BH303" s="95">
        <f t="shared" si="128"/>
        <v>0</v>
      </c>
      <c r="BI303" s="95">
        <f>(AVERAGE(B$12:B303)-AVERAGE($D$12:$D303))/STDEV(B$12:B303)</f>
        <v>-8.7081254602406233E-2</v>
      </c>
      <c r="BJ303" s="95">
        <f>(AVERAGE(C$12:C303)-AVERAGE($D$12:$D303))/STDEV(C$12:C303)</f>
        <v>0.10432948975861421</v>
      </c>
      <c r="BK303" s="94"/>
      <c r="BL303" s="94"/>
      <c r="BM303" s="94"/>
      <c r="BN303" s="72">
        <f t="shared" si="129"/>
        <v>0</v>
      </c>
      <c r="BO303" s="72">
        <f t="shared" si="130"/>
        <v>0</v>
      </c>
      <c r="BP303" s="72">
        <f t="shared" si="131"/>
        <v>0</v>
      </c>
      <c r="BQ303" s="72">
        <f t="shared" si="132"/>
        <v>1</v>
      </c>
      <c r="BR303" s="72">
        <f t="shared" si="133"/>
        <v>1</v>
      </c>
      <c r="BS303" s="72">
        <f t="shared" si="134"/>
        <v>1</v>
      </c>
      <c r="BT303" s="72"/>
      <c r="BU303" s="72"/>
      <c r="BV303" s="72"/>
      <c r="BW303" s="72"/>
      <c r="BX303" s="72"/>
      <c r="BY303" s="72"/>
      <c r="BZ303" s="72"/>
      <c r="CA303" s="72"/>
      <c r="CB303" s="72"/>
      <c r="CC303" s="73"/>
      <c r="CD303" s="73"/>
      <c r="CE303" s="73"/>
      <c r="CF303" s="73"/>
      <c r="CG303" s="73"/>
      <c r="CH303" s="73">
        <f t="shared" si="115"/>
        <v>0</v>
      </c>
      <c r="CI303" s="73">
        <f t="shared" si="116"/>
        <v>0</v>
      </c>
      <c r="CJ303" s="73">
        <f t="shared" si="117"/>
        <v>0</v>
      </c>
      <c r="CK303" s="73"/>
      <c r="CL303" s="73">
        <f t="shared" si="118"/>
        <v>0</v>
      </c>
      <c r="CM303" s="73">
        <f t="shared" si="119"/>
        <v>0</v>
      </c>
      <c r="CN303" s="73">
        <f t="shared" si="120"/>
        <v>0</v>
      </c>
      <c r="CO303" s="73">
        <f t="shared" si="121"/>
        <v>0</v>
      </c>
      <c r="CP303" s="73">
        <f t="shared" si="122"/>
        <v>0</v>
      </c>
      <c r="CQ303" s="73">
        <f t="shared" si="123"/>
        <v>0</v>
      </c>
      <c r="CR303" s="73">
        <f t="shared" si="135"/>
        <v>0</v>
      </c>
      <c r="CS303" s="94"/>
      <c r="CT303" s="94"/>
      <c r="CU303" s="94"/>
      <c r="CV303" s="94"/>
      <c r="CW303" s="94"/>
    </row>
    <row r="304" spans="1:101" s="22" customFormat="1" x14ac:dyDescent="0.2">
      <c r="A304" s="91">
        <f t="shared" si="136"/>
        <v>293</v>
      </c>
      <c r="B304" s="70"/>
      <c r="C304" s="70"/>
      <c r="D304" s="70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AS304" s="109"/>
      <c r="AT304" s="94"/>
      <c r="AU304" s="94"/>
      <c r="AV304" s="94"/>
      <c r="AW304" s="94"/>
      <c r="AX304" s="94"/>
      <c r="AY304" s="94">
        <f t="shared" si="124"/>
        <v>293</v>
      </c>
      <c r="AZ304" s="94">
        <f>AVERAGE(B$12:B304)</f>
        <v>-1.0500267633333337E-3</v>
      </c>
      <c r="BA304" s="94">
        <f>AVERAGE(C$12:C304)</f>
        <v>4.6842394133333326E-3</v>
      </c>
      <c r="BB304" s="94">
        <f t="shared" si="125"/>
        <v>0</v>
      </c>
      <c r="BC304" s="94">
        <f t="shared" si="126"/>
        <v>0</v>
      </c>
      <c r="BD304" s="94">
        <f t="shared" si="137"/>
        <v>-6.3001605800000027E-2</v>
      </c>
      <c r="BE304" s="94">
        <f t="shared" si="138"/>
        <v>0.28105436479999996</v>
      </c>
      <c r="BF304" s="94">
        <f t="shared" si="139"/>
        <v>0.34405597060000004</v>
      </c>
      <c r="BG304" s="95">
        <f t="shared" si="127"/>
        <v>0</v>
      </c>
      <c r="BH304" s="95">
        <f t="shared" si="128"/>
        <v>0</v>
      </c>
      <c r="BI304" s="95">
        <f>(AVERAGE(B$12:B304)-AVERAGE($D$12:$D304))/STDEV(B$12:B304)</f>
        <v>-8.7081254602406233E-2</v>
      </c>
      <c r="BJ304" s="95">
        <f>(AVERAGE(C$12:C304)-AVERAGE($D$12:$D304))/STDEV(C$12:C304)</f>
        <v>0.10432948975861421</v>
      </c>
      <c r="BK304" s="94"/>
      <c r="BL304" s="94"/>
      <c r="BM304" s="94"/>
      <c r="BN304" s="72">
        <f t="shared" si="129"/>
        <v>0</v>
      </c>
      <c r="BO304" s="72">
        <f t="shared" si="130"/>
        <v>0</v>
      </c>
      <c r="BP304" s="72">
        <f t="shared" si="131"/>
        <v>0</v>
      </c>
      <c r="BQ304" s="72">
        <f t="shared" si="132"/>
        <v>1</v>
      </c>
      <c r="BR304" s="72">
        <f t="shared" si="133"/>
        <v>1</v>
      </c>
      <c r="BS304" s="72">
        <f t="shared" si="134"/>
        <v>1</v>
      </c>
      <c r="BT304" s="72"/>
      <c r="BU304" s="72"/>
      <c r="BV304" s="72"/>
      <c r="BW304" s="72"/>
      <c r="BX304" s="72"/>
      <c r="BY304" s="72"/>
      <c r="BZ304" s="72"/>
      <c r="CA304" s="72"/>
      <c r="CB304" s="72"/>
      <c r="CC304" s="73"/>
      <c r="CD304" s="73"/>
      <c r="CE304" s="73"/>
      <c r="CF304" s="73"/>
      <c r="CG304" s="73"/>
      <c r="CH304" s="73">
        <f t="shared" si="115"/>
        <v>0</v>
      </c>
      <c r="CI304" s="73">
        <f t="shared" si="116"/>
        <v>0</v>
      </c>
      <c r="CJ304" s="73">
        <f t="shared" si="117"/>
        <v>0</v>
      </c>
      <c r="CK304" s="73"/>
      <c r="CL304" s="73">
        <f t="shared" si="118"/>
        <v>0</v>
      </c>
      <c r="CM304" s="73">
        <f t="shared" si="119"/>
        <v>0</v>
      </c>
      <c r="CN304" s="73">
        <f t="shared" si="120"/>
        <v>0</v>
      </c>
      <c r="CO304" s="73">
        <f t="shared" si="121"/>
        <v>0</v>
      </c>
      <c r="CP304" s="73">
        <f t="shared" si="122"/>
        <v>0</v>
      </c>
      <c r="CQ304" s="73">
        <f t="shared" si="123"/>
        <v>0</v>
      </c>
      <c r="CR304" s="73">
        <f t="shared" si="135"/>
        <v>0</v>
      </c>
      <c r="CS304" s="94"/>
      <c r="CT304" s="94"/>
      <c r="CU304" s="94"/>
      <c r="CV304" s="94"/>
      <c r="CW304" s="94"/>
    </row>
    <row r="305" spans="1:101" s="22" customFormat="1" x14ac:dyDescent="0.2">
      <c r="A305" s="91">
        <f t="shared" si="136"/>
        <v>294</v>
      </c>
      <c r="B305" s="70"/>
      <c r="C305" s="70"/>
      <c r="D305" s="70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AS305" s="109"/>
      <c r="AT305" s="94"/>
      <c r="AU305" s="94"/>
      <c r="AV305" s="94"/>
      <c r="AW305" s="94"/>
      <c r="AX305" s="94"/>
      <c r="AY305" s="94">
        <f t="shared" si="124"/>
        <v>294</v>
      </c>
      <c r="AZ305" s="94">
        <f>AVERAGE(B$12:B305)</f>
        <v>-1.0500267633333337E-3</v>
      </c>
      <c r="BA305" s="94">
        <f>AVERAGE(C$12:C305)</f>
        <v>4.6842394133333326E-3</v>
      </c>
      <c r="BB305" s="94">
        <f t="shared" si="125"/>
        <v>0</v>
      </c>
      <c r="BC305" s="94">
        <f t="shared" si="126"/>
        <v>0</v>
      </c>
      <c r="BD305" s="94">
        <f t="shared" si="137"/>
        <v>-6.3001605800000027E-2</v>
      </c>
      <c r="BE305" s="94">
        <f t="shared" si="138"/>
        <v>0.28105436479999996</v>
      </c>
      <c r="BF305" s="94">
        <f t="shared" si="139"/>
        <v>0.34405597060000004</v>
      </c>
      <c r="BG305" s="95">
        <f t="shared" si="127"/>
        <v>0</v>
      </c>
      <c r="BH305" s="95">
        <f t="shared" si="128"/>
        <v>0</v>
      </c>
      <c r="BI305" s="95">
        <f>(AVERAGE(B$12:B305)-AVERAGE($D$12:$D305))/STDEV(B$12:B305)</f>
        <v>-8.7081254602406233E-2</v>
      </c>
      <c r="BJ305" s="95">
        <f>(AVERAGE(C$12:C305)-AVERAGE($D$12:$D305))/STDEV(C$12:C305)</f>
        <v>0.10432948975861421</v>
      </c>
      <c r="BK305" s="94"/>
      <c r="BL305" s="94"/>
      <c r="BM305" s="94"/>
      <c r="BN305" s="72">
        <f t="shared" si="129"/>
        <v>0</v>
      </c>
      <c r="BO305" s="72">
        <f t="shared" si="130"/>
        <v>0</v>
      </c>
      <c r="BP305" s="72">
        <f t="shared" si="131"/>
        <v>0</v>
      </c>
      <c r="BQ305" s="72">
        <f t="shared" si="132"/>
        <v>1</v>
      </c>
      <c r="BR305" s="72">
        <f t="shared" si="133"/>
        <v>1</v>
      </c>
      <c r="BS305" s="72">
        <f t="shared" si="134"/>
        <v>1</v>
      </c>
      <c r="BT305" s="72"/>
      <c r="BU305" s="72"/>
      <c r="BV305" s="72"/>
      <c r="BW305" s="72"/>
      <c r="BX305" s="72"/>
      <c r="BY305" s="72"/>
      <c r="BZ305" s="72"/>
      <c r="CA305" s="72"/>
      <c r="CB305" s="72"/>
      <c r="CC305" s="73"/>
      <c r="CD305" s="73"/>
      <c r="CE305" s="73"/>
      <c r="CF305" s="73"/>
      <c r="CG305" s="73"/>
      <c r="CH305" s="73">
        <f t="shared" si="115"/>
        <v>0</v>
      </c>
      <c r="CI305" s="73">
        <f t="shared" si="116"/>
        <v>0</v>
      </c>
      <c r="CJ305" s="73">
        <f t="shared" si="117"/>
        <v>0</v>
      </c>
      <c r="CK305" s="73"/>
      <c r="CL305" s="73">
        <f t="shared" si="118"/>
        <v>0</v>
      </c>
      <c r="CM305" s="73">
        <f t="shared" si="119"/>
        <v>0</v>
      </c>
      <c r="CN305" s="73">
        <f t="shared" si="120"/>
        <v>0</v>
      </c>
      <c r="CO305" s="73">
        <f t="shared" si="121"/>
        <v>0</v>
      </c>
      <c r="CP305" s="73">
        <f t="shared" si="122"/>
        <v>0</v>
      </c>
      <c r="CQ305" s="73">
        <f t="shared" si="123"/>
        <v>0</v>
      </c>
      <c r="CR305" s="73">
        <f t="shared" si="135"/>
        <v>0</v>
      </c>
      <c r="CS305" s="94"/>
      <c r="CT305" s="94"/>
      <c r="CU305" s="94"/>
      <c r="CV305" s="94"/>
      <c r="CW305" s="94"/>
    </row>
    <row r="306" spans="1:101" s="22" customFormat="1" x14ac:dyDescent="0.2">
      <c r="A306" s="91">
        <f t="shared" si="136"/>
        <v>295</v>
      </c>
      <c r="B306" s="70"/>
      <c r="C306" s="70"/>
      <c r="D306" s="70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AS306" s="109"/>
      <c r="AT306" s="94"/>
      <c r="AU306" s="94"/>
      <c r="AV306" s="94"/>
      <c r="AW306" s="94"/>
      <c r="AX306" s="94"/>
      <c r="AY306" s="94">
        <f t="shared" si="124"/>
        <v>295</v>
      </c>
      <c r="AZ306" s="94">
        <f>AVERAGE(B$12:B306)</f>
        <v>-1.0500267633333337E-3</v>
      </c>
      <c r="BA306" s="94">
        <f>AVERAGE(C$12:C306)</f>
        <v>4.6842394133333326E-3</v>
      </c>
      <c r="BB306" s="94">
        <f t="shared" si="125"/>
        <v>0</v>
      </c>
      <c r="BC306" s="94">
        <f t="shared" si="126"/>
        <v>0</v>
      </c>
      <c r="BD306" s="94">
        <f t="shared" si="137"/>
        <v>-6.3001605800000027E-2</v>
      </c>
      <c r="BE306" s="94">
        <f t="shared" si="138"/>
        <v>0.28105436479999996</v>
      </c>
      <c r="BF306" s="94">
        <f t="shared" si="139"/>
        <v>0.34405597060000004</v>
      </c>
      <c r="BG306" s="95">
        <f t="shared" si="127"/>
        <v>0</v>
      </c>
      <c r="BH306" s="95">
        <f t="shared" si="128"/>
        <v>0</v>
      </c>
      <c r="BI306" s="95">
        <f>(AVERAGE(B$12:B306)-AVERAGE($D$12:$D306))/STDEV(B$12:B306)</f>
        <v>-8.7081254602406233E-2</v>
      </c>
      <c r="BJ306" s="95">
        <f>(AVERAGE(C$12:C306)-AVERAGE($D$12:$D306))/STDEV(C$12:C306)</f>
        <v>0.10432948975861421</v>
      </c>
      <c r="BK306" s="94"/>
      <c r="BL306" s="94"/>
      <c r="BM306" s="94"/>
      <c r="BN306" s="72">
        <f t="shared" si="129"/>
        <v>0</v>
      </c>
      <c r="BO306" s="72">
        <f t="shared" si="130"/>
        <v>0</v>
      </c>
      <c r="BP306" s="72">
        <f t="shared" si="131"/>
        <v>0</v>
      </c>
      <c r="BQ306" s="72">
        <f t="shared" si="132"/>
        <v>1</v>
      </c>
      <c r="BR306" s="72">
        <f t="shared" si="133"/>
        <v>1</v>
      </c>
      <c r="BS306" s="72">
        <f t="shared" si="134"/>
        <v>1</v>
      </c>
      <c r="BT306" s="72"/>
      <c r="BU306" s="72"/>
      <c r="BV306" s="72"/>
      <c r="BW306" s="72"/>
      <c r="BX306" s="72"/>
      <c r="BY306" s="72"/>
      <c r="BZ306" s="72"/>
      <c r="CA306" s="72"/>
      <c r="CB306" s="72"/>
      <c r="CC306" s="73"/>
      <c r="CD306" s="73"/>
      <c r="CE306" s="73"/>
      <c r="CF306" s="73"/>
      <c r="CG306" s="73"/>
      <c r="CH306" s="73">
        <f t="shared" si="115"/>
        <v>0</v>
      </c>
      <c r="CI306" s="73">
        <f t="shared" si="116"/>
        <v>0</v>
      </c>
      <c r="CJ306" s="73">
        <f t="shared" si="117"/>
        <v>0</v>
      </c>
      <c r="CK306" s="73"/>
      <c r="CL306" s="73">
        <f t="shared" si="118"/>
        <v>0</v>
      </c>
      <c r="CM306" s="73">
        <f t="shared" si="119"/>
        <v>0</v>
      </c>
      <c r="CN306" s="73">
        <f t="shared" si="120"/>
        <v>0</v>
      </c>
      <c r="CO306" s="73">
        <f t="shared" si="121"/>
        <v>0</v>
      </c>
      <c r="CP306" s="73">
        <f t="shared" si="122"/>
        <v>0</v>
      </c>
      <c r="CQ306" s="73">
        <f t="shared" si="123"/>
        <v>0</v>
      </c>
      <c r="CR306" s="73">
        <f t="shared" si="135"/>
        <v>0</v>
      </c>
      <c r="CS306" s="94"/>
      <c r="CT306" s="94"/>
      <c r="CU306" s="94"/>
      <c r="CV306" s="94"/>
      <c r="CW306" s="94"/>
    </row>
    <row r="307" spans="1:101" s="22" customFormat="1" x14ac:dyDescent="0.2">
      <c r="A307" s="91">
        <f t="shared" si="136"/>
        <v>296</v>
      </c>
      <c r="B307" s="70"/>
      <c r="C307" s="70"/>
      <c r="D307" s="70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AS307" s="109"/>
      <c r="AT307" s="94"/>
      <c r="AU307" s="94"/>
      <c r="AV307" s="94"/>
      <c r="AW307" s="94"/>
      <c r="AX307" s="94"/>
      <c r="AY307" s="94">
        <f t="shared" si="124"/>
        <v>296</v>
      </c>
      <c r="AZ307" s="94">
        <f>AVERAGE(B$12:B307)</f>
        <v>-1.0500267633333337E-3</v>
      </c>
      <c r="BA307" s="94">
        <f>AVERAGE(C$12:C307)</f>
        <v>4.6842394133333326E-3</v>
      </c>
      <c r="BB307" s="94">
        <f t="shared" si="125"/>
        <v>0</v>
      </c>
      <c r="BC307" s="94">
        <f t="shared" si="126"/>
        <v>0</v>
      </c>
      <c r="BD307" s="94">
        <f t="shared" si="137"/>
        <v>-6.3001605800000027E-2</v>
      </c>
      <c r="BE307" s="94">
        <f t="shared" si="138"/>
        <v>0.28105436479999996</v>
      </c>
      <c r="BF307" s="94">
        <f t="shared" si="139"/>
        <v>0.34405597060000004</v>
      </c>
      <c r="BG307" s="95">
        <f t="shared" si="127"/>
        <v>0</v>
      </c>
      <c r="BH307" s="95">
        <f t="shared" si="128"/>
        <v>0</v>
      </c>
      <c r="BI307" s="95">
        <f>(AVERAGE(B$12:B307)-AVERAGE($D$12:$D307))/STDEV(B$12:B307)</f>
        <v>-8.7081254602406233E-2</v>
      </c>
      <c r="BJ307" s="95">
        <f>(AVERAGE(C$12:C307)-AVERAGE($D$12:$D307))/STDEV(C$12:C307)</f>
        <v>0.10432948975861421</v>
      </c>
      <c r="BK307" s="94"/>
      <c r="BL307" s="94"/>
      <c r="BM307" s="94"/>
      <c r="BN307" s="72">
        <f t="shared" si="129"/>
        <v>0</v>
      </c>
      <c r="BO307" s="72">
        <f t="shared" si="130"/>
        <v>0</v>
      </c>
      <c r="BP307" s="72">
        <f t="shared" si="131"/>
        <v>0</v>
      </c>
      <c r="BQ307" s="72">
        <f t="shared" si="132"/>
        <v>1</v>
      </c>
      <c r="BR307" s="72">
        <f t="shared" si="133"/>
        <v>1</v>
      </c>
      <c r="BS307" s="72">
        <f t="shared" si="134"/>
        <v>1</v>
      </c>
      <c r="BT307" s="72"/>
      <c r="BU307" s="72"/>
      <c r="BV307" s="72"/>
      <c r="BW307" s="72"/>
      <c r="BX307" s="72"/>
      <c r="BY307" s="72"/>
      <c r="BZ307" s="72"/>
      <c r="CA307" s="72"/>
      <c r="CB307" s="72"/>
      <c r="CC307" s="73"/>
      <c r="CD307" s="73"/>
      <c r="CE307" s="73"/>
      <c r="CF307" s="73"/>
      <c r="CG307" s="73"/>
      <c r="CH307" s="73">
        <f t="shared" si="115"/>
        <v>0</v>
      </c>
      <c r="CI307" s="73">
        <f t="shared" si="116"/>
        <v>0</v>
      </c>
      <c r="CJ307" s="73">
        <f t="shared" si="117"/>
        <v>0</v>
      </c>
      <c r="CK307" s="73"/>
      <c r="CL307" s="73">
        <f t="shared" si="118"/>
        <v>0</v>
      </c>
      <c r="CM307" s="73">
        <f t="shared" si="119"/>
        <v>0</v>
      </c>
      <c r="CN307" s="73">
        <f t="shared" si="120"/>
        <v>0</v>
      </c>
      <c r="CO307" s="73">
        <f t="shared" si="121"/>
        <v>0</v>
      </c>
      <c r="CP307" s="73">
        <f t="shared" si="122"/>
        <v>0</v>
      </c>
      <c r="CQ307" s="73">
        <f t="shared" si="123"/>
        <v>0</v>
      </c>
      <c r="CR307" s="73">
        <f t="shared" si="135"/>
        <v>0</v>
      </c>
      <c r="CS307" s="94"/>
      <c r="CT307" s="94"/>
      <c r="CU307" s="94"/>
      <c r="CV307" s="94"/>
      <c r="CW307" s="94"/>
    </row>
    <row r="308" spans="1:101" s="22" customFormat="1" x14ac:dyDescent="0.2">
      <c r="A308" s="91">
        <f t="shared" si="136"/>
        <v>297</v>
      </c>
      <c r="B308" s="70"/>
      <c r="C308" s="70"/>
      <c r="D308" s="70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AS308" s="109"/>
      <c r="AT308" s="94"/>
      <c r="AU308" s="94"/>
      <c r="AV308" s="94"/>
      <c r="AW308" s="94"/>
      <c r="AX308" s="94"/>
      <c r="AY308" s="94">
        <f t="shared" si="124"/>
        <v>297</v>
      </c>
      <c r="AZ308" s="94">
        <f>AVERAGE(B$12:B308)</f>
        <v>-1.0500267633333337E-3</v>
      </c>
      <c r="BA308" s="94">
        <f>AVERAGE(C$12:C308)</f>
        <v>4.6842394133333326E-3</v>
      </c>
      <c r="BB308" s="94">
        <f t="shared" si="125"/>
        <v>0</v>
      </c>
      <c r="BC308" s="94">
        <f t="shared" si="126"/>
        <v>0</v>
      </c>
      <c r="BD308" s="94">
        <f t="shared" si="137"/>
        <v>-6.3001605800000027E-2</v>
      </c>
      <c r="BE308" s="94">
        <f t="shared" si="138"/>
        <v>0.28105436479999996</v>
      </c>
      <c r="BF308" s="94">
        <f t="shared" si="139"/>
        <v>0.34405597060000004</v>
      </c>
      <c r="BG308" s="95">
        <f t="shared" si="127"/>
        <v>0</v>
      </c>
      <c r="BH308" s="95">
        <f t="shared" si="128"/>
        <v>0</v>
      </c>
      <c r="BI308" s="95">
        <f>(AVERAGE(B$12:B308)-AVERAGE($D$12:$D308))/STDEV(B$12:B308)</f>
        <v>-8.7081254602406233E-2</v>
      </c>
      <c r="BJ308" s="95">
        <f>(AVERAGE(C$12:C308)-AVERAGE($D$12:$D308))/STDEV(C$12:C308)</f>
        <v>0.10432948975861421</v>
      </c>
      <c r="BK308" s="94"/>
      <c r="BL308" s="94"/>
      <c r="BM308" s="94"/>
      <c r="BN308" s="72">
        <f t="shared" si="129"/>
        <v>0</v>
      </c>
      <c r="BO308" s="72">
        <f t="shared" si="130"/>
        <v>0</v>
      </c>
      <c r="BP308" s="72">
        <f t="shared" si="131"/>
        <v>0</v>
      </c>
      <c r="BQ308" s="72">
        <f t="shared" si="132"/>
        <v>1</v>
      </c>
      <c r="BR308" s="72">
        <f t="shared" si="133"/>
        <v>1</v>
      </c>
      <c r="BS308" s="72">
        <f t="shared" si="134"/>
        <v>1</v>
      </c>
      <c r="BT308" s="72"/>
      <c r="BU308" s="72"/>
      <c r="BV308" s="72"/>
      <c r="BW308" s="72"/>
      <c r="BX308" s="72"/>
      <c r="BY308" s="72"/>
      <c r="BZ308" s="72"/>
      <c r="CA308" s="72"/>
      <c r="CB308" s="72"/>
      <c r="CC308" s="73"/>
      <c r="CD308" s="73"/>
      <c r="CE308" s="73"/>
      <c r="CF308" s="73"/>
      <c r="CG308" s="73"/>
      <c r="CH308" s="73">
        <f t="shared" si="115"/>
        <v>0</v>
      </c>
      <c r="CI308" s="73">
        <f t="shared" si="116"/>
        <v>0</v>
      </c>
      <c r="CJ308" s="73">
        <f t="shared" si="117"/>
        <v>0</v>
      </c>
      <c r="CK308" s="73"/>
      <c r="CL308" s="73">
        <f t="shared" si="118"/>
        <v>0</v>
      </c>
      <c r="CM308" s="73">
        <f t="shared" si="119"/>
        <v>0</v>
      </c>
      <c r="CN308" s="73">
        <f t="shared" si="120"/>
        <v>0</v>
      </c>
      <c r="CO308" s="73">
        <f t="shared" si="121"/>
        <v>0</v>
      </c>
      <c r="CP308" s="73">
        <f t="shared" si="122"/>
        <v>0</v>
      </c>
      <c r="CQ308" s="73">
        <f t="shared" si="123"/>
        <v>0</v>
      </c>
      <c r="CR308" s="73">
        <f t="shared" si="135"/>
        <v>0</v>
      </c>
      <c r="CS308" s="94"/>
      <c r="CT308" s="94"/>
      <c r="CU308" s="94"/>
      <c r="CV308" s="94"/>
      <c r="CW308" s="94"/>
    </row>
    <row r="309" spans="1:101" s="22" customFormat="1" x14ac:dyDescent="0.2">
      <c r="A309" s="91">
        <f t="shared" si="136"/>
        <v>298</v>
      </c>
      <c r="B309" s="70"/>
      <c r="C309" s="70"/>
      <c r="D309" s="70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AS309" s="109"/>
      <c r="AT309" s="94"/>
      <c r="AU309" s="94"/>
      <c r="AV309" s="94"/>
      <c r="AW309" s="94"/>
      <c r="AX309" s="94"/>
      <c r="AY309" s="94">
        <f t="shared" si="124"/>
        <v>298</v>
      </c>
      <c r="AZ309" s="94">
        <f>AVERAGE(B$12:B309)</f>
        <v>-1.0500267633333337E-3</v>
      </c>
      <c r="BA309" s="94">
        <f>AVERAGE(C$12:C309)</f>
        <v>4.6842394133333326E-3</v>
      </c>
      <c r="BB309" s="94">
        <f t="shared" si="125"/>
        <v>0</v>
      </c>
      <c r="BC309" s="94">
        <f t="shared" si="126"/>
        <v>0</v>
      </c>
      <c r="BD309" s="94">
        <f t="shared" si="137"/>
        <v>-6.3001605800000027E-2</v>
      </c>
      <c r="BE309" s="94">
        <f t="shared" si="138"/>
        <v>0.28105436479999996</v>
      </c>
      <c r="BF309" s="94">
        <f t="shared" si="139"/>
        <v>0.34405597060000004</v>
      </c>
      <c r="BG309" s="95">
        <f t="shared" si="127"/>
        <v>0</v>
      </c>
      <c r="BH309" s="95">
        <f t="shared" si="128"/>
        <v>0</v>
      </c>
      <c r="BI309" s="95">
        <f>(AVERAGE(B$12:B309)-AVERAGE($D$12:$D309))/STDEV(B$12:B309)</f>
        <v>-8.7081254602406233E-2</v>
      </c>
      <c r="BJ309" s="95">
        <f>(AVERAGE(C$12:C309)-AVERAGE($D$12:$D309))/STDEV(C$12:C309)</f>
        <v>0.10432948975861421</v>
      </c>
      <c r="BK309" s="94"/>
      <c r="BL309" s="94"/>
      <c r="BM309" s="94"/>
      <c r="BN309" s="72">
        <f t="shared" si="129"/>
        <v>0</v>
      </c>
      <c r="BO309" s="72">
        <f t="shared" si="130"/>
        <v>0</v>
      </c>
      <c r="BP309" s="72">
        <f t="shared" si="131"/>
        <v>0</v>
      </c>
      <c r="BQ309" s="72">
        <f t="shared" si="132"/>
        <v>1</v>
      </c>
      <c r="BR309" s="72">
        <f t="shared" si="133"/>
        <v>1</v>
      </c>
      <c r="BS309" s="72">
        <f t="shared" si="134"/>
        <v>1</v>
      </c>
      <c r="BT309" s="72"/>
      <c r="BU309" s="72"/>
      <c r="BV309" s="72"/>
      <c r="BW309" s="72"/>
      <c r="BX309" s="72"/>
      <c r="BY309" s="72"/>
      <c r="BZ309" s="72"/>
      <c r="CA309" s="72"/>
      <c r="CB309" s="72"/>
      <c r="CC309" s="73"/>
      <c r="CD309" s="73"/>
      <c r="CE309" s="73"/>
      <c r="CF309" s="73"/>
      <c r="CG309" s="73"/>
      <c r="CH309" s="73">
        <f t="shared" si="115"/>
        <v>0</v>
      </c>
      <c r="CI309" s="73">
        <f t="shared" si="116"/>
        <v>0</v>
      </c>
      <c r="CJ309" s="73">
        <f t="shared" si="117"/>
        <v>0</v>
      </c>
      <c r="CK309" s="73"/>
      <c r="CL309" s="73">
        <f t="shared" si="118"/>
        <v>0</v>
      </c>
      <c r="CM309" s="73">
        <f t="shared" si="119"/>
        <v>0</v>
      </c>
      <c r="CN309" s="73">
        <f t="shared" si="120"/>
        <v>0</v>
      </c>
      <c r="CO309" s="73">
        <f t="shared" si="121"/>
        <v>0</v>
      </c>
      <c r="CP309" s="73">
        <f t="shared" si="122"/>
        <v>0</v>
      </c>
      <c r="CQ309" s="73">
        <f t="shared" si="123"/>
        <v>0</v>
      </c>
      <c r="CR309" s="73">
        <f t="shared" si="135"/>
        <v>0</v>
      </c>
      <c r="CS309" s="94"/>
      <c r="CT309" s="94"/>
      <c r="CU309" s="94"/>
      <c r="CV309" s="94"/>
      <c r="CW309" s="94"/>
    </row>
    <row r="310" spans="1:101" s="22" customFormat="1" x14ac:dyDescent="0.2">
      <c r="A310" s="91">
        <f t="shared" si="136"/>
        <v>299</v>
      </c>
      <c r="B310" s="70"/>
      <c r="C310" s="70"/>
      <c r="D310" s="70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AS310" s="109"/>
      <c r="AT310" s="94"/>
      <c r="AU310" s="94"/>
      <c r="AV310" s="94"/>
      <c r="AW310" s="94"/>
      <c r="AX310" s="94"/>
      <c r="AY310" s="94">
        <f t="shared" si="124"/>
        <v>299</v>
      </c>
      <c r="AZ310" s="94">
        <f>AVERAGE(B$12:B310)</f>
        <v>-1.0500267633333337E-3</v>
      </c>
      <c r="BA310" s="94">
        <f>AVERAGE(C$12:C310)</f>
        <v>4.6842394133333326E-3</v>
      </c>
      <c r="BB310" s="94">
        <f t="shared" si="125"/>
        <v>0</v>
      </c>
      <c r="BC310" s="94">
        <f t="shared" si="126"/>
        <v>0</v>
      </c>
      <c r="BD310" s="94">
        <f t="shared" si="137"/>
        <v>-6.3001605800000027E-2</v>
      </c>
      <c r="BE310" s="94">
        <f t="shared" si="138"/>
        <v>0.28105436479999996</v>
      </c>
      <c r="BF310" s="94">
        <f t="shared" si="139"/>
        <v>0.34405597060000004</v>
      </c>
      <c r="BG310" s="95">
        <f t="shared" si="127"/>
        <v>0</v>
      </c>
      <c r="BH310" s="95">
        <f t="shared" si="128"/>
        <v>0</v>
      </c>
      <c r="BI310" s="95">
        <f>(AVERAGE(B$12:B310)-AVERAGE($D$12:$D310))/STDEV(B$12:B310)</f>
        <v>-8.7081254602406233E-2</v>
      </c>
      <c r="BJ310" s="95">
        <f>(AVERAGE(C$12:C310)-AVERAGE($D$12:$D310))/STDEV(C$12:C310)</f>
        <v>0.10432948975861421</v>
      </c>
      <c r="BK310" s="94"/>
      <c r="BL310" s="94"/>
      <c r="BM310" s="94"/>
      <c r="BN310" s="72">
        <f t="shared" si="129"/>
        <v>0</v>
      </c>
      <c r="BO310" s="72">
        <f t="shared" si="130"/>
        <v>0</v>
      </c>
      <c r="BP310" s="72">
        <f t="shared" si="131"/>
        <v>0</v>
      </c>
      <c r="BQ310" s="72">
        <f t="shared" si="132"/>
        <v>1</v>
      </c>
      <c r="BR310" s="72">
        <f t="shared" si="133"/>
        <v>1</v>
      </c>
      <c r="BS310" s="72">
        <f t="shared" si="134"/>
        <v>1</v>
      </c>
      <c r="BT310" s="72"/>
      <c r="BU310" s="72"/>
      <c r="BV310" s="72"/>
      <c r="BW310" s="72"/>
      <c r="BX310" s="72"/>
      <c r="BY310" s="72"/>
      <c r="BZ310" s="72"/>
      <c r="CA310" s="72"/>
      <c r="CB310" s="72"/>
      <c r="CC310" s="73"/>
      <c r="CD310" s="73"/>
      <c r="CE310" s="73"/>
      <c r="CF310" s="73"/>
      <c r="CG310" s="73"/>
      <c r="CH310" s="73">
        <f t="shared" si="115"/>
        <v>0</v>
      </c>
      <c r="CI310" s="73">
        <f t="shared" si="116"/>
        <v>0</v>
      </c>
      <c r="CJ310" s="73">
        <f t="shared" si="117"/>
        <v>0</v>
      </c>
      <c r="CK310" s="73"/>
      <c r="CL310" s="73">
        <f t="shared" si="118"/>
        <v>0</v>
      </c>
      <c r="CM310" s="73">
        <f t="shared" si="119"/>
        <v>0</v>
      </c>
      <c r="CN310" s="73">
        <f t="shared" si="120"/>
        <v>0</v>
      </c>
      <c r="CO310" s="73">
        <f t="shared" si="121"/>
        <v>0</v>
      </c>
      <c r="CP310" s="73">
        <f t="shared" si="122"/>
        <v>0</v>
      </c>
      <c r="CQ310" s="73">
        <f t="shared" si="123"/>
        <v>0</v>
      </c>
      <c r="CR310" s="73">
        <f t="shared" si="135"/>
        <v>0</v>
      </c>
      <c r="CS310" s="94"/>
      <c r="CT310" s="94"/>
      <c r="CU310" s="94"/>
      <c r="CV310" s="94"/>
      <c r="CW310" s="94"/>
    </row>
    <row r="311" spans="1:101" s="22" customFormat="1" x14ac:dyDescent="0.2">
      <c r="A311" s="91">
        <f t="shared" si="136"/>
        <v>300</v>
      </c>
      <c r="B311" s="70"/>
      <c r="C311" s="70"/>
      <c r="D311" s="70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AS311" s="109"/>
      <c r="AT311" s="94"/>
      <c r="AU311" s="94"/>
      <c r="AV311" s="94"/>
      <c r="AW311" s="94"/>
      <c r="AX311" s="94"/>
      <c r="AY311" s="94">
        <f t="shared" si="124"/>
        <v>300</v>
      </c>
      <c r="AZ311" s="94">
        <f>AVERAGE(B$12:B311)</f>
        <v>-1.0500267633333337E-3</v>
      </c>
      <c r="BA311" s="94">
        <f>AVERAGE(C$12:C311)</f>
        <v>4.6842394133333326E-3</v>
      </c>
      <c r="BB311" s="94">
        <f t="shared" si="125"/>
        <v>0</v>
      </c>
      <c r="BC311" s="94">
        <f t="shared" si="126"/>
        <v>0</v>
      </c>
      <c r="BD311" s="94">
        <f t="shared" si="137"/>
        <v>-6.3001605800000027E-2</v>
      </c>
      <c r="BE311" s="94">
        <f t="shared" si="138"/>
        <v>0.28105436479999996</v>
      </c>
      <c r="BF311" s="94">
        <f t="shared" si="139"/>
        <v>0.34405597060000004</v>
      </c>
      <c r="BG311" s="95">
        <f t="shared" si="127"/>
        <v>0</v>
      </c>
      <c r="BH311" s="95">
        <f t="shared" si="128"/>
        <v>0</v>
      </c>
      <c r="BI311" s="95">
        <f>(AVERAGE(B$12:B311)-AVERAGE($D$12:$D311))/STDEV(B$12:B311)</f>
        <v>-8.7081254602406233E-2</v>
      </c>
      <c r="BJ311" s="95">
        <f>(AVERAGE(C$12:C311)-AVERAGE($D$12:$D311))/STDEV(C$12:C311)</f>
        <v>0.10432948975861421</v>
      </c>
      <c r="BK311" s="94"/>
      <c r="BL311" s="94"/>
      <c r="BM311" s="94"/>
      <c r="BN311" s="72">
        <f t="shared" si="129"/>
        <v>0</v>
      </c>
      <c r="BO311" s="72">
        <f t="shared" si="130"/>
        <v>0</v>
      </c>
      <c r="BP311" s="72">
        <f t="shared" si="131"/>
        <v>0</v>
      </c>
      <c r="BQ311" s="72">
        <f t="shared" si="132"/>
        <v>1</v>
      </c>
      <c r="BR311" s="72">
        <f t="shared" si="133"/>
        <v>1</v>
      </c>
      <c r="BS311" s="72">
        <f t="shared" si="134"/>
        <v>1</v>
      </c>
      <c r="BT311" s="72"/>
      <c r="BU311" s="72"/>
      <c r="BV311" s="72"/>
      <c r="BW311" s="72"/>
      <c r="BX311" s="72"/>
      <c r="BY311" s="72"/>
      <c r="BZ311" s="72"/>
      <c r="CA311" s="72"/>
      <c r="CB311" s="72"/>
      <c r="CC311" s="73"/>
      <c r="CD311" s="73"/>
      <c r="CE311" s="73"/>
      <c r="CF311" s="73"/>
      <c r="CG311" s="73"/>
      <c r="CH311" s="73">
        <f t="shared" si="115"/>
        <v>0</v>
      </c>
      <c r="CI311" s="73">
        <f t="shared" si="116"/>
        <v>0</v>
      </c>
      <c r="CJ311" s="73">
        <f t="shared" si="117"/>
        <v>0</v>
      </c>
      <c r="CK311" s="73"/>
      <c r="CL311" s="73">
        <f t="shared" si="118"/>
        <v>0</v>
      </c>
      <c r="CM311" s="73">
        <f t="shared" si="119"/>
        <v>0</v>
      </c>
      <c r="CN311" s="73">
        <f t="shared" si="120"/>
        <v>0</v>
      </c>
      <c r="CO311" s="73">
        <f t="shared" si="121"/>
        <v>0</v>
      </c>
      <c r="CP311" s="73">
        <f t="shared" si="122"/>
        <v>0</v>
      </c>
      <c r="CQ311" s="73">
        <f t="shared" si="123"/>
        <v>0</v>
      </c>
      <c r="CR311" s="73">
        <f t="shared" si="135"/>
        <v>0</v>
      </c>
      <c r="CS311" s="94"/>
      <c r="CT311" s="94"/>
      <c r="CU311" s="94"/>
      <c r="CV311" s="94"/>
      <c r="CW311" s="94"/>
    </row>
    <row r="312" spans="1:101" s="22" customFormat="1" x14ac:dyDescent="0.2">
      <c r="A312" s="91">
        <f t="shared" si="136"/>
        <v>301</v>
      </c>
      <c r="B312" s="70"/>
      <c r="C312" s="70"/>
      <c r="D312" s="70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AS312" s="109"/>
      <c r="AT312" s="94"/>
      <c r="AU312" s="94"/>
      <c r="AV312" s="94"/>
      <c r="AW312" s="94"/>
      <c r="AX312" s="94"/>
      <c r="AY312" s="94">
        <f t="shared" si="124"/>
        <v>301</v>
      </c>
      <c r="AZ312" s="94">
        <f>AVERAGE(B$12:B312)</f>
        <v>-1.0500267633333337E-3</v>
      </c>
      <c r="BA312" s="94">
        <f>AVERAGE(C$12:C312)</f>
        <v>4.6842394133333326E-3</v>
      </c>
      <c r="BB312" s="94">
        <f t="shared" si="125"/>
        <v>0</v>
      </c>
      <c r="BC312" s="94">
        <f t="shared" si="126"/>
        <v>0</v>
      </c>
      <c r="BD312" s="94">
        <f t="shared" si="137"/>
        <v>-6.3001605800000027E-2</v>
      </c>
      <c r="BE312" s="94">
        <f t="shared" si="138"/>
        <v>0.28105436479999996</v>
      </c>
      <c r="BF312" s="94">
        <f t="shared" si="139"/>
        <v>0.34405597060000004</v>
      </c>
      <c r="BG312" s="95">
        <f t="shared" si="127"/>
        <v>0</v>
      </c>
      <c r="BH312" s="95">
        <f t="shared" si="128"/>
        <v>0</v>
      </c>
      <c r="BI312" s="95">
        <f>(AVERAGE(B$12:B312)-AVERAGE($D$12:$D312))/STDEV(B$12:B312)</f>
        <v>-8.7081254602406233E-2</v>
      </c>
      <c r="BJ312" s="95">
        <f>(AVERAGE(C$12:C312)-AVERAGE($D$12:$D312))/STDEV(C$12:C312)</f>
        <v>0.10432948975861421</v>
      </c>
      <c r="BK312" s="94"/>
      <c r="BL312" s="94"/>
      <c r="BM312" s="94"/>
      <c r="BN312" s="72">
        <f t="shared" si="129"/>
        <v>0</v>
      </c>
      <c r="BO312" s="72">
        <f t="shared" si="130"/>
        <v>0</v>
      </c>
      <c r="BP312" s="72">
        <f t="shared" si="131"/>
        <v>0</v>
      </c>
      <c r="BQ312" s="72">
        <f t="shared" si="132"/>
        <v>1</v>
      </c>
      <c r="BR312" s="72">
        <f t="shared" si="133"/>
        <v>1</v>
      </c>
      <c r="BS312" s="72">
        <f t="shared" si="134"/>
        <v>1</v>
      </c>
      <c r="BT312" s="72"/>
      <c r="BU312" s="72"/>
      <c r="BV312" s="72"/>
      <c r="BW312" s="72"/>
      <c r="BX312" s="72"/>
      <c r="BY312" s="72"/>
      <c r="BZ312" s="72"/>
      <c r="CA312" s="72"/>
      <c r="CB312" s="72"/>
      <c r="CC312" s="73"/>
      <c r="CD312" s="73"/>
      <c r="CE312" s="73"/>
      <c r="CF312" s="73"/>
      <c r="CG312" s="73"/>
      <c r="CH312" s="73">
        <f t="shared" si="115"/>
        <v>0</v>
      </c>
      <c r="CI312" s="73">
        <f t="shared" si="116"/>
        <v>0</v>
      </c>
      <c r="CJ312" s="73">
        <f t="shared" si="117"/>
        <v>0</v>
      </c>
      <c r="CK312" s="73"/>
      <c r="CL312" s="73">
        <f t="shared" si="118"/>
        <v>0</v>
      </c>
      <c r="CM312" s="73">
        <f t="shared" si="119"/>
        <v>0</v>
      </c>
      <c r="CN312" s="73">
        <f t="shared" si="120"/>
        <v>0</v>
      </c>
      <c r="CO312" s="73">
        <f t="shared" si="121"/>
        <v>0</v>
      </c>
      <c r="CP312" s="73">
        <f t="shared" si="122"/>
        <v>0</v>
      </c>
      <c r="CQ312" s="73">
        <f t="shared" si="123"/>
        <v>0</v>
      </c>
      <c r="CR312" s="73">
        <f t="shared" si="135"/>
        <v>0</v>
      </c>
      <c r="CS312" s="94"/>
      <c r="CT312" s="94"/>
      <c r="CU312" s="94"/>
      <c r="CV312" s="94"/>
      <c r="CW312" s="94"/>
    </row>
    <row r="313" spans="1:101" s="22" customFormat="1" x14ac:dyDescent="0.2">
      <c r="A313" s="91">
        <f t="shared" si="136"/>
        <v>302</v>
      </c>
      <c r="B313" s="70"/>
      <c r="C313" s="70"/>
      <c r="D313" s="70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AS313" s="109"/>
      <c r="AT313" s="94"/>
      <c r="AU313" s="94"/>
      <c r="AV313" s="94"/>
      <c r="AW313" s="94"/>
      <c r="AX313" s="94"/>
      <c r="AY313" s="94">
        <f t="shared" si="124"/>
        <v>302</v>
      </c>
      <c r="AZ313" s="94">
        <f>AVERAGE(B$12:B313)</f>
        <v>-1.0500267633333337E-3</v>
      </c>
      <c r="BA313" s="94">
        <f>AVERAGE(C$12:C313)</f>
        <v>4.6842394133333326E-3</v>
      </c>
      <c r="BB313" s="94">
        <f t="shared" si="125"/>
        <v>0</v>
      </c>
      <c r="BC313" s="94">
        <f t="shared" si="126"/>
        <v>0</v>
      </c>
      <c r="BD313" s="94">
        <f t="shared" si="137"/>
        <v>-6.3001605800000027E-2</v>
      </c>
      <c r="BE313" s="94">
        <f t="shared" si="138"/>
        <v>0.28105436479999996</v>
      </c>
      <c r="BF313" s="94">
        <f t="shared" si="139"/>
        <v>0.34405597060000004</v>
      </c>
      <c r="BG313" s="95">
        <f t="shared" si="127"/>
        <v>0</v>
      </c>
      <c r="BH313" s="95">
        <f t="shared" si="128"/>
        <v>0</v>
      </c>
      <c r="BI313" s="95">
        <f>(AVERAGE(B$12:B313)-AVERAGE($D$12:$D313))/STDEV(B$12:B313)</f>
        <v>-8.7081254602406233E-2</v>
      </c>
      <c r="BJ313" s="95">
        <f>(AVERAGE(C$12:C313)-AVERAGE($D$12:$D313))/STDEV(C$12:C313)</f>
        <v>0.10432948975861421</v>
      </c>
      <c r="BK313" s="94"/>
      <c r="BL313" s="94"/>
      <c r="BM313" s="94"/>
      <c r="BN313" s="72">
        <f t="shared" si="129"/>
        <v>0</v>
      </c>
      <c r="BO313" s="72">
        <f t="shared" si="130"/>
        <v>0</v>
      </c>
      <c r="BP313" s="72">
        <f t="shared" si="131"/>
        <v>0</v>
      </c>
      <c r="BQ313" s="72">
        <f t="shared" si="132"/>
        <v>1</v>
      </c>
      <c r="BR313" s="72">
        <f t="shared" si="133"/>
        <v>1</v>
      </c>
      <c r="BS313" s="72">
        <f t="shared" si="134"/>
        <v>1</v>
      </c>
      <c r="BT313" s="72"/>
      <c r="BU313" s="72"/>
      <c r="BV313" s="72"/>
      <c r="BW313" s="72"/>
      <c r="BX313" s="72"/>
      <c r="BY313" s="72"/>
      <c r="BZ313" s="72"/>
      <c r="CA313" s="72"/>
      <c r="CB313" s="72"/>
      <c r="CC313" s="73"/>
      <c r="CD313" s="73"/>
      <c r="CE313" s="73"/>
      <c r="CF313" s="73"/>
      <c r="CG313" s="73"/>
      <c r="CH313" s="73">
        <f t="shared" si="115"/>
        <v>0</v>
      </c>
      <c r="CI313" s="73">
        <f t="shared" si="116"/>
        <v>0</v>
      </c>
      <c r="CJ313" s="73">
        <f t="shared" si="117"/>
        <v>0</v>
      </c>
      <c r="CK313" s="73"/>
      <c r="CL313" s="73">
        <f t="shared" si="118"/>
        <v>0</v>
      </c>
      <c r="CM313" s="73">
        <f t="shared" si="119"/>
        <v>0</v>
      </c>
      <c r="CN313" s="73">
        <f t="shared" si="120"/>
        <v>0</v>
      </c>
      <c r="CO313" s="73">
        <f t="shared" si="121"/>
        <v>0</v>
      </c>
      <c r="CP313" s="73">
        <f t="shared" si="122"/>
        <v>0</v>
      </c>
      <c r="CQ313" s="73">
        <f t="shared" si="123"/>
        <v>0</v>
      </c>
      <c r="CR313" s="73">
        <f t="shared" si="135"/>
        <v>0</v>
      </c>
      <c r="CS313" s="94"/>
      <c r="CT313" s="94"/>
      <c r="CU313" s="94"/>
      <c r="CV313" s="94"/>
      <c r="CW313" s="94"/>
    </row>
    <row r="314" spans="1:101" s="22" customFormat="1" x14ac:dyDescent="0.2">
      <c r="A314" s="91">
        <f t="shared" si="136"/>
        <v>303</v>
      </c>
      <c r="B314" s="70"/>
      <c r="C314" s="70"/>
      <c r="D314" s="70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AS314" s="109"/>
      <c r="AT314" s="94"/>
      <c r="AU314" s="94"/>
      <c r="AV314" s="94"/>
      <c r="AW314" s="94"/>
      <c r="AX314" s="94"/>
      <c r="AY314" s="94">
        <f t="shared" si="124"/>
        <v>303</v>
      </c>
      <c r="AZ314" s="94">
        <f>AVERAGE(B$12:B314)</f>
        <v>-1.0500267633333337E-3</v>
      </c>
      <c r="BA314" s="94">
        <f>AVERAGE(C$12:C314)</f>
        <v>4.6842394133333326E-3</v>
      </c>
      <c r="BB314" s="94">
        <f t="shared" si="125"/>
        <v>0</v>
      </c>
      <c r="BC314" s="94">
        <f t="shared" si="126"/>
        <v>0</v>
      </c>
      <c r="BD314" s="94">
        <f t="shared" si="137"/>
        <v>-6.3001605800000027E-2</v>
      </c>
      <c r="BE314" s="94">
        <f t="shared" si="138"/>
        <v>0.28105436479999996</v>
      </c>
      <c r="BF314" s="94">
        <f t="shared" si="139"/>
        <v>0.34405597060000004</v>
      </c>
      <c r="BG314" s="95">
        <f t="shared" si="127"/>
        <v>0</v>
      </c>
      <c r="BH314" s="95">
        <f t="shared" si="128"/>
        <v>0</v>
      </c>
      <c r="BI314" s="95">
        <f>(AVERAGE(B$12:B314)-AVERAGE($D$12:$D314))/STDEV(B$12:B314)</f>
        <v>-8.7081254602406233E-2</v>
      </c>
      <c r="BJ314" s="95">
        <f>(AVERAGE(C$12:C314)-AVERAGE($D$12:$D314))/STDEV(C$12:C314)</f>
        <v>0.10432948975861421</v>
      </c>
      <c r="BK314" s="94"/>
      <c r="BL314" s="94"/>
      <c r="BM314" s="94"/>
      <c r="BN314" s="72">
        <f t="shared" si="129"/>
        <v>0</v>
      </c>
      <c r="BO314" s="72">
        <f t="shared" si="130"/>
        <v>0</v>
      </c>
      <c r="BP314" s="72">
        <f t="shared" si="131"/>
        <v>0</v>
      </c>
      <c r="BQ314" s="72">
        <f t="shared" si="132"/>
        <v>1</v>
      </c>
      <c r="BR314" s="72">
        <f t="shared" si="133"/>
        <v>1</v>
      </c>
      <c r="BS314" s="72">
        <f t="shared" si="134"/>
        <v>1</v>
      </c>
      <c r="BT314" s="72"/>
      <c r="BU314" s="72"/>
      <c r="BV314" s="72"/>
      <c r="BW314" s="72"/>
      <c r="BX314" s="72"/>
      <c r="BY314" s="72"/>
      <c r="BZ314" s="72"/>
      <c r="CA314" s="72"/>
      <c r="CB314" s="72"/>
      <c r="CC314" s="73"/>
      <c r="CD314" s="73"/>
      <c r="CE314" s="73"/>
      <c r="CF314" s="73"/>
      <c r="CG314" s="73"/>
      <c r="CH314" s="73">
        <f t="shared" si="115"/>
        <v>0</v>
      </c>
      <c r="CI314" s="73">
        <f t="shared" si="116"/>
        <v>0</v>
      </c>
      <c r="CJ314" s="73">
        <f t="shared" si="117"/>
        <v>0</v>
      </c>
      <c r="CK314" s="73"/>
      <c r="CL314" s="73">
        <f t="shared" si="118"/>
        <v>0</v>
      </c>
      <c r="CM314" s="73">
        <f t="shared" si="119"/>
        <v>0</v>
      </c>
      <c r="CN314" s="73">
        <f t="shared" si="120"/>
        <v>0</v>
      </c>
      <c r="CO314" s="73">
        <f t="shared" si="121"/>
        <v>0</v>
      </c>
      <c r="CP314" s="73">
        <f t="shared" si="122"/>
        <v>0</v>
      </c>
      <c r="CQ314" s="73">
        <f t="shared" si="123"/>
        <v>0</v>
      </c>
      <c r="CR314" s="73">
        <f t="shared" si="135"/>
        <v>0</v>
      </c>
      <c r="CS314" s="94"/>
      <c r="CT314" s="94"/>
      <c r="CU314" s="94"/>
      <c r="CV314" s="94"/>
      <c r="CW314" s="94"/>
    </row>
    <row r="315" spans="1:101" s="22" customFormat="1" x14ac:dyDescent="0.2">
      <c r="A315" s="91">
        <f t="shared" si="136"/>
        <v>304</v>
      </c>
      <c r="B315" s="70"/>
      <c r="C315" s="70"/>
      <c r="D315" s="70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AS315" s="109"/>
      <c r="AT315" s="94"/>
      <c r="AU315" s="94"/>
      <c r="AV315" s="94"/>
      <c r="AW315" s="94"/>
      <c r="AX315" s="94"/>
      <c r="AY315" s="94">
        <f t="shared" si="124"/>
        <v>304</v>
      </c>
      <c r="AZ315" s="94">
        <f>AVERAGE(B$12:B315)</f>
        <v>-1.0500267633333337E-3</v>
      </c>
      <c r="BA315" s="94">
        <f>AVERAGE(C$12:C315)</f>
        <v>4.6842394133333326E-3</v>
      </c>
      <c r="BB315" s="94">
        <f t="shared" si="125"/>
        <v>0</v>
      </c>
      <c r="BC315" s="94">
        <f t="shared" si="126"/>
        <v>0</v>
      </c>
      <c r="BD315" s="94">
        <f t="shared" si="137"/>
        <v>-6.3001605800000027E-2</v>
      </c>
      <c r="BE315" s="94">
        <f t="shared" si="138"/>
        <v>0.28105436479999996</v>
      </c>
      <c r="BF315" s="94">
        <f t="shared" si="139"/>
        <v>0.34405597060000004</v>
      </c>
      <c r="BG315" s="95">
        <f t="shared" si="127"/>
        <v>0</v>
      </c>
      <c r="BH315" s="95">
        <f t="shared" si="128"/>
        <v>0</v>
      </c>
      <c r="BI315" s="95">
        <f>(AVERAGE(B$12:B315)-AVERAGE($D$12:$D315))/STDEV(B$12:B315)</f>
        <v>-8.7081254602406233E-2</v>
      </c>
      <c r="BJ315" s="95">
        <f>(AVERAGE(C$12:C315)-AVERAGE($D$12:$D315))/STDEV(C$12:C315)</f>
        <v>0.10432948975861421</v>
      </c>
      <c r="BK315" s="94"/>
      <c r="BL315" s="94"/>
      <c r="BM315" s="94"/>
      <c r="BN315" s="72">
        <f t="shared" si="129"/>
        <v>0</v>
      </c>
      <c r="BO315" s="72">
        <f t="shared" si="130"/>
        <v>0</v>
      </c>
      <c r="BP315" s="72">
        <f t="shared" si="131"/>
        <v>0</v>
      </c>
      <c r="BQ315" s="72">
        <f t="shared" si="132"/>
        <v>1</v>
      </c>
      <c r="BR315" s="72">
        <f t="shared" si="133"/>
        <v>1</v>
      </c>
      <c r="BS315" s="72">
        <f t="shared" si="134"/>
        <v>1</v>
      </c>
      <c r="BT315" s="72"/>
      <c r="BU315" s="72"/>
      <c r="BV315" s="72"/>
      <c r="BW315" s="72"/>
      <c r="BX315" s="72"/>
      <c r="BY315" s="72"/>
      <c r="BZ315" s="72"/>
      <c r="CA315" s="72"/>
      <c r="CB315" s="72"/>
      <c r="CC315" s="73"/>
      <c r="CD315" s="73"/>
      <c r="CE315" s="73"/>
      <c r="CF315" s="73"/>
      <c r="CG315" s="73"/>
      <c r="CH315" s="73">
        <f t="shared" si="115"/>
        <v>0</v>
      </c>
      <c r="CI315" s="73">
        <f t="shared" si="116"/>
        <v>0</v>
      </c>
      <c r="CJ315" s="73">
        <f t="shared" si="117"/>
        <v>0</v>
      </c>
      <c r="CK315" s="73"/>
      <c r="CL315" s="73">
        <f t="shared" si="118"/>
        <v>0</v>
      </c>
      <c r="CM315" s="73">
        <f t="shared" si="119"/>
        <v>0</v>
      </c>
      <c r="CN315" s="73">
        <f t="shared" si="120"/>
        <v>0</v>
      </c>
      <c r="CO315" s="73">
        <f t="shared" si="121"/>
        <v>0</v>
      </c>
      <c r="CP315" s="73">
        <f t="shared" si="122"/>
        <v>0</v>
      </c>
      <c r="CQ315" s="73">
        <f t="shared" si="123"/>
        <v>0</v>
      </c>
      <c r="CR315" s="73">
        <f t="shared" si="135"/>
        <v>0</v>
      </c>
      <c r="CS315" s="94"/>
      <c r="CT315" s="94"/>
      <c r="CU315" s="94"/>
      <c r="CV315" s="94"/>
      <c r="CW315" s="94"/>
    </row>
    <row r="316" spans="1:101" s="22" customFormat="1" x14ac:dyDescent="0.2">
      <c r="A316" s="91">
        <f t="shared" si="136"/>
        <v>305</v>
      </c>
      <c r="B316" s="70"/>
      <c r="C316" s="70"/>
      <c r="D316" s="70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AS316" s="109"/>
      <c r="AT316" s="94"/>
      <c r="AU316" s="94"/>
      <c r="AV316" s="94"/>
      <c r="AW316" s="94"/>
      <c r="AX316" s="94"/>
      <c r="AY316" s="94">
        <f t="shared" si="124"/>
        <v>305</v>
      </c>
      <c r="AZ316" s="94">
        <f>AVERAGE(B$12:B316)</f>
        <v>-1.0500267633333337E-3</v>
      </c>
      <c r="BA316" s="94">
        <f>AVERAGE(C$12:C316)</f>
        <v>4.6842394133333326E-3</v>
      </c>
      <c r="BB316" s="94">
        <f t="shared" si="125"/>
        <v>0</v>
      </c>
      <c r="BC316" s="94">
        <f t="shared" si="126"/>
        <v>0</v>
      </c>
      <c r="BD316" s="94">
        <f t="shared" si="137"/>
        <v>-6.3001605800000027E-2</v>
      </c>
      <c r="BE316" s="94">
        <f t="shared" si="138"/>
        <v>0.28105436479999996</v>
      </c>
      <c r="BF316" s="94">
        <f t="shared" si="139"/>
        <v>0.34405597060000004</v>
      </c>
      <c r="BG316" s="95">
        <f t="shared" si="127"/>
        <v>0</v>
      </c>
      <c r="BH316" s="95">
        <f t="shared" si="128"/>
        <v>0</v>
      </c>
      <c r="BI316" s="95">
        <f>(AVERAGE(B$12:B316)-AVERAGE($D$12:$D316))/STDEV(B$12:B316)</f>
        <v>-8.7081254602406233E-2</v>
      </c>
      <c r="BJ316" s="95">
        <f>(AVERAGE(C$12:C316)-AVERAGE($D$12:$D316))/STDEV(C$12:C316)</f>
        <v>0.10432948975861421</v>
      </c>
      <c r="BK316" s="94"/>
      <c r="BL316" s="94"/>
      <c r="BM316" s="94"/>
      <c r="BN316" s="72">
        <f t="shared" si="129"/>
        <v>0</v>
      </c>
      <c r="BO316" s="72">
        <f t="shared" si="130"/>
        <v>0</v>
      </c>
      <c r="BP316" s="72">
        <f t="shared" si="131"/>
        <v>0</v>
      </c>
      <c r="BQ316" s="72">
        <f t="shared" si="132"/>
        <v>1</v>
      </c>
      <c r="BR316" s="72">
        <f t="shared" si="133"/>
        <v>1</v>
      </c>
      <c r="BS316" s="72">
        <f t="shared" si="134"/>
        <v>1</v>
      </c>
      <c r="BT316" s="72"/>
      <c r="BU316" s="72"/>
      <c r="BV316" s="72"/>
      <c r="BW316" s="72"/>
      <c r="BX316" s="72"/>
      <c r="BY316" s="72"/>
      <c r="BZ316" s="72"/>
      <c r="CA316" s="72"/>
      <c r="CB316" s="72"/>
      <c r="CC316" s="73"/>
      <c r="CD316" s="73"/>
      <c r="CE316" s="73"/>
      <c r="CF316" s="73"/>
      <c r="CG316" s="73"/>
      <c r="CH316" s="73">
        <f t="shared" si="115"/>
        <v>0</v>
      </c>
      <c r="CI316" s="73">
        <f t="shared" si="116"/>
        <v>0</v>
      </c>
      <c r="CJ316" s="73">
        <f t="shared" si="117"/>
        <v>0</v>
      </c>
      <c r="CK316" s="73"/>
      <c r="CL316" s="73">
        <f t="shared" si="118"/>
        <v>0</v>
      </c>
      <c r="CM316" s="73">
        <f t="shared" si="119"/>
        <v>0</v>
      </c>
      <c r="CN316" s="73">
        <f t="shared" si="120"/>
        <v>0</v>
      </c>
      <c r="CO316" s="73">
        <f t="shared" si="121"/>
        <v>0</v>
      </c>
      <c r="CP316" s="73">
        <f t="shared" si="122"/>
        <v>0</v>
      </c>
      <c r="CQ316" s="73">
        <f t="shared" si="123"/>
        <v>0</v>
      </c>
      <c r="CR316" s="73">
        <f t="shared" si="135"/>
        <v>0</v>
      </c>
      <c r="CS316" s="94"/>
      <c r="CT316" s="94"/>
      <c r="CU316" s="94"/>
      <c r="CV316" s="94"/>
      <c r="CW316" s="94"/>
    </row>
    <row r="317" spans="1:101" s="22" customFormat="1" x14ac:dyDescent="0.2">
      <c r="A317" s="91">
        <f t="shared" si="136"/>
        <v>306</v>
      </c>
      <c r="B317" s="70"/>
      <c r="C317" s="70"/>
      <c r="D317" s="70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AS317" s="109"/>
      <c r="AT317" s="94"/>
      <c r="AU317" s="94"/>
      <c r="AV317" s="94"/>
      <c r="AW317" s="94"/>
      <c r="AX317" s="94"/>
      <c r="AY317" s="94">
        <f t="shared" si="124"/>
        <v>306</v>
      </c>
      <c r="AZ317" s="94">
        <f>AVERAGE(B$12:B317)</f>
        <v>-1.0500267633333337E-3</v>
      </c>
      <c r="BA317" s="94">
        <f>AVERAGE(C$12:C317)</f>
        <v>4.6842394133333326E-3</v>
      </c>
      <c r="BB317" s="94">
        <f t="shared" si="125"/>
        <v>0</v>
      </c>
      <c r="BC317" s="94">
        <f t="shared" si="126"/>
        <v>0</v>
      </c>
      <c r="BD317" s="94">
        <f t="shared" si="137"/>
        <v>-6.3001605800000027E-2</v>
      </c>
      <c r="BE317" s="94">
        <f t="shared" si="138"/>
        <v>0.28105436479999996</v>
      </c>
      <c r="BF317" s="94">
        <f t="shared" si="139"/>
        <v>0.34405597060000004</v>
      </c>
      <c r="BG317" s="95">
        <f t="shared" si="127"/>
        <v>0</v>
      </c>
      <c r="BH317" s="95">
        <f t="shared" si="128"/>
        <v>0</v>
      </c>
      <c r="BI317" s="95">
        <f>(AVERAGE(B$12:B317)-AVERAGE($D$12:$D317))/STDEV(B$12:B317)</f>
        <v>-8.7081254602406233E-2</v>
      </c>
      <c r="BJ317" s="95">
        <f>(AVERAGE(C$12:C317)-AVERAGE($D$12:$D317))/STDEV(C$12:C317)</f>
        <v>0.10432948975861421</v>
      </c>
      <c r="BK317" s="94"/>
      <c r="BL317" s="94"/>
      <c r="BM317" s="94"/>
      <c r="BN317" s="72">
        <f t="shared" si="129"/>
        <v>0</v>
      </c>
      <c r="BO317" s="72">
        <f t="shared" si="130"/>
        <v>0</v>
      </c>
      <c r="BP317" s="72">
        <f t="shared" si="131"/>
        <v>0</v>
      </c>
      <c r="BQ317" s="72">
        <f t="shared" si="132"/>
        <v>1</v>
      </c>
      <c r="BR317" s="72">
        <f t="shared" si="133"/>
        <v>1</v>
      </c>
      <c r="BS317" s="72">
        <f t="shared" si="134"/>
        <v>1</v>
      </c>
      <c r="BT317" s="72"/>
      <c r="BU317" s="72"/>
      <c r="BV317" s="72"/>
      <c r="BW317" s="72"/>
      <c r="BX317" s="72"/>
      <c r="BY317" s="72"/>
      <c r="BZ317" s="72"/>
      <c r="CA317" s="72"/>
      <c r="CB317" s="72"/>
      <c r="CC317" s="73"/>
      <c r="CD317" s="73"/>
      <c r="CE317" s="73"/>
      <c r="CF317" s="73"/>
      <c r="CG317" s="73"/>
      <c r="CH317" s="73">
        <f t="shared" si="115"/>
        <v>0</v>
      </c>
      <c r="CI317" s="73">
        <f t="shared" si="116"/>
        <v>0</v>
      </c>
      <c r="CJ317" s="73">
        <f t="shared" si="117"/>
        <v>0</v>
      </c>
      <c r="CK317" s="73"/>
      <c r="CL317" s="73">
        <f t="shared" si="118"/>
        <v>0</v>
      </c>
      <c r="CM317" s="73">
        <f t="shared" si="119"/>
        <v>0</v>
      </c>
      <c r="CN317" s="73">
        <f t="shared" si="120"/>
        <v>0</v>
      </c>
      <c r="CO317" s="73">
        <f t="shared" si="121"/>
        <v>0</v>
      </c>
      <c r="CP317" s="73">
        <f t="shared" si="122"/>
        <v>0</v>
      </c>
      <c r="CQ317" s="73">
        <f t="shared" si="123"/>
        <v>0</v>
      </c>
      <c r="CR317" s="73">
        <f t="shared" si="135"/>
        <v>0</v>
      </c>
      <c r="CS317" s="94"/>
      <c r="CT317" s="94"/>
      <c r="CU317" s="94"/>
      <c r="CV317" s="94"/>
      <c r="CW317" s="94"/>
    </row>
    <row r="318" spans="1:101" s="22" customFormat="1" x14ac:dyDescent="0.2">
      <c r="A318" s="91">
        <f t="shared" si="136"/>
        <v>307</v>
      </c>
      <c r="B318" s="70"/>
      <c r="C318" s="70"/>
      <c r="D318" s="70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AS318" s="109"/>
      <c r="AT318" s="94"/>
      <c r="AU318" s="94"/>
      <c r="AV318" s="94"/>
      <c r="AW318" s="94"/>
      <c r="AX318" s="94"/>
      <c r="AY318" s="94">
        <f t="shared" si="124"/>
        <v>307</v>
      </c>
      <c r="AZ318" s="94">
        <f>AVERAGE(B$12:B318)</f>
        <v>-1.0500267633333337E-3</v>
      </c>
      <c r="BA318" s="94">
        <f>AVERAGE(C$12:C318)</f>
        <v>4.6842394133333326E-3</v>
      </c>
      <c r="BB318" s="94">
        <f t="shared" si="125"/>
        <v>0</v>
      </c>
      <c r="BC318" s="94">
        <f t="shared" si="126"/>
        <v>0</v>
      </c>
      <c r="BD318" s="94">
        <f t="shared" si="137"/>
        <v>-6.3001605800000027E-2</v>
      </c>
      <c r="BE318" s="94">
        <f t="shared" si="138"/>
        <v>0.28105436479999996</v>
      </c>
      <c r="BF318" s="94">
        <f t="shared" si="139"/>
        <v>0.34405597060000004</v>
      </c>
      <c r="BG318" s="95">
        <f t="shared" si="127"/>
        <v>0</v>
      </c>
      <c r="BH318" s="95">
        <f t="shared" si="128"/>
        <v>0</v>
      </c>
      <c r="BI318" s="95">
        <f>(AVERAGE(B$12:B318)-AVERAGE($D$12:$D318))/STDEV(B$12:B318)</f>
        <v>-8.7081254602406233E-2</v>
      </c>
      <c r="BJ318" s="95">
        <f>(AVERAGE(C$12:C318)-AVERAGE($D$12:$D318))/STDEV(C$12:C318)</f>
        <v>0.10432948975861421</v>
      </c>
      <c r="BK318" s="94"/>
      <c r="BL318" s="94"/>
      <c r="BM318" s="94"/>
      <c r="BN318" s="72">
        <f t="shared" si="129"/>
        <v>0</v>
      </c>
      <c r="BO318" s="72">
        <f t="shared" si="130"/>
        <v>0</v>
      </c>
      <c r="BP318" s="72">
        <f t="shared" si="131"/>
        <v>0</v>
      </c>
      <c r="BQ318" s="72">
        <f t="shared" si="132"/>
        <v>1</v>
      </c>
      <c r="BR318" s="72">
        <f t="shared" si="133"/>
        <v>1</v>
      </c>
      <c r="BS318" s="72">
        <f t="shared" si="134"/>
        <v>1</v>
      </c>
      <c r="BT318" s="72"/>
      <c r="BU318" s="72"/>
      <c r="BV318" s="72"/>
      <c r="BW318" s="72"/>
      <c r="BX318" s="72"/>
      <c r="BY318" s="72"/>
      <c r="BZ318" s="72"/>
      <c r="CA318" s="72"/>
      <c r="CB318" s="72"/>
      <c r="CC318" s="73"/>
      <c r="CD318" s="73"/>
      <c r="CE318" s="73"/>
      <c r="CF318" s="73"/>
      <c r="CG318" s="73"/>
      <c r="CH318" s="73">
        <f t="shared" si="115"/>
        <v>0</v>
      </c>
      <c r="CI318" s="73">
        <f t="shared" si="116"/>
        <v>0</v>
      </c>
      <c r="CJ318" s="73">
        <f t="shared" si="117"/>
        <v>0</v>
      </c>
      <c r="CK318" s="73"/>
      <c r="CL318" s="73">
        <f t="shared" si="118"/>
        <v>0</v>
      </c>
      <c r="CM318" s="73">
        <f t="shared" si="119"/>
        <v>0</v>
      </c>
      <c r="CN318" s="73">
        <f t="shared" si="120"/>
        <v>0</v>
      </c>
      <c r="CO318" s="73">
        <f t="shared" si="121"/>
        <v>0</v>
      </c>
      <c r="CP318" s="73">
        <f t="shared" si="122"/>
        <v>0</v>
      </c>
      <c r="CQ318" s="73">
        <f t="shared" si="123"/>
        <v>0</v>
      </c>
      <c r="CR318" s="73">
        <f t="shared" si="135"/>
        <v>0</v>
      </c>
      <c r="CS318" s="94"/>
      <c r="CT318" s="94"/>
      <c r="CU318" s="94"/>
      <c r="CV318" s="94"/>
      <c r="CW318" s="94"/>
    </row>
    <row r="319" spans="1:101" s="22" customFormat="1" x14ac:dyDescent="0.2">
      <c r="A319" s="91">
        <f t="shared" si="136"/>
        <v>308</v>
      </c>
      <c r="B319" s="70"/>
      <c r="C319" s="70"/>
      <c r="D319" s="70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AS319" s="109"/>
      <c r="AT319" s="94"/>
      <c r="AU319" s="94"/>
      <c r="AV319" s="94"/>
      <c r="AW319" s="94"/>
      <c r="AX319" s="94"/>
      <c r="AY319" s="94">
        <f t="shared" si="124"/>
        <v>308</v>
      </c>
      <c r="AZ319" s="94">
        <f>AVERAGE(B$12:B319)</f>
        <v>-1.0500267633333337E-3</v>
      </c>
      <c r="BA319" s="94">
        <f>AVERAGE(C$12:C319)</f>
        <v>4.6842394133333326E-3</v>
      </c>
      <c r="BB319" s="94">
        <f t="shared" si="125"/>
        <v>0</v>
      </c>
      <c r="BC319" s="94">
        <f t="shared" si="126"/>
        <v>0</v>
      </c>
      <c r="BD319" s="94">
        <f t="shared" si="137"/>
        <v>-6.3001605800000027E-2</v>
      </c>
      <c r="BE319" s="94">
        <f t="shared" si="138"/>
        <v>0.28105436479999996</v>
      </c>
      <c r="BF319" s="94">
        <f t="shared" si="139"/>
        <v>0.34405597060000004</v>
      </c>
      <c r="BG319" s="95">
        <f t="shared" si="127"/>
        <v>0</v>
      </c>
      <c r="BH319" s="95">
        <f t="shared" si="128"/>
        <v>0</v>
      </c>
      <c r="BI319" s="95">
        <f>(AVERAGE(B$12:B319)-AVERAGE($D$12:$D319))/STDEV(B$12:B319)</f>
        <v>-8.7081254602406233E-2</v>
      </c>
      <c r="BJ319" s="95">
        <f>(AVERAGE(C$12:C319)-AVERAGE($D$12:$D319))/STDEV(C$12:C319)</f>
        <v>0.10432948975861421</v>
      </c>
      <c r="BK319" s="94"/>
      <c r="BL319" s="94"/>
      <c r="BM319" s="94"/>
      <c r="BN319" s="72">
        <f t="shared" si="129"/>
        <v>0</v>
      </c>
      <c r="BO319" s="72">
        <f t="shared" si="130"/>
        <v>0</v>
      </c>
      <c r="BP319" s="72">
        <f t="shared" si="131"/>
        <v>0</v>
      </c>
      <c r="BQ319" s="72">
        <f t="shared" si="132"/>
        <v>1</v>
      </c>
      <c r="BR319" s="72">
        <f t="shared" si="133"/>
        <v>1</v>
      </c>
      <c r="BS319" s="72">
        <f t="shared" si="134"/>
        <v>1</v>
      </c>
      <c r="BT319" s="72"/>
      <c r="BU319" s="72"/>
      <c r="BV319" s="72"/>
      <c r="BW319" s="72"/>
      <c r="BX319" s="72"/>
      <c r="BY319" s="72"/>
      <c r="BZ319" s="72"/>
      <c r="CA319" s="72"/>
      <c r="CB319" s="72"/>
      <c r="CC319" s="73"/>
      <c r="CD319" s="73"/>
      <c r="CE319" s="73"/>
      <c r="CF319" s="73"/>
      <c r="CG319" s="73"/>
      <c r="CH319" s="73">
        <f t="shared" si="115"/>
        <v>0</v>
      </c>
      <c r="CI319" s="73">
        <f t="shared" si="116"/>
        <v>0</v>
      </c>
      <c r="CJ319" s="73">
        <f t="shared" si="117"/>
        <v>0</v>
      </c>
      <c r="CK319" s="73"/>
      <c r="CL319" s="73">
        <f t="shared" si="118"/>
        <v>0</v>
      </c>
      <c r="CM319" s="73">
        <f t="shared" si="119"/>
        <v>0</v>
      </c>
      <c r="CN319" s="73">
        <f t="shared" si="120"/>
        <v>0</v>
      </c>
      <c r="CO319" s="73">
        <f t="shared" si="121"/>
        <v>0</v>
      </c>
      <c r="CP319" s="73">
        <f t="shared" si="122"/>
        <v>0</v>
      </c>
      <c r="CQ319" s="73">
        <f t="shared" si="123"/>
        <v>0</v>
      </c>
      <c r="CR319" s="73">
        <f t="shared" si="135"/>
        <v>0</v>
      </c>
      <c r="CS319" s="94"/>
      <c r="CT319" s="94"/>
      <c r="CU319" s="94"/>
      <c r="CV319" s="94"/>
      <c r="CW319" s="94"/>
    </row>
    <row r="320" spans="1:101" s="22" customFormat="1" x14ac:dyDescent="0.2">
      <c r="A320" s="91">
        <f t="shared" si="136"/>
        <v>309</v>
      </c>
      <c r="B320" s="70"/>
      <c r="C320" s="70"/>
      <c r="D320" s="70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AS320" s="109"/>
      <c r="AT320" s="94"/>
      <c r="AU320" s="94"/>
      <c r="AV320" s="94"/>
      <c r="AW320" s="94"/>
      <c r="AX320" s="94"/>
      <c r="AY320" s="94">
        <f t="shared" si="124"/>
        <v>309</v>
      </c>
      <c r="AZ320" s="94">
        <f>AVERAGE(B$12:B320)</f>
        <v>-1.0500267633333337E-3</v>
      </c>
      <c r="BA320" s="94">
        <f>AVERAGE(C$12:C320)</f>
        <v>4.6842394133333326E-3</v>
      </c>
      <c r="BB320" s="94">
        <f t="shared" si="125"/>
        <v>0</v>
      </c>
      <c r="BC320" s="94">
        <f t="shared" si="126"/>
        <v>0</v>
      </c>
      <c r="BD320" s="94">
        <f t="shared" si="137"/>
        <v>-6.3001605800000027E-2</v>
      </c>
      <c r="BE320" s="94">
        <f t="shared" si="138"/>
        <v>0.28105436479999996</v>
      </c>
      <c r="BF320" s="94">
        <f t="shared" si="139"/>
        <v>0.34405597060000004</v>
      </c>
      <c r="BG320" s="95">
        <f t="shared" si="127"/>
        <v>0</v>
      </c>
      <c r="BH320" s="95">
        <f t="shared" si="128"/>
        <v>0</v>
      </c>
      <c r="BI320" s="95">
        <f>(AVERAGE(B$12:B320)-AVERAGE($D$12:$D320))/STDEV(B$12:B320)</f>
        <v>-8.7081254602406233E-2</v>
      </c>
      <c r="BJ320" s="95">
        <f>(AVERAGE(C$12:C320)-AVERAGE($D$12:$D320))/STDEV(C$12:C320)</f>
        <v>0.10432948975861421</v>
      </c>
      <c r="BK320" s="94"/>
      <c r="BL320" s="94"/>
      <c r="BM320" s="94"/>
      <c r="BN320" s="72">
        <f t="shared" si="129"/>
        <v>0</v>
      </c>
      <c r="BO320" s="72">
        <f t="shared" si="130"/>
        <v>0</v>
      </c>
      <c r="BP320" s="72">
        <f t="shared" si="131"/>
        <v>0</v>
      </c>
      <c r="BQ320" s="72">
        <f t="shared" si="132"/>
        <v>1</v>
      </c>
      <c r="BR320" s="72">
        <f t="shared" si="133"/>
        <v>1</v>
      </c>
      <c r="BS320" s="72">
        <f t="shared" si="134"/>
        <v>1</v>
      </c>
      <c r="BT320" s="72"/>
      <c r="BU320" s="72"/>
      <c r="BV320" s="72"/>
      <c r="BW320" s="72"/>
      <c r="BX320" s="72"/>
      <c r="BY320" s="72"/>
      <c r="BZ320" s="72"/>
      <c r="CA320" s="72"/>
      <c r="CB320" s="72"/>
      <c r="CC320" s="73"/>
      <c r="CD320" s="73"/>
      <c r="CE320" s="73"/>
      <c r="CF320" s="73"/>
      <c r="CG320" s="73"/>
      <c r="CH320" s="73">
        <f t="shared" si="115"/>
        <v>0</v>
      </c>
      <c r="CI320" s="73">
        <f t="shared" si="116"/>
        <v>0</v>
      </c>
      <c r="CJ320" s="73">
        <f t="shared" si="117"/>
        <v>0</v>
      </c>
      <c r="CK320" s="73"/>
      <c r="CL320" s="73">
        <f t="shared" si="118"/>
        <v>0</v>
      </c>
      <c r="CM320" s="73">
        <f t="shared" si="119"/>
        <v>0</v>
      </c>
      <c r="CN320" s="73">
        <f t="shared" si="120"/>
        <v>0</v>
      </c>
      <c r="CO320" s="73">
        <f t="shared" si="121"/>
        <v>0</v>
      </c>
      <c r="CP320" s="73">
        <f t="shared" si="122"/>
        <v>0</v>
      </c>
      <c r="CQ320" s="73">
        <f t="shared" si="123"/>
        <v>0</v>
      </c>
      <c r="CR320" s="73">
        <f t="shared" si="135"/>
        <v>0</v>
      </c>
      <c r="CS320" s="94"/>
      <c r="CT320" s="94"/>
      <c r="CU320" s="94"/>
      <c r="CV320" s="94"/>
      <c r="CW320" s="94"/>
    </row>
    <row r="321" spans="1:101" s="22" customFormat="1" x14ac:dyDescent="0.2">
      <c r="A321" s="91">
        <f t="shared" si="136"/>
        <v>310</v>
      </c>
      <c r="B321" s="70"/>
      <c r="C321" s="70"/>
      <c r="D321" s="70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AS321" s="109"/>
      <c r="AT321" s="94"/>
      <c r="AU321" s="94"/>
      <c r="AV321" s="94"/>
      <c r="AW321" s="94"/>
      <c r="AX321" s="94"/>
      <c r="AY321" s="94">
        <f t="shared" si="124"/>
        <v>310</v>
      </c>
      <c r="AZ321" s="94">
        <f>AVERAGE(B$12:B321)</f>
        <v>-1.0500267633333337E-3</v>
      </c>
      <c r="BA321" s="94">
        <f>AVERAGE(C$12:C321)</f>
        <v>4.6842394133333326E-3</v>
      </c>
      <c r="BB321" s="94">
        <f t="shared" si="125"/>
        <v>0</v>
      </c>
      <c r="BC321" s="94">
        <f t="shared" si="126"/>
        <v>0</v>
      </c>
      <c r="BD321" s="94">
        <f t="shared" si="137"/>
        <v>-6.3001605800000027E-2</v>
      </c>
      <c r="BE321" s="94">
        <f t="shared" si="138"/>
        <v>0.28105436479999996</v>
      </c>
      <c r="BF321" s="94">
        <f t="shared" si="139"/>
        <v>0.34405597060000004</v>
      </c>
      <c r="BG321" s="95">
        <f t="shared" si="127"/>
        <v>0</v>
      </c>
      <c r="BH321" s="95">
        <f t="shared" si="128"/>
        <v>0</v>
      </c>
      <c r="BI321" s="95">
        <f>(AVERAGE(B$12:B321)-AVERAGE($D$12:$D321))/STDEV(B$12:B321)</f>
        <v>-8.7081254602406233E-2</v>
      </c>
      <c r="BJ321" s="95">
        <f>(AVERAGE(C$12:C321)-AVERAGE($D$12:$D321))/STDEV(C$12:C321)</f>
        <v>0.10432948975861421</v>
      </c>
      <c r="BK321" s="94"/>
      <c r="BL321" s="94"/>
      <c r="BM321" s="94"/>
      <c r="BN321" s="72">
        <f t="shared" si="129"/>
        <v>0</v>
      </c>
      <c r="BO321" s="72">
        <f t="shared" si="130"/>
        <v>0</v>
      </c>
      <c r="BP321" s="72">
        <f t="shared" si="131"/>
        <v>0</v>
      </c>
      <c r="BQ321" s="72">
        <f t="shared" si="132"/>
        <v>1</v>
      </c>
      <c r="BR321" s="72">
        <f t="shared" si="133"/>
        <v>1</v>
      </c>
      <c r="BS321" s="72">
        <f t="shared" si="134"/>
        <v>1</v>
      </c>
      <c r="BT321" s="72"/>
      <c r="BU321" s="72"/>
      <c r="BV321" s="72"/>
      <c r="BW321" s="72"/>
      <c r="BX321" s="72"/>
      <c r="BY321" s="72"/>
      <c r="BZ321" s="72"/>
      <c r="CA321" s="72"/>
      <c r="CB321" s="72"/>
      <c r="CC321" s="73"/>
      <c r="CD321" s="73"/>
      <c r="CE321" s="73"/>
      <c r="CF321" s="73"/>
      <c r="CG321" s="73"/>
      <c r="CH321" s="73">
        <f t="shared" si="115"/>
        <v>0</v>
      </c>
      <c r="CI321" s="73">
        <f t="shared" si="116"/>
        <v>0</v>
      </c>
      <c r="CJ321" s="73">
        <f t="shared" si="117"/>
        <v>0</v>
      </c>
      <c r="CK321" s="73"/>
      <c r="CL321" s="73">
        <f t="shared" si="118"/>
        <v>0</v>
      </c>
      <c r="CM321" s="73">
        <f t="shared" si="119"/>
        <v>0</v>
      </c>
      <c r="CN321" s="73">
        <f t="shared" si="120"/>
        <v>0</v>
      </c>
      <c r="CO321" s="73">
        <f t="shared" si="121"/>
        <v>0</v>
      </c>
      <c r="CP321" s="73">
        <f t="shared" si="122"/>
        <v>0</v>
      </c>
      <c r="CQ321" s="73">
        <f t="shared" si="123"/>
        <v>0</v>
      </c>
      <c r="CR321" s="73">
        <f t="shared" si="135"/>
        <v>0</v>
      </c>
      <c r="CS321" s="94"/>
      <c r="CT321" s="94"/>
      <c r="CU321" s="94"/>
      <c r="CV321" s="94"/>
      <c r="CW321" s="94"/>
    </row>
    <row r="322" spans="1:101" s="22" customFormat="1" x14ac:dyDescent="0.2">
      <c r="A322" s="91">
        <f t="shared" si="136"/>
        <v>311</v>
      </c>
      <c r="B322" s="70"/>
      <c r="C322" s="70"/>
      <c r="D322" s="70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AS322" s="109"/>
      <c r="AT322" s="94"/>
      <c r="AU322" s="94"/>
      <c r="AV322" s="94"/>
      <c r="AW322" s="94"/>
      <c r="AX322" s="94"/>
      <c r="AY322" s="94">
        <f t="shared" si="124"/>
        <v>311</v>
      </c>
      <c r="AZ322" s="94">
        <f>AVERAGE(B$12:B322)</f>
        <v>-1.0500267633333337E-3</v>
      </c>
      <c r="BA322" s="94">
        <f>AVERAGE(C$12:C322)</f>
        <v>4.6842394133333326E-3</v>
      </c>
      <c r="BB322" s="94">
        <f t="shared" si="125"/>
        <v>0</v>
      </c>
      <c r="BC322" s="94">
        <f t="shared" si="126"/>
        <v>0</v>
      </c>
      <c r="BD322" s="94">
        <f t="shared" si="137"/>
        <v>-6.3001605800000027E-2</v>
      </c>
      <c r="BE322" s="94">
        <f t="shared" si="138"/>
        <v>0.28105436479999996</v>
      </c>
      <c r="BF322" s="94">
        <f t="shared" si="139"/>
        <v>0.34405597060000004</v>
      </c>
      <c r="BG322" s="95">
        <f t="shared" si="127"/>
        <v>0</v>
      </c>
      <c r="BH322" s="95">
        <f t="shared" si="128"/>
        <v>0</v>
      </c>
      <c r="BI322" s="95">
        <f>(AVERAGE(B$12:B322)-AVERAGE($D$12:$D322))/STDEV(B$12:B322)</f>
        <v>-8.7081254602406233E-2</v>
      </c>
      <c r="BJ322" s="95">
        <f>(AVERAGE(C$12:C322)-AVERAGE($D$12:$D322))/STDEV(C$12:C322)</f>
        <v>0.10432948975861421</v>
      </c>
      <c r="BK322" s="94"/>
      <c r="BL322" s="94"/>
      <c r="BM322" s="94"/>
      <c r="BN322" s="72">
        <f t="shared" si="129"/>
        <v>0</v>
      </c>
      <c r="BO322" s="72">
        <f t="shared" si="130"/>
        <v>0</v>
      </c>
      <c r="BP322" s="72">
        <f t="shared" si="131"/>
        <v>0</v>
      </c>
      <c r="BQ322" s="72">
        <f t="shared" si="132"/>
        <v>1</v>
      </c>
      <c r="BR322" s="72">
        <f t="shared" si="133"/>
        <v>1</v>
      </c>
      <c r="BS322" s="72">
        <f t="shared" si="134"/>
        <v>1</v>
      </c>
      <c r="BT322" s="72"/>
      <c r="BU322" s="72"/>
      <c r="BV322" s="72"/>
      <c r="BW322" s="72"/>
      <c r="BX322" s="72"/>
      <c r="BY322" s="72"/>
      <c r="BZ322" s="72"/>
      <c r="CA322" s="72"/>
      <c r="CB322" s="72"/>
      <c r="CC322" s="73"/>
      <c r="CD322" s="73"/>
      <c r="CE322" s="73"/>
      <c r="CF322" s="73"/>
      <c r="CG322" s="73"/>
      <c r="CH322" s="73">
        <f t="shared" si="115"/>
        <v>0</v>
      </c>
      <c r="CI322" s="73">
        <f t="shared" si="116"/>
        <v>0</v>
      </c>
      <c r="CJ322" s="73">
        <f t="shared" si="117"/>
        <v>0</v>
      </c>
      <c r="CK322" s="73"/>
      <c r="CL322" s="73">
        <f t="shared" si="118"/>
        <v>0</v>
      </c>
      <c r="CM322" s="73">
        <f t="shared" si="119"/>
        <v>0</v>
      </c>
      <c r="CN322" s="73">
        <f t="shared" si="120"/>
        <v>0</v>
      </c>
      <c r="CO322" s="73">
        <f t="shared" si="121"/>
        <v>0</v>
      </c>
      <c r="CP322" s="73">
        <f t="shared" si="122"/>
        <v>0</v>
      </c>
      <c r="CQ322" s="73">
        <f t="shared" si="123"/>
        <v>0</v>
      </c>
      <c r="CR322" s="73">
        <f t="shared" si="135"/>
        <v>0</v>
      </c>
      <c r="CS322" s="94"/>
      <c r="CT322" s="94"/>
      <c r="CU322" s="94"/>
      <c r="CV322" s="94"/>
      <c r="CW322" s="94"/>
    </row>
    <row r="323" spans="1:101" s="22" customFormat="1" x14ac:dyDescent="0.2">
      <c r="A323" s="91">
        <f t="shared" si="136"/>
        <v>312</v>
      </c>
      <c r="B323" s="70"/>
      <c r="C323" s="70"/>
      <c r="D323" s="70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AS323" s="109"/>
      <c r="AT323" s="94"/>
      <c r="AU323" s="94"/>
      <c r="AV323" s="94"/>
      <c r="AW323" s="94"/>
      <c r="AX323" s="94"/>
      <c r="AY323" s="94">
        <f t="shared" si="124"/>
        <v>312</v>
      </c>
      <c r="AZ323" s="94">
        <f>AVERAGE(B$12:B323)</f>
        <v>-1.0500267633333337E-3</v>
      </c>
      <c r="BA323" s="94">
        <f>AVERAGE(C$12:C323)</f>
        <v>4.6842394133333326E-3</v>
      </c>
      <c r="BB323" s="94">
        <f t="shared" si="125"/>
        <v>0</v>
      </c>
      <c r="BC323" s="94">
        <f t="shared" si="126"/>
        <v>0</v>
      </c>
      <c r="BD323" s="94">
        <f t="shared" si="137"/>
        <v>-6.3001605800000027E-2</v>
      </c>
      <c r="BE323" s="94">
        <f t="shared" si="138"/>
        <v>0.28105436479999996</v>
      </c>
      <c r="BF323" s="94">
        <f t="shared" si="139"/>
        <v>0.34405597060000004</v>
      </c>
      <c r="BG323" s="95">
        <f t="shared" si="127"/>
        <v>0</v>
      </c>
      <c r="BH323" s="95">
        <f t="shared" si="128"/>
        <v>0</v>
      </c>
      <c r="BI323" s="95">
        <f>(AVERAGE(B$12:B323)-AVERAGE($D$12:$D323))/STDEV(B$12:B323)</f>
        <v>-8.7081254602406233E-2</v>
      </c>
      <c r="BJ323" s="95">
        <f>(AVERAGE(C$12:C323)-AVERAGE($D$12:$D323))/STDEV(C$12:C323)</f>
        <v>0.10432948975861421</v>
      </c>
      <c r="BK323" s="94"/>
      <c r="BL323" s="94"/>
      <c r="BM323" s="94"/>
      <c r="BN323" s="72">
        <f t="shared" si="129"/>
        <v>0</v>
      </c>
      <c r="BO323" s="72">
        <f t="shared" si="130"/>
        <v>0</v>
      </c>
      <c r="BP323" s="72">
        <f t="shared" si="131"/>
        <v>0</v>
      </c>
      <c r="BQ323" s="72">
        <f t="shared" si="132"/>
        <v>1</v>
      </c>
      <c r="BR323" s="72">
        <f t="shared" si="133"/>
        <v>1</v>
      </c>
      <c r="BS323" s="72">
        <f t="shared" si="134"/>
        <v>1</v>
      </c>
      <c r="BT323" s="72"/>
      <c r="BU323" s="72"/>
      <c r="BV323" s="72"/>
      <c r="BW323" s="72"/>
      <c r="BX323" s="72"/>
      <c r="BY323" s="72"/>
      <c r="BZ323" s="72"/>
      <c r="CA323" s="72"/>
      <c r="CB323" s="72"/>
      <c r="CC323" s="73"/>
      <c r="CD323" s="73"/>
      <c r="CE323" s="73"/>
      <c r="CF323" s="73"/>
      <c r="CG323" s="73"/>
      <c r="CH323" s="73">
        <f t="shared" si="115"/>
        <v>0</v>
      </c>
      <c r="CI323" s="73">
        <f t="shared" si="116"/>
        <v>0</v>
      </c>
      <c r="CJ323" s="73">
        <f t="shared" si="117"/>
        <v>0</v>
      </c>
      <c r="CK323" s="73"/>
      <c r="CL323" s="73">
        <f t="shared" si="118"/>
        <v>0</v>
      </c>
      <c r="CM323" s="73">
        <f t="shared" si="119"/>
        <v>0</v>
      </c>
      <c r="CN323" s="73">
        <f t="shared" si="120"/>
        <v>0</v>
      </c>
      <c r="CO323" s="73">
        <f t="shared" si="121"/>
        <v>0</v>
      </c>
      <c r="CP323" s="73">
        <f t="shared" si="122"/>
        <v>0</v>
      </c>
      <c r="CQ323" s="73">
        <f t="shared" si="123"/>
        <v>0</v>
      </c>
      <c r="CR323" s="73">
        <f t="shared" si="135"/>
        <v>0</v>
      </c>
      <c r="CS323" s="94"/>
      <c r="CT323" s="94"/>
      <c r="CU323" s="94"/>
      <c r="CV323" s="94"/>
      <c r="CW323" s="94"/>
    </row>
    <row r="324" spans="1:101" s="22" customFormat="1" x14ac:dyDescent="0.2">
      <c r="A324" s="91">
        <f t="shared" si="136"/>
        <v>313</v>
      </c>
      <c r="B324" s="70"/>
      <c r="C324" s="70"/>
      <c r="D324" s="70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AS324" s="109"/>
      <c r="AT324" s="94"/>
      <c r="AU324" s="94"/>
      <c r="AV324" s="94"/>
      <c r="AW324" s="94"/>
      <c r="AX324" s="94"/>
      <c r="AY324" s="94">
        <f t="shared" si="124"/>
        <v>313</v>
      </c>
      <c r="AZ324" s="94">
        <f>AVERAGE(B$12:B324)</f>
        <v>-1.0500267633333337E-3</v>
      </c>
      <c r="BA324" s="94">
        <f>AVERAGE(C$12:C324)</f>
        <v>4.6842394133333326E-3</v>
      </c>
      <c r="BB324" s="94">
        <f t="shared" si="125"/>
        <v>0</v>
      </c>
      <c r="BC324" s="94">
        <f t="shared" si="126"/>
        <v>0</v>
      </c>
      <c r="BD324" s="94">
        <f t="shared" si="137"/>
        <v>-6.3001605800000027E-2</v>
      </c>
      <c r="BE324" s="94">
        <f t="shared" si="138"/>
        <v>0.28105436479999996</v>
      </c>
      <c r="BF324" s="94">
        <f t="shared" si="139"/>
        <v>0.34405597060000004</v>
      </c>
      <c r="BG324" s="95">
        <f t="shared" si="127"/>
        <v>0</v>
      </c>
      <c r="BH324" s="95">
        <f t="shared" si="128"/>
        <v>0</v>
      </c>
      <c r="BI324" s="95">
        <f>(AVERAGE(B$12:B324)-AVERAGE($D$12:$D324))/STDEV(B$12:B324)</f>
        <v>-8.7081254602406233E-2</v>
      </c>
      <c r="BJ324" s="95">
        <f>(AVERAGE(C$12:C324)-AVERAGE($D$12:$D324))/STDEV(C$12:C324)</f>
        <v>0.10432948975861421</v>
      </c>
      <c r="BK324" s="94"/>
      <c r="BL324" s="94"/>
      <c r="BM324" s="94"/>
      <c r="BN324" s="72">
        <f t="shared" si="129"/>
        <v>0</v>
      </c>
      <c r="BO324" s="72">
        <f t="shared" si="130"/>
        <v>0</v>
      </c>
      <c r="BP324" s="72">
        <f t="shared" si="131"/>
        <v>0</v>
      </c>
      <c r="BQ324" s="72">
        <f t="shared" si="132"/>
        <v>1</v>
      </c>
      <c r="BR324" s="72">
        <f t="shared" si="133"/>
        <v>1</v>
      </c>
      <c r="BS324" s="72">
        <f t="shared" si="134"/>
        <v>1</v>
      </c>
      <c r="BT324" s="72"/>
      <c r="BU324" s="72"/>
      <c r="BV324" s="72"/>
      <c r="BW324" s="72"/>
      <c r="BX324" s="72"/>
      <c r="BY324" s="72"/>
      <c r="BZ324" s="72"/>
      <c r="CA324" s="72"/>
      <c r="CB324" s="72"/>
      <c r="CC324" s="73"/>
      <c r="CD324" s="73"/>
      <c r="CE324" s="73"/>
      <c r="CF324" s="73"/>
      <c r="CG324" s="73"/>
      <c r="CH324" s="73">
        <f t="shared" si="115"/>
        <v>0</v>
      </c>
      <c r="CI324" s="73">
        <f t="shared" si="116"/>
        <v>0</v>
      </c>
      <c r="CJ324" s="73">
        <f t="shared" si="117"/>
        <v>0</v>
      </c>
      <c r="CK324" s="73"/>
      <c r="CL324" s="73">
        <f t="shared" si="118"/>
        <v>0</v>
      </c>
      <c r="CM324" s="73">
        <f t="shared" si="119"/>
        <v>0</v>
      </c>
      <c r="CN324" s="73">
        <f t="shared" si="120"/>
        <v>0</v>
      </c>
      <c r="CO324" s="73">
        <f t="shared" si="121"/>
        <v>0</v>
      </c>
      <c r="CP324" s="73">
        <f t="shared" si="122"/>
        <v>0</v>
      </c>
      <c r="CQ324" s="73">
        <f t="shared" si="123"/>
        <v>0</v>
      </c>
      <c r="CR324" s="73">
        <f t="shared" si="135"/>
        <v>0</v>
      </c>
      <c r="CS324" s="94"/>
      <c r="CT324" s="94"/>
      <c r="CU324" s="94"/>
      <c r="CV324" s="94"/>
      <c r="CW324" s="94"/>
    </row>
    <row r="325" spans="1:101" s="22" customFormat="1" x14ac:dyDescent="0.2">
      <c r="A325" s="91">
        <f t="shared" si="136"/>
        <v>314</v>
      </c>
      <c r="B325" s="70"/>
      <c r="C325" s="70"/>
      <c r="D325" s="70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AS325" s="109"/>
      <c r="AT325" s="94"/>
      <c r="AU325" s="94"/>
      <c r="AV325" s="94"/>
      <c r="AW325" s="94"/>
      <c r="AX325" s="94"/>
      <c r="AY325" s="94">
        <f t="shared" si="124"/>
        <v>314</v>
      </c>
      <c r="AZ325" s="94">
        <f>AVERAGE(B$12:B325)</f>
        <v>-1.0500267633333337E-3</v>
      </c>
      <c r="BA325" s="94">
        <f>AVERAGE(C$12:C325)</f>
        <v>4.6842394133333326E-3</v>
      </c>
      <c r="BB325" s="94">
        <f t="shared" si="125"/>
        <v>0</v>
      </c>
      <c r="BC325" s="94">
        <f t="shared" si="126"/>
        <v>0</v>
      </c>
      <c r="BD325" s="94">
        <f t="shared" si="137"/>
        <v>-6.3001605800000027E-2</v>
      </c>
      <c r="BE325" s="94">
        <f t="shared" si="138"/>
        <v>0.28105436479999996</v>
      </c>
      <c r="BF325" s="94">
        <f t="shared" si="139"/>
        <v>0.34405597060000004</v>
      </c>
      <c r="BG325" s="95">
        <f t="shared" si="127"/>
        <v>0</v>
      </c>
      <c r="BH325" s="95">
        <f t="shared" si="128"/>
        <v>0</v>
      </c>
      <c r="BI325" s="95">
        <f>(AVERAGE(B$12:B325)-AVERAGE($D$12:$D325))/STDEV(B$12:B325)</f>
        <v>-8.7081254602406233E-2</v>
      </c>
      <c r="BJ325" s="95">
        <f>(AVERAGE(C$12:C325)-AVERAGE($D$12:$D325))/STDEV(C$12:C325)</f>
        <v>0.10432948975861421</v>
      </c>
      <c r="BK325" s="94"/>
      <c r="BL325" s="94"/>
      <c r="BM325" s="94"/>
      <c r="BN325" s="72">
        <f t="shared" si="129"/>
        <v>0</v>
      </c>
      <c r="BO325" s="72">
        <f t="shared" si="130"/>
        <v>0</v>
      </c>
      <c r="BP325" s="72">
        <f t="shared" si="131"/>
        <v>0</v>
      </c>
      <c r="BQ325" s="72">
        <f t="shared" si="132"/>
        <v>1</v>
      </c>
      <c r="BR325" s="72">
        <f t="shared" si="133"/>
        <v>1</v>
      </c>
      <c r="BS325" s="72">
        <f t="shared" si="134"/>
        <v>1</v>
      </c>
      <c r="BT325" s="72"/>
      <c r="BU325" s="72"/>
      <c r="BV325" s="72"/>
      <c r="BW325" s="72"/>
      <c r="BX325" s="72"/>
      <c r="BY325" s="72"/>
      <c r="BZ325" s="72"/>
      <c r="CA325" s="72"/>
      <c r="CB325" s="72"/>
      <c r="CC325" s="73"/>
      <c r="CD325" s="73"/>
      <c r="CE325" s="73"/>
      <c r="CF325" s="73"/>
      <c r="CG325" s="73"/>
      <c r="CH325" s="73">
        <f t="shared" si="115"/>
        <v>0</v>
      </c>
      <c r="CI325" s="73">
        <f t="shared" si="116"/>
        <v>0</v>
      </c>
      <c r="CJ325" s="73">
        <f t="shared" si="117"/>
        <v>0</v>
      </c>
      <c r="CK325" s="73"/>
      <c r="CL325" s="73">
        <f t="shared" si="118"/>
        <v>0</v>
      </c>
      <c r="CM325" s="73">
        <f t="shared" si="119"/>
        <v>0</v>
      </c>
      <c r="CN325" s="73">
        <f t="shared" si="120"/>
        <v>0</v>
      </c>
      <c r="CO325" s="73">
        <f t="shared" si="121"/>
        <v>0</v>
      </c>
      <c r="CP325" s="73">
        <f t="shared" si="122"/>
        <v>0</v>
      </c>
      <c r="CQ325" s="73">
        <f t="shared" si="123"/>
        <v>0</v>
      </c>
      <c r="CR325" s="73">
        <f t="shared" si="135"/>
        <v>0</v>
      </c>
      <c r="CS325" s="94"/>
      <c r="CT325" s="94"/>
      <c r="CU325" s="94"/>
      <c r="CV325" s="94"/>
      <c r="CW325" s="94"/>
    </row>
    <row r="326" spans="1:101" s="22" customFormat="1" x14ac:dyDescent="0.2">
      <c r="A326" s="91">
        <f t="shared" si="136"/>
        <v>315</v>
      </c>
      <c r="B326" s="61"/>
      <c r="C326" s="61"/>
      <c r="D326" s="6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AS326" s="109"/>
      <c r="AT326" s="94"/>
      <c r="AU326" s="94"/>
      <c r="AV326" s="94"/>
      <c r="AW326" s="94"/>
      <c r="AX326" s="94"/>
      <c r="AY326" s="94">
        <f t="shared" si="124"/>
        <v>315</v>
      </c>
      <c r="AZ326" s="94">
        <f>AVERAGE(B$12:B326)</f>
        <v>-1.0500267633333337E-3</v>
      </c>
      <c r="BA326" s="94">
        <f>AVERAGE(C$12:C326)</f>
        <v>4.6842394133333326E-3</v>
      </c>
      <c r="BB326" s="94">
        <f t="shared" si="125"/>
        <v>0</v>
      </c>
      <c r="BC326" s="94">
        <f t="shared" si="126"/>
        <v>0</v>
      </c>
      <c r="BD326" s="94">
        <f t="shared" si="137"/>
        <v>-6.3001605800000027E-2</v>
      </c>
      <c r="BE326" s="94">
        <f t="shared" si="138"/>
        <v>0.28105436479999996</v>
      </c>
      <c r="BF326" s="94">
        <f t="shared" si="139"/>
        <v>0.34405597060000004</v>
      </c>
      <c r="BG326" s="95">
        <f t="shared" si="127"/>
        <v>0</v>
      </c>
      <c r="BH326" s="95">
        <f t="shared" si="128"/>
        <v>0</v>
      </c>
      <c r="BI326" s="95">
        <f>(AVERAGE(B$12:B326)-AVERAGE($D$12:$D326))/STDEV(B$12:B326)</f>
        <v>-8.7081254602406233E-2</v>
      </c>
      <c r="BJ326" s="95">
        <f>(AVERAGE(C$12:C326)-AVERAGE($D$12:$D326))/STDEV(C$12:C326)</f>
        <v>0.10432948975861421</v>
      </c>
      <c r="BK326" s="94"/>
      <c r="BL326" s="94"/>
      <c r="BM326" s="94"/>
      <c r="BN326" s="72">
        <f t="shared" si="129"/>
        <v>0</v>
      </c>
      <c r="BO326" s="72">
        <f t="shared" si="130"/>
        <v>0</v>
      </c>
      <c r="BP326" s="72">
        <f t="shared" si="131"/>
        <v>0</v>
      </c>
      <c r="BQ326" s="72">
        <f t="shared" si="132"/>
        <v>1</v>
      </c>
      <c r="BR326" s="72">
        <f t="shared" si="133"/>
        <v>1</v>
      </c>
      <c r="BS326" s="72">
        <f t="shared" si="134"/>
        <v>1</v>
      </c>
      <c r="BT326" s="72"/>
      <c r="BU326" s="72"/>
      <c r="BV326" s="72"/>
      <c r="BW326" s="72"/>
      <c r="BX326" s="72"/>
      <c r="BY326" s="72"/>
      <c r="BZ326" s="72"/>
      <c r="CA326" s="72"/>
      <c r="CB326" s="72"/>
      <c r="CC326" s="73"/>
      <c r="CD326" s="73"/>
      <c r="CE326" s="73"/>
      <c r="CF326" s="73"/>
      <c r="CG326" s="73"/>
      <c r="CH326" s="73">
        <f t="shared" si="115"/>
        <v>0</v>
      </c>
      <c r="CI326" s="73">
        <f t="shared" si="116"/>
        <v>0</v>
      </c>
      <c r="CJ326" s="73">
        <f t="shared" si="117"/>
        <v>0</v>
      </c>
      <c r="CK326" s="73"/>
      <c r="CL326" s="73">
        <f t="shared" si="118"/>
        <v>0</v>
      </c>
      <c r="CM326" s="73">
        <f t="shared" si="119"/>
        <v>0</v>
      </c>
      <c r="CN326" s="73">
        <f t="shared" si="120"/>
        <v>0</v>
      </c>
      <c r="CO326" s="73">
        <f t="shared" si="121"/>
        <v>0</v>
      </c>
      <c r="CP326" s="73">
        <f t="shared" si="122"/>
        <v>0</v>
      </c>
      <c r="CQ326" s="73">
        <f t="shared" si="123"/>
        <v>0</v>
      </c>
      <c r="CR326" s="73">
        <f t="shared" si="135"/>
        <v>0</v>
      </c>
      <c r="CS326" s="94"/>
      <c r="CT326" s="94"/>
      <c r="CU326" s="94"/>
      <c r="CV326" s="94"/>
      <c r="CW326" s="94"/>
    </row>
    <row r="327" spans="1:101" s="22" customFormat="1" x14ac:dyDescent="0.2">
      <c r="A327" s="91">
        <f t="shared" si="136"/>
        <v>316</v>
      </c>
      <c r="B327" s="61"/>
      <c r="C327" s="61"/>
      <c r="D327" s="6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AS327" s="109"/>
      <c r="AT327" s="94"/>
      <c r="AU327" s="94"/>
      <c r="AV327" s="94"/>
      <c r="AW327" s="94"/>
      <c r="AX327" s="94"/>
      <c r="AY327" s="94">
        <f t="shared" si="124"/>
        <v>316</v>
      </c>
      <c r="AZ327" s="94">
        <f>AVERAGE(B$12:B327)</f>
        <v>-1.0500267633333337E-3</v>
      </c>
      <c r="BA327" s="94">
        <f>AVERAGE(C$12:C327)</f>
        <v>4.6842394133333326E-3</v>
      </c>
      <c r="BB327" s="94">
        <f t="shared" si="125"/>
        <v>0</v>
      </c>
      <c r="BC327" s="94">
        <f t="shared" si="126"/>
        <v>0</v>
      </c>
      <c r="BD327" s="94">
        <f t="shared" si="137"/>
        <v>-6.3001605800000027E-2</v>
      </c>
      <c r="BE327" s="94">
        <f t="shared" si="138"/>
        <v>0.28105436479999996</v>
      </c>
      <c r="BF327" s="94">
        <f t="shared" si="139"/>
        <v>0.34405597060000004</v>
      </c>
      <c r="BG327" s="95">
        <f t="shared" si="127"/>
        <v>0</v>
      </c>
      <c r="BH327" s="95">
        <f t="shared" si="128"/>
        <v>0</v>
      </c>
      <c r="BI327" s="95">
        <f>(AVERAGE(B$12:B327)-AVERAGE($D$12:$D327))/STDEV(B$12:B327)</f>
        <v>-8.7081254602406233E-2</v>
      </c>
      <c r="BJ327" s="95">
        <f>(AVERAGE(C$12:C327)-AVERAGE($D$12:$D327))/STDEV(C$12:C327)</f>
        <v>0.10432948975861421</v>
      </c>
      <c r="BK327" s="94"/>
      <c r="BL327" s="94"/>
      <c r="BM327" s="94"/>
      <c r="BN327" s="72">
        <f t="shared" si="129"/>
        <v>0</v>
      </c>
      <c r="BO327" s="72">
        <f t="shared" si="130"/>
        <v>0</v>
      </c>
      <c r="BP327" s="72">
        <f t="shared" si="131"/>
        <v>0</v>
      </c>
      <c r="BQ327" s="72">
        <f t="shared" si="132"/>
        <v>1</v>
      </c>
      <c r="BR327" s="72">
        <f t="shared" si="133"/>
        <v>1</v>
      </c>
      <c r="BS327" s="72">
        <f t="shared" si="134"/>
        <v>1</v>
      </c>
      <c r="BT327" s="72"/>
      <c r="BU327" s="72"/>
      <c r="BV327" s="72"/>
      <c r="BW327" s="72"/>
      <c r="BX327" s="72"/>
      <c r="BY327" s="72"/>
      <c r="BZ327" s="72"/>
      <c r="CA327" s="72"/>
      <c r="CB327" s="72"/>
      <c r="CC327" s="73"/>
      <c r="CD327" s="73"/>
      <c r="CE327" s="73"/>
      <c r="CF327" s="73"/>
      <c r="CG327" s="73"/>
      <c r="CH327" s="73">
        <f t="shared" si="115"/>
        <v>0</v>
      </c>
      <c r="CI327" s="73">
        <f t="shared" si="116"/>
        <v>0</v>
      </c>
      <c r="CJ327" s="73">
        <f t="shared" si="117"/>
        <v>0</v>
      </c>
      <c r="CK327" s="73"/>
      <c r="CL327" s="73">
        <f t="shared" si="118"/>
        <v>0</v>
      </c>
      <c r="CM327" s="73">
        <f t="shared" si="119"/>
        <v>0</v>
      </c>
      <c r="CN327" s="73">
        <f t="shared" si="120"/>
        <v>0</v>
      </c>
      <c r="CO327" s="73">
        <f t="shared" si="121"/>
        <v>0</v>
      </c>
      <c r="CP327" s="73">
        <f t="shared" si="122"/>
        <v>0</v>
      </c>
      <c r="CQ327" s="73">
        <f t="shared" si="123"/>
        <v>0</v>
      </c>
      <c r="CR327" s="73">
        <f t="shared" si="135"/>
        <v>0</v>
      </c>
      <c r="CS327" s="94"/>
      <c r="CT327" s="94"/>
      <c r="CU327" s="94"/>
      <c r="CV327" s="94"/>
      <c r="CW327" s="94"/>
    </row>
    <row r="328" spans="1:101" s="22" customFormat="1" x14ac:dyDescent="0.2">
      <c r="A328" s="91">
        <f t="shared" si="136"/>
        <v>317</v>
      </c>
      <c r="B328" s="61"/>
      <c r="C328" s="61"/>
      <c r="D328" s="6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AS328" s="109"/>
      <c r="AT328" s="94"/>
      <c r="AU328" s="94"/>
      <c r="AV328" s="94"/>
      <c r="AW328" s="94"/>
      <c r="AX328" s="94"/>
      <c r="AY328" s="94">
        <f t="shared" si="124"/>
        <v>317</v>
      </c>
      <c r="AZ328" s="94">
        <f>AVERAGE(B$12:B328)</f>
        <v>-1.0500267633333337E-3</v>
      </c>
      <c r="BA328" s="94">
        <f>AVERAGE(C$12:C328)</f>
        <v>4.6842394133333326E-3</v>
      </c>
      <c r="BB328" s="94">
        <f t="shared" si="125"/>
        <v>0</v>
      </c>
      <c r="BC328" s="94">
        <f t="shared" si="126"/>
        <v>0</v>
      </c>
      <c r="BD328" s="94">
        <f t="shared" si="137"/>
        <v>-6.3001605800000027E-2</v>
      </c>
      <c r="BE328" s="94">
        <f t="shared" si="138"/>
        <v>0.28105436479999996</v>
      </c>
      <c r="BF328" s="94">
        <f t="shared" si="139"/>
        <v>0.34405597060000004</v>
      </c>
      <c r="BG328" s="95">
        <f t="shared" si="127"/>
        <v>0</v>
      </c>
      <c r="BH328" s="95">
        <f t="shared" si="128"/>
        <v>0</v>
      </c>
      <c r="BI328" s="95">
        <f>(AVERAGE(B$12:B328)-AVERAGE($D$12:$D328))/STDEV(B$12:B328)</f>
        <v>-8.7081254602406233E-2</v>
      </c>
      <c r="BJ328" s="95">
        <f>(AVERAGE(C$12:C328)-AVERAGE($D$12:$D328))/STDEV(C$12:C328)</f>
        <v>0.10432948975861421</v>
      </c>
      <c r="BK328" s="94"/>
      <c r="BL328" s="94"/>
      <c r="BM328" s="94"/>
      <c r="BN328" s="72">
        <f t="shared" si="129"/>
        <v>0</v>
      </c>
      <c r="BO328" s="72">
        <f t="shared" si="130"/>
        <v>0</v>
      </c>
      <c r="BP328" s="72">
        <f t="shared" si="131"/>
        <v>0</v>
      </c>
      <c r="BQ328" s="72">
        <f t="shared" si="132"/>
        <v>1</v>
      </c>
      <c r="BR328" s="72">
        <f t="shared" si="133"/>
        <v>1</v>
      </c>
      <c r="BS328" s="72">
        <f t="shared" si="134"/>
        <v>1</v>
      </c>
      <c r="BT328" s="72"/>
      <c r="BU328" s="72"/>
      <c r="BV328" s="72"/>
      <c r="BW328" s="72"/>
      <c r="BX328" s="72"/>
      <c r="BY328" s="72"/>
      <c r="BZ328" s="72"/>
      <c r="CA328" s="72"/>
      <c r="CB328" s="72"/>
      <c r="CC328" s="73"/>
      <c r="CD328" s="73"/>
      <c r="CE328" s="73"/>
      <c r="CF328" s="73"/>
      <c r="CG328" s="73"/>
      <c r="CH328" s="73">
        <f t="shared" si="115"/>
        <v>0</v>
      </c>
      <c r="CI328" s="73">
        <f t="shared" si="116"/>
        <v>0</v>
      </c>
      <c r="CJ328" s="73">
        <f t="shared" si="117"/>
        <v>0</v>
      </c>
      <c r="CK328" s="73"/>
      <c r="CL328" s="73">
        <f t="shared" si="118"/>
        <v>0</v>
      </c>
      <c r="CM328" s="73">
        <f t="shared" si="119"/>
        <v>0</v>
      </c>
      <c r="CN328" s="73">
        <f t="shared" si="120"/>
        <v>0</v>
      </c>
      <c r="CO328" s="73">
        <f t="shared" si="121"/>
        <v>0</v>
      </c>
      <c r="CP328" s="73">
        <f t="shared" si="122"/>
        <v>0</v>
      </c>
      <c r="CQ328" s="73">
        <f t="shared" si="123"/>
        <v>0</v>
      </c>
      <c r="CR328" s="73">
        <f t="shared" si="135"/>
        <v>0</v>
      </c>
      <c r="CS328" s="94"/>
      <c r="CT328" s="94"/>
      <c r="CU328" s="94"/>
      <c r="CV328" s="94"/>
      <c r="CW328" s="94"/>
    </row>
    <row r="329" spans="1:101" s="22" customFormat="1" x14ac:dyDescent="0.2">
      <c r="A329" s="91">
        <f t="shared" si="136"/>
        <v>318</v>
      </c>
      <c r="B329" s="61"/>
      <c r="C329" s="61"/>
      <c r="D329" s="6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AS329" s="109"/>
      <c r="AT329" s="94"/>
      <c r="AU329" s="94"/>
      <c r="AV329" s="94"/>
      <c r="AW329" s="94"/>
      <c r="AX329" s="94"/>
      <c r="AY329" s="94">
        <f t="shared" si="124"/>
        <v>318</v>
      </c>
      <c r="AZ329" s="94">
        <f>AVERAGE(B$12:B329)</f>
        <v>-1.0500267633333337E-3</v>
      </c>
      <c r="BA329" s="94">
        <f>AVERAGE(C$12:C329)</f>
        <v>4.6842394133333326E-3</v>
      </c>
      <c r="BB329" s="94">
        <f t="shared" si="125"/>
        <v>0</v>
      </c>
      <c r="BC329" s="94">
        <f t="shared" si="126"/>
        <v>0</v>
      </c>
      <c r="BD329" s="94">
        <f t="shared" si="137"/>
        <v>-6.3001605800000027E-2</v>
      </c>
      <c r="BE329" s="94">
        <f t="shared" si="138"/>
        <v>0.28105436479999996</v>
      </c>
      <c r="BF329" s="94">
        <f t="shared" si="139"/>
        <v>0.34405597060000004</v>
      </c>
      <c r="BG329" s="95">
        <f t="shared" si="127"/>
        <v>0</v>
      </c>
      <c r="BH329" s="95">
        <f t="shared" si="128"/>
        <v>0</v>
      </c>
      <c r="BI329" s="95">
        <f>(AVERAGE(B$12:B329)-AVERAGE($D$12:$D329))/STDEV(B$12:B329)</f>
        <v>-8.7081254602406233E-2</v>
      </c>
      <c r="BJ329" s="95">
        <f>(AVERAGE(C$12:C329)-AVERAGE($D$12:$D329))/STDEV(C$12:C329)</f>
        <v>0.10432948975861421</v>
      </c>
      <c r="BK329" s="94"/>
      <c r="BL329" s="94"/>
      <c r="BM329" s="94"/>
      <c r="BN329" s="72">
        <f t="shared" si="129"/>
        <v>0</v>
      </c>
      <c r="BO329" s="72">
        <f t="shared" si="130"/>
        <v>0</v>
      </c>
      <c r="BP329" s="72">
        <f t="shared" si="131"/>
        <v>0</v>
      </c>
      <c r="BQ329" s="72">
        <f t="shared" si="132"/>
        <v>1</v>
      </c>
      <c r="BR329" s="72">
        <f t="shared" si="133"/>
        <v>1</v>
      </c>
      <c r="BS329" s="72">
        <f t="shared" si="134"/>
        <v>1</v>
      </c>
      <c r="BT329" s="72"/>
      <c r="BU329" s="72"/>
      <c r="BV329" s="72"/>
      <c r="BW329" s="72"/>
      <c r="BX329" s="72"/>
      <c r="BY329" s="72"/>
      <c r="BZ329" s="72"/>
      <c r="CA329" s="72"/>
      <c r="CB329" s="72"/>
      <c r="CC329" s="73"/>
      <c r="CD329" s="73"/>
      <c r="CE329" s="73"/>
      <c r="CF329" s="73"/>
      <c r="CG329" s="73"/>
      <c r="CH329" s="73">
        <f t="shared" si="115"/>
        <v>0</v>
      </c>
      <c r="CI329" s="73">
        <f t="shared" si="116"/>
        <v>0</v>
      </c>
      <c r="CJ329" s="73">
        <f t="shared" si="117"/>
        <v>0</v>
      </c>
      <c r="CK329" s="73"/>
      <c r="CL329" s="73">
        <f t="shared" si="118"/>
        <v>0</v>
      </c>
      <c r="CM329" s="73">
        <f t="shared" si="119"/>
        <v>0</v>
      </c>
      <c r="CN329" s="73">
        <f t="shared" si="120"/>
        <v>0</v>
      </c>
      <c r="CO329" s="73">
        <f t="shared" si="121"/>
        <v>0</v>
      </c>
      <c r="CP329" s="73">
        <f t="shared" si="122"/>
        <v>0</v>
      </c>
      <c r="CQ329" s="73">
        <f t="shared" si="123"/>
        <v>0</v>
      </c>
      <c r="CR329" s="73">
        <f t="shared" si="135"/>
        <v>0</v>
      </c>
      <c r="CS329" s="94"/>
      <c r="CT329" s="94"/>
      <c r="CU329" s="94"/>
      <c r="CV329" s="94"/>
      <c r="CW329" s="94"/>
    </row>
    <row r="330" spans="1:101" s="22" customFormat="1" x14ac:dyDescent="0.2">
      <c r="A330" s="91">
        <f t="shared" si="136"/>
        <v>319</v>
      </c>
      <c r="B330" s="61"/>
      <c r="C330" s="61"/>
      <c r="D330" s="6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AS330" s="109"/>
      <c r="AT330" s="94"/>
      <c r="AU330" s="94"/>
      <c r="AV330" s="94"/>
      <c r="AW330" s="94"/>
      <c r="AX330" s="94"/>
      <c r="AY330" s="94">
        <f t="shared" si="124"/>
        <v>319</v>
      </c>
      <c r="AZ330" s="94">
        <f>AVERAGE(B$12:B330)</f>
        <v>-1.0500267633333337E-3</v>
      </c>
      <c r="BA330" s="94">
        <f>AVERAGE(C$12:C330)</f>
        <v>4.6842394133333326E-3</v>
      </c>
      <c r="BB330" s="94">
        <f t="shared" si="125"/>
        <v>0</v>
      </c>
      <c r="BC330" s="94">
        <f t="shared" si="126"/>
        <v>0</v>
      </c>
      <c r="BD330" s="94">
        <f t="shared" si="137"/>
        <v>-6.3001605800000027E-2</v>
      </c>
      <c r="BE330" s="94">
        <f t="shared" si="138"/>
        <v>0.28105436479999996</v>
      </c>
      <c r="BF330" s="94">
        <f t="shared" si="139"/>
        <v>0.34405597060000004</v>
      </c>
      <c r="BG330" s="95">
        <f t="shared" si="127"/>
        <v>0</v>
      </c>
      <c r="BH330" s="95">
        <f t="shared" si="128"/>
        <v>0</v>
      </c>
      <c r="BI330" s="95">
        <f>(AVERAGE(B$12:B330)-AVERAGE($D$12:$D330))/STDEV(B$12:B330)</f>
        <v>-8.7081254602406233E-2</v>
      </c>
      <c r="BJ330" s="95">
        <f>(AVERAGE(C$12:C330)-AVERAGE($D$12:$D330))/STDEV(C$12:C330)</f>
        <v>0.10432948975861421</v>
      </c>
      <c r="BK330" s="94"/>
      <c r="BL330" s="94"/>
      <c r="BM330" s="94"/>
      <c r="BN330" s="72">
        <f t="shared" si="129"/>
        <v>0</v>
      </c>
      <c r="BO330" s="72">
        <f t="shared" si="130"/>
        <v>0</v>
      </c>
      <c r="BP330" s="72">
        <f t="shared" si="131"/>
        <v>0</v>
      </c>
      <c r="BQ330" s="72">
        <f t="shared" si="132"/>
        <v>1</v>
      </c>
      <c r="BR330" s="72">
        <f t="shared" si="133"/>
        <v>1</v>
      </c>
      <c r="BS330" s="72">
        <f t="shared" si="134"/>
        <v>1</v>
      </c>
      <c r="BT330" s="72"/>
      <c r="BU330" s="72"/>
      <c r="BV330" s="72"/>
      <c r="BW330" s="72"/>
      <c r="BX330" s="72"/>
      <c r="BY330" s="72"/>
      <c r="BZ330" s="72"/>
      <c r="CA330" s="72"/>
      <c r="CB330" s="72"/>
      <c r="CC330" s="73"/>
      <c r="CD330" s="73"/>
      <c r="CE330" s="73"/>
      <c r="CF330" s="73"/>
      <c r="CG330" s="73"/>
      <c r="CH330" s="73">
        <f t="shared" si="115"/>
        <v>0</v>
      </c>
      <c r="CI330" s="73">
        <f t="shared" si="116"/>
        <v>0</v>
      </c>
      <c r="CJ330" s="73">
        <f t="shared" si="117"/>
        <v>0</v>
      </c>
      <c r="CK330" s="73"/>
      <c r="CL330" s="73">
        <f t="shared" si="118"/>
        <v>0</v>
      </c>
      <c r="CM330" s="73">
        <f t="shared" si="119"/>
        <v>0</v>
      </c>
      <c r="CN330" s="73">
        <f t="shared" si="120"/>
        <v>0</v>
      </c>
      <c r="CO330" s="73">
        <f t="shared" si="121"/>
        <v>0</v>
      </c>
      <c r="CP330" s="73">
        <f t="shared" si="122"/>
        <v>0</v>
      </c>
      <c r="CQ330" s="73">
        <f t="shared" si="123"/>
        <v>0</v>
      </c>
      <c r="CR330" s="73">
        <f t="shared" si="135"/>
        <v>0</v>
      </c>
      <c r="CS330" s="94"/>
      <c r="CT330" s="94"/>
      <c r="CU330" s="94"/>
      <c r="CV330" s="94"/>
      <c r="CW330" s="94"/>
    </row>
    <row r="331" spans="1:101" s="22" customFormat="1" x14ac:dyDescent="0.2">
      <c r="A331" s="91">
        <f t="shared" si="136"/>
        <v>320</v>
      </c>
      <c r="B331" s="61"/>
      <c r="C331" s="61"/>
      <c r="D331" s="6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AS331" s="109"/>
      <c r="AT331" s="94"/>
      <c r="AU331" s="94"/>
      <c r="AV331" s="94"/>
      <c r="AW331" s="94"/>
      <c r="AX331" s="94"/>
      <c r="AY331" s="94">
        <f t="shared" si="124"/>
        <v>320</v>
      </c>
      <c r="AZ331" s="94">
        <f>AVERAGE(B$12:B331)</f>
        <v>-1.0500267633333337E-3</v>
      </c>
      <c r="BA331" s="94">
        <f>AVERAGE(C$12:C331)</f>
        <v>4.6842394133333326E-3</v>
      </c>
      <c r="BB331" s="94">
        <f t="shared" si="125"/>
        <v>0</v>
      </c>
      <c r="BC331" s="94">
        <f t="shared" si="126"/>
        <v>0</v>
      </c>
      <c r="BD331" s="94">
        <f t="shared" si="137"/>
        <v>-6.3001605800000027E-2</v>
      </c>
      <c r="BE331" s="94">
        <f t="shared" si="138"/>
        <v>0.28105436479999996</v>
      </c>
      <c r="BF331" s="94">
        <f t="shared" si="139"/>
        <v>0.34405597060000004</v>
      </c>
      <c r="BG331" s="95">
        <f t="shared" si="127"/>
        <v>0</v>
      </c>
      <c r="BH331" s="95">
        <f t="shared" si="128"/>
        <v>0</v>
      </c>
      <c r="BI331" s="95">
        <f>(AVERAGE(B$12:B331)-AVERAGE($D$12:$D331))/STDEV(B$12:B331)</f>
        <v>-8.7081254602406233E-2</v>
      </c>
      <c r="BJ331" s="95">
        <f>(AVERAGE(C$12:C331)-AVERAGE($D$12:$D331))/STDEV(C$12:C331)</f>
        <v>0.10432948975861421</v>
      </c>
      <c r="BK331" s="94"/>
      <c r="BL331" s="94"/>
      <c r="BM331" s="94"/>
      <c r="BN331" s="72">
        <f t="shared" si="129"/>
        <v>0</v>
      </c>
      <c r="BO331" s="72">
        <f t="shared" si="130"/>
        <v>0</v>
      </c>
      <c r="BP331" s="72">
        <f t="shared" si="131"/>
        <v>0</v>
      </c>
      <c r="BQ331" s="72">
        <f t="shared" si="132"/>
        <v>1</v>
      </c>
      <c r="BR331" s="72">
        <f t="shared" si="133"/>
        <v>1</v>
      </c>
      <c r="BS331" s="72">
        <f t="shared" si="134"/>
        <v>1</v>
      </c>
      <c r="BT331" s="72"/>
      <c r="BU331" s="72"/>
      <c r="BV331" s="72"/>
      <c r="BW331" s="72"/>
      <c r="BX331" s="72"/>
      <c r="BY331" s="72"/>
      <c r="BZ331" s="72"/>
      <c r="CA331" s="72"/>
      <c r="CB331" s="72"/>
      <c r="CC331" s="73"/>
      <c r="CD331" s="73"/>
      <c r="CE331" s="73"/>
      <c r="CF331" s="73"/>
      <c r="CG331" s="73"/>
      <c r="CH331" s="73">
        <f t="shared" si="115"/>
        <v>0</v>
      </c>
      <c r="CI331" s="73">
        <f t="shared" si="116"/>
        <v>0</v>
      </c>
      <c r="CJ331" s="73">
        <f t="shared" si="117"/>
        <v>0</v>
      </c>
      <c r="CK331" s="73"/>
      <c r="CL331" s="73">
        <f t="shared" si="118"/>
        <v>0</v>
      </c>
      <c r="CM331" s="73">
        <f t="shared" si="119"/>
        <v>0</v>
      </c>
      <c r="CN331" s="73">
        <f t="shared" si="120"/>
        <v>0</v>
      </c>
      <c r="CO331" s="73">
        <f t="shared" si="121"/>
        <v>0</v>
      </c>
      <c r="CP331" s="73">
        <f t="shared" si="122"/>
        <v>0</v>
      </c>
      <c r="CQ331" s="73">
        <f t="shared" si="123"/>
        <v>0</v>
      </c>
      <c r="CR331" s="73">
        <f t="shared" si="135"/>
        <v>0</v>
      </c>
      <c r="CS331" s="94"/>
      <c r="CT331" s="94"/>
      <c r="CU331" s="94"/>
      <c r="CV331" s="94"/>
      <c r="CW331" s="94"/>
    </row>
    <row r="332" spans="1:101" s="22" customFormat="1" x14ac:dyDescent="0.2">
      <c r="A332" s="91">
        <f t="shared" si="136"/>
        <v>321</v>
      </c>
      <c r="B332" s="61"/>
      <c r="C332" s="61"/>
      <c r="D332" s="6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AS332" s="109"/>
      <c r="AT332" s="94"/>
      <c r="AU332" s="94"/>
      <c r="AV332" s="94"/>
      <c r="AW332" s="94"/>
      <c r="AX332" s="94"/>
      <c r="AY332" s="94">
        <f t="shared" si="124"/>
        <v>321</v>
      </c>
      <c r="AZ332" s="94">
        <f>AVERAGE(B$12:B332)</f>
        <v>-1.0500267633333337E-3</v>
      </c>
      <c r="BA332" s="94">
        <f>AVERAGE(C$12:C332)</f>
        <v>4.6842394133333326E-3</v>
      </c>
      <c r="BB332" s="94">
        <f t="shared" si="125"/>
        <v>0</v>
      </c>
      <c r="BC332" s="94">
        <f t="shared" si="126"/>
        <v>0</v>
      </c>
      <c r="BD332" s="94">
        <f t="shared" si="137"/>
        <v>-6.3001605800000027E-2</v>
      </c>
      <c r="BE332" s="94">
        <f t="shared" si="138"/>
        <v>0.28105436479999996</v>
      </c>
      <c r="BF332" s="94">
        <f t="shared" si="139"/>
        <v>0.34405597060000004</v>
      </c>
      <c r="BG332" s="95">
        <f t="shared" si="127"/>
        <v>0</v>
      </c>
      <c r="BH332" s="95">
        <f t="shared" si="128"/>
        <v>0</v>
      </c>
      <c r="BI332" s="95">
        <f>(AVERAGE(B$12:B332)-AVERAGE($D$12:$D332))/STDEV(B$12:B332)</f>
        <v>-8.7081254602406233E-2</v>
      </c>
      <c r="BJ332" s="95">
        <f>(AVERAGE(C$12:C332)-AVERAGE($D$12:$D332))/STDEV(C$12:C332)</f>
        <v>0.10432948975861421</v>
      </c>
      <c r="BK332" s="94"/>
      <c r="BL332" s="94"/>
      <c r="BM332" s="94"/>
      <c r="BN332" s="72">
        <f t="shared" si="129"/>
        <v>0</v>
      </c>
      <c r="BO332" s="72">
        <f t="shared" si="130"/>
        <v>0</v>
      </c>
      <c r="BP332" s="72">
        <f t="shared" si="131"/>
        <v>0</v>
      </c>
      <c r="BQ332" s="72">
        <f t="shared" si="132"/>
        <v>1</v>
      </c>
      <c r="BR332" s="72">
        <f t="shared" si="133"/>
        <v>1</v>
      </c>
      <c r="BS332" s="72">
        <f t="shared" si="134"/>
        <v>1</v>
      </c>
      <c r="BT332" s="72"/>
      <c r="BU332" s="72"/>
      <c r="BV332" s="72"/>
      <c r="BW332" s="72"/>
      <c r="BX332" s="72"/>
      <c r="BY332" s="72"/>
      <c r="BZ332" s="72"/>
      <c r="CA332" s="72"/>
      <c r="CB332" s="72"/>
      <c r="CC332" s="73"/>
      <c r="CD332" s="73"/>
      <c r="CE332" s="73"/>
      <c r="CF332" s="73"/>
      <c r="CG332" s="73"/>
      <c r="CH332" s="73">
        <f t="shared" ref="CH332:CH395" si="140">B332^2</f>
        <v>0</v>
      </c>
      <c r="CI332" s="73">
        <f t="shared" ref="CI332:CI395" si="141">B332^3</f>
        <v>0</v>
      </c>
      <c r="CJ332" s="73">
        <f t="shared" ref="CJ332:CJ395" si="142">B332^4</f>
        <v>0</v>
      </c>
      <c r="CK332" s="73"/>
      <c r="CL332" s="73">
        <f t="shared" ref="CL332:CL395" si="143">C332^2</f>
        <v>0</v>
      </c>
      <c r="CM332" s="73">
        <f t="shared" ref="CM332:CM395" si="144">C332^3</f>
        <v>0</v>
      </c>
      <c r="CN332" s="73">
        <f t="shared" ref="CN332:CN395" si="145">C332^4</f>
        <v>0</v>
      </c>
      <c r="CO332" s="73">
        <f t="shared" ref="CO332:CO395" si="146">B332*C332</f>
        <v>0</v>
      </c>
      <c r="CP332" s="73">
        <f t="shared" ref="CP332:CP395" si="147">B332*CL332</f>
        <v>0</v>
      </c>
      <c r="CQ332" s="73">
        <f t="shared" ref="CQ332:CQ395" si="148">CH332*C332</f>
        <v>0</v>
      </c>
      <c r="CR332" s="73">
        <f t="shared" si="135"/>
        <v>0</v>
      </c>
      <c r="CS332" s="94"/>
      <c r="CT332" s="94"/>
      <c r="CU332" s="94"/>
      <c r="CV332" s="94"/>
      <c r="CW332" s="94"/>
    </row>
    <row r="333" spans="1:101" s="22" customFormat="1" x14ac:dyDescent="0.2">
      <c r="A333" s="91">
        <f t="shared" si="136"/>
        <v>322</v>
      </c>
      <c r="B333" s="61"/>
      <c r="C333" s="61"/>
      <c r="D333" s="6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AS333" s="109"/>
      <c r="AT333" s="94"/>
      <c r="AU333" s="94"/>
      <c r="AV333" s="94"/>
      <c r="AW333" s="94"/>
      <c r="AX333" s="94"/>
      <c r="AY333" s="94">
        <f t="shared" ref="AY333:AY396" si="149">A333</f>
        <v>322</v>
      </c>
      <c r="AZ333" s="94">
        <f>AVERAGE(B$12:B333)</f>
        <v>-1.0500267633333337E-3</v>
      </c>
      <c r="BA333" s="94">
        <f>AVERAGE(C$12:C333)</f>
        <v>4.6842394133333326E-3</v>
      </c>
      <c r="BB333" s="94">
        <f t="shared" ref="BB333:BB396" si="150">B333</f>
        <v>0</v>
      </c>
      <c r="BC333" s="94">
        <f t="shared" ref="BC333:BC396" si="151">C333</f>
        <v>0</v>
      </c>
      <c r="BD333" s="94">
        <f t="shared" si="137"/>
        <v>-6.3001605800000027E-2</v>
      </c>
      <c r="BE333" s="94">
        <f t="shared" si="138"/>
        <v>0.28105436479999996</v>
      </c>
      <c r="BF333" s="94">
        <f t="shared" si="139"/>
        <v>0.34405597060000004</v>
      </c>
      <c r="BG333" s="95">
        <f t="shared" ref="BG333:BG396" si="152">((BC333-BB333)&gt;0)*(BC333-BB333)</f>
        <v>0</v>
      </c>
      <c r="BH333" s="95">
        <f t="shared" ref="BH333:BH396" si="153">((BC333-BB333)&lt;=0)*(BC333-BB333)</f>
        <v>0</v>
      </c>
      <c r="BI333" s="95">
        <f>(AVERAGE(B$12:B333)-AVERAGE($D$12:$D333))/STDEV(B$12:B333)</f>
        <v>-8.7081254602406233E-2</v>
      </c>
      <c r="BJ333" s="95">
        <f>(AVERAGE(C$12:C333)-AVERAGE($D$12:$D333))/STDEV(C$12:C333)</f>
        <v>0.10432948975861421</v>
      </c>
      <c r="BK333" s="94"/>
      <c r="BL333" s="94"/>
      <c r="BM333" s="94"/>
      <c r="BN333" s="72">
        <f t="shared" ref="BN333:BN396" si="154">IF(BN332&lt;&gt;1,0,IF(AND(ISNUMBER(B333),-100&lt;B333,B333&lt;100),1,0))</f>
        <v>0</v>
      </c>
      <c r="BO333" s="72">
        <f t="shared" ref="BO333:BO396" si="155">IF(BO332&lt;&gt;1,0,IF(AND(ISNUMBER(C333),-100&lt;C333,C333&lt;100),1,0))</f>
        <v>0</v>
      </c>
      <c r="BP333" s="72">
        <f t="shared" ref="BP333:BP396" si="156">IF(BP332&lt;&gt;1,0,IF(AND(ISNUMBER(D333),-100&lt;D333,D333&lt;100),1,0))</f>
        <v>0</v>
      </c>
      <c r="BQ333" s="72">
        <f t="shared" ref="BQ333:BQ396" si="157">IF(B333=C333,1,0)</f>
        <v>1</v>
      </c>
      <c r="BR333" s="72">
        <f t="shared" ref="BR333:BR396" si="158">IF(B333=D333,1,0)</f>
        <v>1</v>
      </c>
      <c r="BS333" s="72">
        <f t="shared" ref="BS333:BS396" si="159">IF(C333=D333,1,0)</f>
        <v>1</v>
      </c>
      <c r="BT333" s="72"/>
      <c r="BU333" s="72"/>
      <c r="BV333" s="72"/>
      <c r="BW333" s="72"/>
      <c r="BX333" s="72"/>
      <c r="BY333" s="72"/>
      <c r="BZ333" s="72"/>
      <c r="CA333" s="72"/>
      <c r="CB333" s="72"/>
      <c r="CC333" s="73"/>
      <c r="CD333" s="73"/>
      <c r="CE333" s="73"/>
      <c r="CF333" s="73"/>
      <c r="CG333" s="73"/>
      <c r="CH333" s="73">
        <f t="shared" si="140"/>
        <v>0</v>
      </c>
      <c r="CI333" s="73">
        <f t="shared" si="141"/>
        <v>0</v>
      </c>
      <c r="CJ333" s="73">
        <f t="shared" si="142"/>
        <v>0</v>
      </c>
      <c r="CK333" s="73"/>
      <c r="CL333" s="73">
        <f t="shared" si="143"/>
        <v>0</v>
      </c>
      <c r="CM333" s="73">
        <f t="shared" si="144"/>
        <v>0</v>
      </c>
      <c r="CN333" s="73">
        <f t="shared" si="145"/>
        <v>0</v>
      </c>
      <c r="CO333" s="73">
        <f t="shared" si="146"/>
        <v>0</v>
      </c>
      <c r="CP333" s="73">
        <f t="shared" si="147"/>
        <v>0</v>
      </c>
      <c r="CQ333" s="73">
        <f t="shared" si="148"/>
        <v>0</v>
      </c>
      <c r="CR333" s="73">
        <f t="shared" ref="CR333:CR396" si="160">CH333*CL333</f>
        <v>0</v>
      </c>
      <c r="CS333" s="94"/>
      <c r="CT333" s="94"/>
      <c r="CU333" s="94"/>
      <c r="CV333" s="94"/>
      <c r="CW333" s="94"/>
    </row>
    <row r="334" spans="1:101" s="22" customFormat="1" x14ac:dyDescent="0.2">
      <c r="A334" s="91">
        <f t="shared" ref="A334:A397" si="161">A333+1</f>
        <v>323</v>
      </c>
      <c r="B334" s="61"/>
      <c r="C334" s="61"/>
      <c r="D334" s="6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AS334" s="109"/>
      <c r="AT334" s="94"/>
      <c r="AU334" s="94"/>
      <c r="AV334" s="94"/>
      <c r="AW334" s="94"/>
      <c r="AX334" s="94"/>
      <c r="AY334" s="94">
        <f t="shared" si="149"/>
        <v>323</v>
      </c>
      <c r="AZ334" s="94">
        <f>AVERAGE(B$12:B334)</f>
        <v>-1.0500267633333337E-3</v>
      </c>
      <c r="BA334" s="94">
        <f>AVERAGE(C$12:C334)</f>
        <v>4.6842394133333326E-3</v>
      </c>
      <c r="BB334" s="94">
        <f t="shared" si="150"/>
        <v>0</v>
      </c>
      <c r="BC334" s="94">
        <f t="shared" si="151"/>
        <v>0</v>
      </c>
      <c r="BD334" s="94">
        <f t="shared" ref="BD334:BD397" si="162">BB334+BD333</f>
        <v>-6.3001605800000027E-2</v>
      </c>
      <c r="BE334" s="94">
        <f t="shared" ref="BE334:BE397" si="163">BC334+BE333</f>
        <v>0.28105436479999996</v>
      </c>
      <c r="BF334" s="94">
        <f t="shared" ref="BF334:BF397" si="164">BC334-BB334+BF333</f>
        <v>0.34405597060000004</v>
      </c>
      <c r="BG334" s="95">
        <f t="shared" si="152"/>
        <v>0</v>
      </c>
      <c r="BH334" s="95">
        <f t="shared" si="153"/>
        <v>0</v>
      </c>
      <c r="BI334" s="95">
        <f>(AVERAGE(B$12:B334)-AVERAGE($D$12:$D334))/STDEV(B$12:B334)</f>
        <v>-8.7081254602406233E-2</v>
      </c>
      <c r="BJ334" s="95">
        <f>(AVERAGE(C$12:C334)-AVERAGE($D$12:$D334))/STDEV(C$12:C334)</f>
        <v>0.10432948975861421</v>
      </c>
      <c r="BK334" s="94"/>
      <c r="BL334" s="94"/>
      <c r="BM334" s="94"/>
      <c r="BN334" s="72">
        <f t="shared" si="154"/>
        <v>0</v>
      </c>
      <c r="BO334" s="72">
        <f t="shared" si="155"/>
        <v>0</v>
      </c>
      <c r="BP334" s="72">
        <f t="shared" si="156"/>
        <v>0</v>
      </c>
      <c r="BQ334" s="72">
        <f t="shared" si="157"/>
        <v>1</v>
      </c>
      <c r="BR334" s="72">
        <f t="shared" si="158"/>
        <v>1</v>
      </c>
      <c r="BS334" s="72">
        <f t="shared" si="159"/>
        <v>1</v>
      </c>
      <c r="BT334" s="72"/>
      <c r="BU334" s="72"/>
      <c r="BV334" s="72"/>
      <c r="BW334" s="72"/>
      <c r="BX334" s="72"/>
      <c r="BY334" s="72"/>
      <c r="BZ334" s="72"/>
      <c r="CA334" s="72"/>
      <c r="CB334" s="72"/>
      <c r="CC334" s="73"/>
      <c r="CD334" s="73"/>
      <c r="CE334" s="73"/>
      <c r="CF334" s="73"/>
      <c r="CG334" s="73"/>
      <c r="CH334" s="73">
        <f t="shared" si="140"/>
        <v>0</v>
      </c>
      <c r="CI334" s="73">
        <f t="shared" si="141"/>
        <v>0</v>
      </c>
      <c r="CJ334" s="73">
        <f t="shared" si="142"/>
        <v>0</v>
      </c>
      <c r="CK334" s="73"/>
      <c r="CL334" s="73">
        <f t="shared" si="143"/>
        <v>0</v>
      </c>
      <c r="CM334" s="73">
        <f t="shared" si="144"/>
        <v>0</v>
      </c>
      <c r="CN334" s="73">
        <f t="shared" si="145"/>
        <v>0</v>
      </c>
      <c r="CO334" s="73">
        <f t="shared" si="146"/>
        <v>0</v>
      </c>
      <c r="CP334" s="73">
        <f t="shared" si="147"/>
        <v>0</v>
      </c>
      <c r="CQ334" s="73">
        <f t="shared" si="148"/>
        <v>0</v>
      </c>
      <c r="CR334" s="73">
        <f t="shared" si="160"/>
        <v>0</v>
      </c>
      <c r="CS334" s="94"/>
      <c r="CT334" s="94"/>
      <c r="CU334" s="94"/>
      <c r="CV334" s="94"/>
      <c r="CW334" s="94"/>
    </row>
    <row r="335" spans="1:101" s="22" customFormat="1" x14ac:dyDescent="0.2">
      <c r="A335" s="91">
        <f t="shared" si="161"/>
        <v>324</v>
      </c>
      <c r="B335" s="61"/>
      <c r="C335" s="61"/>
      <c r="D335" s="6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AS335" s="109"/>
      <c r="AT335" s="94"/>
      <c r="AU335" s="94"/>
      <c r="AV335" s="94"/>
      <c r="AW335" s="94"/>
      <c r="AX335" s="94"/>
      <c r="AY335" s="94">
        <f t="shared" si="149"/>
        <v>324</v>
      </c>
      <c r="AZ335" s="94">
        <f>AVERAGE(B$12:B335)</f>
        <v>-1.0500267633333337E-3</v>
      </c>
      <c r="BA335" s="94">
        <f>AVERAGE(C$12:C335)</f>
        <v>4.6842394133333326E-3</v>
      </c>
      <c r="BB335" s="94">
        <f t="shared" si="150"/>
        <v>0</v>
      </c>
      <c r="BC335" s="94">
        <f t="shared" si="151"/>
        <v>0</v>
      </c>
      <c r="BD335" s="94">
        <f t="shared" si="162"/>
        <v>-6.3001605800000027E-2</v>
      </c>
      <c r="BE335" s="94">
        <f t="shared" si="163"/>
        <v>0.28105436479999996</v>
      </c>
      <c r="BF335" s="94">
        <f t="shared" si="164"/>
        <v>0.34405597060000004</v>
      </c>
      <c r="BG335" s="95">
        <f t="shared" si="152"/>
        <v>0</v>
      </c>
      <c r="BH335" s="95">
        <f t="shared" si="153"/>
        <v>0</v>
      </c>
      <c r="BI335" s="95">
        <f>(AVERAGE(B$12:B335)-AVERAGE($D$12:$D335))/STDEV(B$12:B335)</f>
        <v>-8.7081254602406233E-2</v>
      </c>
      <c r="BJ335" s="95">
        <f>(AVERAGE(C$12:C335)-AVERAGE($D$12:$D335))/STDEV(C$12:C335)</f>
        <v>0.10432948975861421</v>
      </c>
      <c r="BK335" s="94"/>
      <c r="BL335" s="94"/>
      <c r="BM335" s="94"/>
      <c r="BN335" s="72">
        <f t="shared" si="154"/>
        <v>0</v>
      </c>
      <c r="BO335" s="72">
        <f t="shared" si="155"/>
        <v>0</v>
      </c>
      <c r="BP335" s="72">
        <f t="shared" si="156"/>
        <v>0</v>
      </c>
      <c r="BQ335" s="72">
        <f t="shared" si="157"/>
        <v>1</v>
      </c>
      <c r="BR335" s="72">
        <f t="shared" si="158"/>
        <v>1</v>
      </c>
      <c r="BS335" s="72">
        <f t="shared" si="159"/>
        <v>1</v>
      </c>
      <c r="BT335" s="72"/>
      <c r="BU335" s="72"/>
      <c r="BV335" s="72"/>
      <c r="BW335" s="72"/>
      <c r="BX335" s="72"/>
      <c r="BY335" s="72"/>
      <c r="BZ335" s="72"/>
      <c r="CA335" s="72"/>
      <c r="CB335" s="72"/>
      <c r="CC335" s="73"/>
      <c r="CD335" s="73"/>
      <c r="CE335" s="73"/>
      <c r="CF335" s="73"/>
      <c r="CG335" s="73"/>
      <c r="CH335" s="73">
        <f t="shared" si="140"/>
        <v>0</v>
      </c>
      <c r="CI335" s="73">
        <f t="shared" si="141"/>
        <v>0</v>
      </c>
      <c r="CJ335" s="73">
        <f t="shared" si="142"/>
        <v>0</v>
      </c>
      <c r="CK335" s="73"/>
      <c r="CL335" s="73">
        <f t="shared" si="143"/>
        <v>0</v>
      </c>
      <c r="CM335" s="73">
        <f t="shared" si="144"/>
        <v>0</v>
      </c>
      <c r="CN335" s="73">
        <f t="shared" si="145"/>
        <v>0</v>
      </c>
      <c r="CO335" s="73">
        <f t="shared" si="146"/>
        <v>0</v>
      </c>
      <c r="CP335" s="73">
        <f t="shared" si="147"/>
        <v>0</v>
      </c>
      <c r="CQ335" s="73">
        <f t="shared" si="148"/>
        <v>0</v>
      </c>
      <c r="CR335" s="73">
        <f t="shared" si="160"/>
        <v>0</v>
      </c>
      <c r="CS335" s="94"/>
      <c r="CT335" s="94"/>
      <c r="CU335" s="94"/>
      <c r="CV335" s="94"/>
      <c r="CW335" s="94"/>
    </row>
    <row r="336" spans="1:101" s="22" customFormat="1" x14ac:dyDescent="0.2">
      <c r="A336" s="91">
        <f t="shared" si="161"/>
        <v>325</v>
      </c>
      <c r="B336" s="61"/>
      <c r="C336" s="61"/>
      <c r="D336" s="6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AS336" s="109"/>
      <c r="AT336" s="94"/>
      <c r="AU336" s="94"/>
      <c r="AV336" s="94"/>
      <c r="AW336" s="94"/>
      <c r="AX336" s="94"/>
      <c r="AY336" s="94">
        <f t="shared" si="149"/>
        <v>325</v>
      </c>
      <c r="AZ336" s="94">
        <f>AVERAGE(B$12:B336)</f>
        <v>-1.0500267633333337E-3</v>
      </c>
      <c r="BA336" s="94">
        <f>AVERAGE(C$12:C336)</f>
        <v>4.6842394133333326E-3</v>
      </c>
      <c r="BB336" s="94">
        <f t="shared" si="150"/>
        <v>0</v>
      </c>
      <c r="BC336" s="94">
        <f t="shared" si="151"/>
        <v>0</v>
      </c>
      <c r="BD336" s="94">
        <f t="shared" si="162"/>
        <v>-6.3001605800000027E-2</v>
      </c>
      <c r="BE336" s="94">
        <f t="shared" si="163"/>
        <v>0.28105436479999996</v>
      </c>
      <c r="BF336" s="94">
        <f t="shared" si="164"/>
        <v>0.34405597060000004</v>
      </c>
      <c r="BG336" s="95">
        <f t="shared" si="152"/>
        <v>0</v>
      </c>
      <c r="BH336" s="95">
        <f t="shared" si="153"/>
        <v>0</v>
      </c>
      <c r="BI336" s="95">
        <f>(AVERAGE(B$12:B336)-AVERAGE($D$12:$D336))/STDEV(B$12:B336)</f>
        <v>-8.7081254602406233E-2</v>
      </c>
      <c r="BJ336" s="95">
        <f>(AVERAGE(C$12:C336)-AVERAGE($D$12:$D336))/STDEV(C$12:C336)</f>
        <v>0.10432948975861421</v>
      </c>
      <c r="BK336" s="94"/>
      <c r="BL336" s="94"/>
      <c r="BM336" s="94"/>
      <c r="BN336" s="72">
        <f t="shared" si="154"/>
        <v>0</v>
      </c>
      <c r="BO336" s="72">
        <f t="shared" si="155"/>
        <v>0</v>
      </c>
      <c r="BP336" s="72">
        <f t="shared" si="156"/>
        <v>0</v>
      </c>
      <c r="BQ336" s="72">
        <f t="shared" si="157"/>
        <v>1</v>
      </c>
      <c r="BR336" s="72">
        <f t="shared" si="158"/>
        <v>1</v>
      </c>
      <c r="BS336" s="72">
        <f t="shared" si="159"/>
        <v>1</v>
      </c>
      <c r="BT336" s="72"/>
      <c r="BU336" s="72"/>
      <c r="BV336" s="72"/>
      <c r="BW336" s="72"/>
      <c r="BX336" s="72"/>
      <c r="BY336" s="72"/>
      <c r="BZ336" s="72"/>
      <c r="CA336" s="72"/>
      <c r="CB336" s="72"/>
      <c r="CC336" s="73"/>
      <c r="CD336" s="73"/>
      <c r="CE336" s="73"/>
      <c r="CF336" s="73"/>
      <c r="CG336" s="73"/>
      <c r="CH336" s="73">
        <f t="shared" si="140"/>
        <v>0</v>
      </c>
      <c r="CI336" s="73">
        <f t="shared" si="141"/>
        <v>0</v>
      </c>
      <c r="CJ336" s="73">
        <f t="shared" si="142"/>
        <v>0</v>
      </c>
      <c r="CK336" s="73"/>
      <c r="CL336" s="73">
        <f t="shared" si="143"/>
        <v>0</v>
      </c>
      <c r="CM336" s="73">
        <f t="shared" si="144"/>
        <v>0</v>
      </c>
      <c r="CN336" s="73">
        <f t="shared" si="145"/>
        <v>0</v>
      </c>
      <c r="CO336" s="73">
        <f t="shared" si="146"/>
        <v>0</v>
      </c>
      <c r="CP336" s="73">
        <f t="shared" si="147"/>
        <v>0</v>
      </c>
      <c r="CQ336" s="73">
        <f t="shared" si="148"/>
        <v>0</v>
      </c>
      <c r="CR336" s="73">
        <f t="shared" si="160"/>
        <v>0</v>
      </c>
      <c r="CS336" s="94"/>
      <c r="CT336" s="94"/>
      <c r="CU336" s="94"/>
      <c r="CV336" s="94"/>
      <c r="CW336" s="94"/>
    </row>
    <row r="337" spans="1:101" s="22" customFormat="1" x14ac:dyDescent="0.2">
      <c r="A337" s="91">
        <f t="shared" si="161"/>
        <v>326</v>
      </c>
      <c r="B337" s="61"/>
      <c r="C337" s="61"/>
      <c r="D337" s="6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AS337" s="109"/>
      <c r="AT337" s="94"/>
      <c r="AU337" s="94"/>
      <c r="AV337" s="94"/>
      <c r="AW337" s="94"/>
      <c r="AX337" s="94"/>
      <c r="AY337" s="94">
        <f t="shared" si="149"/>
        <v>326</v>
      </c>
      <c r="AZ337" s="94">
        <f>AVERAGE(B$12:B337)</f>
        <v>-1.0500267633333337E-3</v>
      </c>
      <c r="BA337" s="94">
        <f>AVERAGE(C$12:C337)</f>
        <v>4.6842394133333326E-3</v>
      </c>
      <c r="BB337" s="94">
        <f t="shared" si="150"/>
        <v>0</v>
      </c>
      <c r="BC337" s="94">
        <f t="shared" si="151"/>
        <v>0</v>
      </c>
      <c r="BD337" s="94">
        <f t="shared" si="162"/>
        <v>-6.3001605800000027E-2</v>
      </c>
      <c r="BE337" s="94">
        <f t="shared" si="163"/>
        <v>0.28105436479999996</v>
      </c>
      <c r="BF337" s="94">
        <f t="shared" si="164"/>
        <v>0.34405597060000004</v>
      </c>
      <c r="BG337" s="95">
        <f t="shared" si="152"/>
        <v>0</v>
      </c>
      <c r="BH337" s="95">
        <f t="shared" si="153"/>
        <v>0</v>
      </c>
      <c r="BI337" s="95">
        <f>(AVERAGE(B$12:B337)-AVERAGE($D$12:$D337))/STDEV(B$12:B337)</f>
        <v>-8.7081254602406233E-2</v>
      </c>
      <c r="BJ337" s="95">
        <f>(AVERAGE(C$12:C337)-AVERAGE($D$12:$D337))/STDEV(C$12:C337)</f>
        <v>0.10432948975861421</v>
      </c>
      <c r="BK337" s="94"/>
      <c r="BL337" s="94"/>
      <c r="BM337" s="94"/>
      <c r="BN337" s="72">
        <f t="shared" si="154"/>
        <v>0</v>
      </c>
      <c r="BO337" s="72">
        <f t="shared" si="155"/>
        <v>0</v>
      </c>
      <c r="BP337" s="72">
        <f t="shared" si="156"/>
        <v>0</v>
      </c>
      <c r="BQ337" s="72">
        <f t="shared" si="157"/>
        <v>1</v>
      </c>
      <c r="BR337" s="72">
        <f t="shared" si="158"/>
        <v>1</v>
      </c>
      <c r="BS337" s="72">
        <f t="shared" si="159"/>
        <v>1</v>
      </c>
      <c r="BT337" s="72"/>
      <c r="BU337" s="72"/>
      <c r="BV337" s="72"/>
      <c r="BW337" s="72"/>
      <c r="BX337" s="72"/>
      <c r="BY337" s="72"/>
      <c r="BZ337" s="72"/>
      <c r="CA337" s="72"/>
      <c r="CB337" s="72"/>
      <c r="CC337" s="73"/>
      <c r="CD337" s="73"/>
      <c r="CE337" s="73"/>
      <c r="CF337" s="73"/>
      <c r="CG337" s="73"/>
      <c r="CH337" s="73">
        <f t="shared" si="140"/>
        <v>0</v>
      </c>
      <c r="CI337" s="73">
        <f t="shared" si="141"/>
        <v>0</v>
      </c>
      <c r="CJ337" s="73">
        <f t="shared" si="142"/>
        <v>0</v>
      </c>
      <c r="CK337" s="73"/>
      <c r="CL337" s="73">
        <f t="shared" si="143"/>
        <v>0</v>
      </c>
      <c r="CM337" s="73">
        <f t="shared" si="144"/>
        <v>0</v>
      </c>
      <c r="CN337" s="73">
        <f t="shared" si="145"/>
        <v>0</v>
      </c>
      <c r="CO337" s="73">
        <f t="shared" si="146"/>
        <v>0</v>
      </c>
      <c r="CP337" s="73">
        <f t="shared" si="147"/>
        <v>0</v>
      </c>
      <c r="CQ337" s="73">
        <f t="shared" si="148"/>
        <v>0</v>
      </c>
      <c r="CR337" s="73">
        <f t="shared" si="160"/>
        <v>0</v>
      </c>
      <c r="CS337" s="94"/>
      <c r="CT337" s="94"/>
      <c r="CU337" s="94"/>
      <c r="CV337" s="94"/>
      <c r="CW337" s="94"/>
    </row>
    <row r="338" spans="1:101" s="22" customFormat="1" x14ac:dyDescent="0.2">
      <c r="A338" s="91">
        <f t="shared" si="161"/>
        <v>327</v>
      </c>
      <c r="B338" s="61"/>
      <c r="C338" s="61"/>
      <c r="D338" s="6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AS338" s="109"/>
      <c r="AT338" s="94"/>
      <c r="AU338" s="94"/>
      <c r="AV338" s="94"/>
      <c r="AW338" s="94"/>
      <c r="AX338" s="94"/>
      <c r="AY338" s="94">
        <f t="shared" si="149"/>
        <v>327</v>
      </c>
      <c r="AZ338" s="94">
        <f>AVERAGE(B$12:B338)</f>
        <v>-1.0500267633333337E-3</v>
      </c>
      <c r="BA338" s="94">
        <f>AVERAGE(C$12:C338)</f>
        <v>4.6842394133333326E-3</v>
      </c>
      <c r="BB338" s="94">
        <f t="shared" si="150"/>
        <v>0</v>
      </c>
      <c r="BC338" s="94">
        <f t="shared" si="151"/>
        <v>0</v>
      </c>
      <c r="BD338" s="94">
        <f t="shared" si="162"/>
        <v>-6.3001605800000027E-2</v>
      </c>
      <c r="BE338" s="94">
        <f t="shared" si="163"/>
        <v>0.28105436479999996</v>
      </c>
      <c r="BF338" s="94">
        <f t="shared" si="164"/>
        <v>0.34405597060000004</v>
      </c>
      <c r="BG338" s="95">
        <f t="shared" si="152"/>
        <v>0</v>
      </c>
      <c r="BH338" s="95">
        <f t="shared" si="153"/>
        <v>0</v>
      </c>
      <c r="BI338" s="95">
        <f>(AVERAGE(B$12:B338)-AVERAGE($D$12:$D338))/STDEV(B$12:B338)</f>
        <v>-8.7081254602406233E-2</v>
      </c>
      <c r="BJ338" s="95">
        <f>(AVERAGE(C$12:C338)-AVERAGE($D$12:$D338))/STDEV(C$12:C338)</f>
        <v>0.10432948975861421</v>
      </c>
      <c r="BK338" s="94"/>
      <c r="BL338" s="94"/>
      <c r="BM338" s="94"/>
      <c r="BN338" s="72">
        <f t="shared" si="154"/>
        <v>0</v>
      </c>
      <c r="BO338" s="72">
        <f t="shared" si="155"/>
        <v>0</v>
      </c>
      <c r="BP338" s="72">
        <f t="shared" si="156"/>
        <v>0</v>
      </c>
      <c r="BQ338" s="72">
        <f t="shared" si="157"/>
        <v>1</v>
      </c>
      <c r="BR338" s="72">
        <f t="shared" si="158"/>
        <v>1</v>
      </c>
      <c r="BS338" s="72">
        <f t="shared" si="159"/>
        <v>1</v>
      </c>
      <c r="BT338" s="72"/>
      <c r="BU338" s="72"/>
      <c r="BV338" s="72"/>
      <c r="BW338" s="72"/>
      <c r="BX338" s="72"/>
      <c r="BY338" s="72"/>
      <c r="BZ338" s="72"/>
      <c r="CA338" s="72"/>
      <c r="CB338" s="72"/>
      <c r="CC338" s="73"/>
      <c r="CD338" s="73"/>
      <c r="CE338" s="73"/>
      <c r="CF338" s="73"/>
      <c r="CG338" s="73"/>
      <c r="CH338" s="73">
        <f t="shared" si="140"/>
        <v>0</v>
      </c>
      <c r="CI338" s="73">
        <f t="shared" si="141"/>
        <v>0</v>
      </c>
      <c r="CJ338" s="73">
        <f t="shared" si="142"/>
        <v>0</v>
      </c>
      <c r="CK338" s="73"/>
      <c r="CL338" s="73">
        <f t="shared" si="143"/>
        <v>0</v>
      </c>
      <c r="CM338" s="73">
        <f t="shared" si="144"/>
        <v>0</v>
      </c>
      <c r="CN338" s="73">
        <f t="shared" si="145"/>
        <v>0</v>
      </c>
      <c r="CO338" s="73">
        <f t="shared" si="146"/>
        <v>0</v>
      </c>
      <c r="CP338" s="73">
        <f t="shared" si="147"/>
        <v>0</v>
      </c>
      <c r="CQ338" s="73">
        <f t="shared" si="148"/>
        <v>0</v>
      </c>
      <c r="CR338" s="73">
        <f t="shared" si="160"/>
        <v>0</v>
      </c>
      <c r="CS338" s="94"/>
      <c r="CT338" s="94"/>
      <c r="CU338" s="94"/>
      <c r="CV338" s="94"/>
      <c r="CW338" s="94"/>
    </row>
    <row r="339" spans="1:101" s="22" customFormat="1" x14ac:dyDescent="0.2">
      <c r="A339" s="91">
        <f t="shared" si="161"/>
        <v>328</v>
      </c>
      <c r="B339" s="61"/>
      <c r="C339" s="61"/>
      <c r="D339" s="6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AS339" s="109"/>
      <c r="AT339" s="94"/>
      <c r="AU339" s="94"/>
      <c r="AV339" s="94"/>
      <c r="AW339" s="94"/>
      <c r="AX339" s="94"/>
      <c r="AY339" s="94">
        <f t="shared" si="149"/>
        <v>328</v>
      </c>
      <c r="AZ339" s="94">
        <f>AVERAGE(B$12:B339)</f>
        <v>-1.0500267633333337E-3</v>
      </c>
      <c r="BA339" s="94">
        <f>AVERAGE(C$12:C339)</f>
        <v>4.6842394133333326E-3</v>
      </c>
      <c r="BB339" s="94">
        <f t="shared" si="150"/>
        <v>0</v>
      </c>
      <c r="BC339" s="94">
        <f t="shared" si="151"/>
        <v>0</v>
      </c>
      <c r="BD339" s="94">
        <f t="shared" si="162"/>
        <v>-6.3001605800000027E-2</v>
      </c>
      <c r="BE339" s="94">
        <f t="shared" si="163"/>
        <v>0.28105436479999996</v>
      </c>
      <c r="BF339" s="94">
        <f t="shared" si="164"/>
        <v>0.34405597060000004</v>
      </c>
      <c r="BG339" s="95">
        <f t="shared" si="152"/>
        <v>0</v>
      </c>
      <c r="BH339" s="95">
        <f t="shared" si="153"/>
        <v>0</v>
      </c>
      <c r="BI339" s="95">
        <f>(AVERAGE(B$12:B339)-AVERAGE($D$12:$D339))/STDEV(B$12:B339)</f>
        <v>-8.7081254602406233E-2</v>
      </c>
      <c r="BJ339" s="95">
        <f>(AVERAGE(C$12:C339)-AVERAGE($D$12:$D339))/STDEV(C$12:C339)</f>
        <v>0.10432948975861421</v>
      </c>
      <c r="BK339" s="94"/>
      <c r="BL339" s="94"/>
      <c r="BM339" s="94"/>
      <c r="BN339" s="72">
        <f t="shared" si="154"/>
        <v>0</v>
      </c>
      <c r="BO339" s="72">
        <f t="shared" si="155"/>
        <v>0</v>
      </c>
      <c r="BP339" s="72">
        <f t="shared" si="156"/>
        <v>0</v>
      </c>
      <c r="BQ339" s="72">
        <f t="shared" si="157"/>
        <v>1</v>
      </c>
      <c r="BR339" s="72">
        <f t="shared" si="158"/>
        <v>1</v>
      </c>
      <c r="BS339" s="72">
        <f t="shared" si="159"/>
        <v>1</v>
      </c>
      <c r="BT339" s="72"/>
      <c r="BU339" s="72"/>
      <c r="BV339" s="72"/>
      <c r="BW339" s="72"/>
      <c r="BX339" s="72"/>
      <c r="BY339" s="72"/>
      <c r="BZ339" s="72"/>
      <c r="CA339" s="72"/>
      <c r="CB339" s="72"/>
      <c r="CC339" s="73"/>
      <c r="CD339" s="73"/>
      <c r="CE339" s="73"/>
      <c r="CF339" s="73"/>
      <c r="CG339" s="73"/>
      <c r="CH339" s="73">
        <f t="shared" si="140"/>
        <v>0</v>
      </c>
      <c r="CI339" s="73">
        <f t="shared" si="141"/>
        <v>0</v>
      </c>
      <c r="CJ339" s="73">
        <f t="shared" si="142"/>
        <v>0</v>
      </c>
      <c r="CK339" s="73"/>
      <c r="CL339" s="73">
        <f t="shared" si="143"/>
        <v>0</v>
      </c>
      <c r="CM339" s="73">
        <f t="shared" si="144"/>
        <v>0</v>
      </c>
      <c r="CN339" s="73">
        <f t="shared" si="145"/>
        <v>0</v>
      </c>
      <c r="CO339" s="73">
        <f t="shared" si="146"/>
        <v>0</v>
      </c>
      <c r="CP339" s="73">
        <f t="shared" si="147"/>
        <v>0</v>
      </c>
      <c r="CQ339" s="73">
        <f t="shared" si="148"/>
        <v>0</v>
      </c>
      <c r="CR339" s="73">
        <f t="shared" si="160"/>
        <v>0</v>
      </c>
      <c r="CS339" s="94"/>
      <c r="CT339" s="94"/>
      <c r="CU339" s="94"/>
      <c r="CV339" s="94"/>
      <c r="CW339" s="94"/>
    </row>
    <row r="340" spans="1:101" s="22" customFormat="1" x14ac:dyDescent="0.2">
      <c r="A340" s="91">
        <f t="shared" si="161"/>
        <v>329</v>
      </c>
      <c r="B340" s="61"/>
      <c r="C340" s="61"/>
      <c r="D340" s="6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AS340" s="109"/>
      <c r="AT340" s="94"/>
      <c r="AU340" s="94"/>
      <c r="AV340" s="94"/>
      <c r="AW340" s="94"/>
      <c r="AX340" s="94"/>
      <c r="AY340" s="94">
        <f t="shared" si="149"/>
        <v>329</v>
      </c>
      <c r="AZ340" s="94">
        <f>AVERAGE(B$12:B340)</f>
        <v>-1.0500267633333337E-3</v>
      </c>
      <c r="BA340" s="94">
        <f>AVERAGE(C$12:C340)</f>
        <v>4.6842394133333326E-3</v>
      </c>
      <c r="BB340" s="94">
        <f t="shared" si="150"/>
        <v>0</v>
      </c>
      <c r="BC340" s="94">
        <f t="shared" si="151"/>
        <v>0</v>
      </c>
      <c r="BD340" s="94">
        <f t="shared" si="162"/>
        <v>-6.3001605800000027E-2</v>
      </c>
      <c r="BE340" s="94">
        <f t="shared" si="163"/>
        <v>0.28105436479999996</v>
      </c>
      <c r="BF340" s="94">
        <f t="shared" si="164"/>
        <v>0.34405597060000004</v>
      </c>
      <c r="BG340" s="95">
        <f t="shared" si="152"/>
        <v>0</v>
      </c>
      <c r="BH340" s="95">
        <f t="shared" si="153"/>
        <v>0</v>
      </c>
      <c r="BI340" s="95">
        <f>(AVERAGE(B$12:B340)-AVERAGE($D$12:$D340))/STDEV(B$12:B340)</f>
        <v>-8.7081254602406233E-2</v>
      </c>
      <c r="BJ340" s="95">
        <f>(AVERAGE(C$12:C340)-AVERAGE($D$12:$D340))/STDEV(C$12:C340)</f>
        <v>0.10432948975861421</v>
      </c>
      <c r="BK340" s="94"/>
      <c r="BL340" s="94"/>
      <c r="BM340" s="94"/>
      <c r="BN340" s="72">
        <f t="shared" si="154"/>
        <v>0</v>
      </c>
      <c r="BO340" s="72">
        <f t="shared" si="155"/>
        <v>0</v>
      </c>
      <c r="BP340" s="72">
        <f t="shared" si="156"/>
        <v>0</v>
      </c>
      <c r="BQ340" s="72">
        <f t="shared" si="157"/>
        <v>1</v>
      </c>
      <c r="BR340" s="72">
        <f t="shared" si="158"/>
        <v>1</v>
      </c>
      <c r="BS340" s="72">
        <f t="shared" si="159"/>
        <v>1</v>
      </c>
      <c r="BT340" s="72"/>
      <c r="BU340" s="72"/>
      <c r="BV340" s="72"/>
      <c r="BW340" s="72"/>
      <c r="BX340" s="72"/>
      <c r="BY340" s="72"/>
      <c r="BZ340" s="72"/>
      <c r="CA340" s="72"/>
      <c r="CB340" s="72"/>
      <c r="CC340" s="73"/>
      <c r="CD340" s="73"/>
      <c r="CE340" s="73"/>
      <c r="CF340" s="73"/>
      <c r="CG340" s="73"/>
      <c r="CH340" s="73">
        <f t="shared" si="140"/>
        <v>0</v>
      </c>
      <c r="CI340" s="73">
        <f t="shared" si="141"/>
        <v>0</v>
      </c>
      <c r="CJ340" s="73">
        <f t="shared" si="142"/>
        <v>0</v>
      </c>
      <c r="CK340" s="73"/>
      <c r="CL340" s="73">
        <f t="shared" si="143"/>
        <v>0</v>
      </c>
      <c r="CM340" s="73">
        <f t="shared" si="144"/>
        <v>0</v>
      </c>
      <c r="CN340" s="73">
        <f t="shared" si="145"/>
        <v>0</v>
      </c>
      <c r="CO340" s="73">
        <f t="shared" si="146"/>
        <v>0</v>
      </c>
      <c r="CP340" s="73">
        <f t="shared" si="147"/>
        <v>0</v>
      </c>
      <c r="CQ340" s="73">
        <f t="shared" si="148"/>
        <v>0</v>
      </c>
      <c r="CR340" s="73">
        <f t="shared" si="160"/>
        <v>0</v>
      </c>
      <c r="CS340" s="94"/>
      <c r="CT340" s="94"/>
      <c r="CU340" s="94"/>
      <c r="CV340" s="94"/>
      <c r="CW340" s="94"/>
    </row>
    <row r="341" spans="1:101" s="22" customFormat="1" x14ac:dyDescent="0.2">
      <c r="A341" s="91">
        <f t="shared" si="161"/>
        <v>330</v>
      </c>
      <c r="B341" s="61"/>
      <c r="C341" s="61"/>
      <c r="D341" s="6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AS341" s="109"/>
      <c r="AT341" s="94"/>
      <c r="AU341" s="94"/>
      <c r="AV341" s="94"/>
      <c r="AW341" s="94"/>
      <c r="AX341" s="94"/>
      <c r="AY341" s="94">
        <f t="shared" si="149"/>
        <v>330</v>
      </c>
      <c r="AZ341" s="94">
        <f>AVERAGE(B$12:B341)</f>
        <v>-1.0500267633333337E-3</v>
      </c>
      <c r="BA341" s="94">
        <f>AVERAGE(C$12:C341)</f>
        <v>4.6842394133333326E-3</v>
      </c>
      <c r="BB341" s="94">
        <f t="shared" si="150"/>
        <v>0</v>
      </c>
      <c r="BC341" s="94">
        <f t="shared" si="151"/>
        <v>0</v>
      </c>
      <c r="BD341" s="94">
        <f t="shared" si="162"/>
        <v>-6.3001605800000027E-2</v>
      </c>
      <c r="BE341" s="94">
        <f t="shared" si="163"/>
        <v>0.28105436479999996</v>
      </c>
      <c r="BF341" s="94">
        <f t="shared" si="164"/>
        <v>0.34405597060000004</v>
      </c>
      <c r="BG341" s="95">
        <f t="shared" si="152"/>
        <v>0</v>
      </c>
      <c r="BH341" s="95">
        <f t="shared" si="153"/>
        <v>0</v>
      </c>
      <c r="BI341" s="95">
        <f>(AVERAGE(B$12:B341)-AVERAGE($D$12:$D341))/STDEV(B$12:B341)</f>
        <v>-8.7081254602406233E-2</v>
      </c>
      <c r="BJ341" s="95">
        <f>(AVERAGE(C$12:C341)-AVERAGE($D$12:$D341))/STDEV(C$12:C341)</f>
        <v>0.10432948975861421</v>
      </c>
      <c r="BK341" s="94"/>
      <c r="BL341" s="94"/>
      <c r="BM341" s="94"/>
      <c r="BN341" s="72">
        <f t="shared" si="154"/>
        <v>0</v>
      </c>
      <c r="BO341" s="72">
        <f t="shared" si="155"/>
        <v>0</v>
      </c>
      <c r="BP341" s="72">
        <f t="shared" si="156"/>
        <v>0</v>
      </c>
      <c r="BQ341" s="72">
        <f t="shared" si="157"/>
        <v>1</v>
      </c>
      <c r="BR341" s="72">
        <f t="shared" si="158"/>
        <v>1</v>
      </c>
      <c r="BS341" s="72">
        <f t="shared" si="159"/>
        <v>1</v>
      </c>
      <c r="BT341" s="72"/>
      <c r="BU341" s="72"/>
      <c r="BV341" s="72"/>
      <c r="BW341" s="72"/>
      <c r="BX341" s="72"/>
      <c r="BY341" s="72"/>
      <c r="BZ341" s="72"/>
      <c r="CA341" s="72"/>
      <c r="CB341" s="72"/>
      <c r="CC341" s="73"/>
      <c r="CD341" s="73"/>
      <c r="CE341" s="73"/>
      <c r="CF341" s="73"/>
      <c r="CG341" s="73"/>
      <c r="CH341" s="73">
        <f t="shared" si="140"/>
        <v>0</v>
      </c>
      <c r="CI341" s="73">
        <f t="shared" si="141"/>
        <v>0</v>
      </c>
      <c r="CJ341" s="73">
        <f t="shared" si="142"/>
        <v>0</v>
      </c>
      <c r="CK341" s="73"/>
      <c r="CL341" s="73">
        <f t="shared" si="143"/>
        <v>0</v>
      </c>
      <c r="CM341" s="73">
        <f t="shared" si="144"/>
        <v>0</v>
      </c>
      <c r="CN341" s="73">
        <f t="shared" si="145"/>
        <v>0</v>
      </c>
      <c r="CO341" s="73">
        <f t="shared" si="146"/>
        <v>0</v>
      </c>
      <c r="CP341" s="73">
        <f t="shared" si="147"/>
        <v>0</v>
      </c>
      <c r="CQ341" s="73">
        <f t="shared" si="148"/>
        <v>0</v>
      </c>
      <c r="CR341" s="73">
        <f t="shared" si="160"/>
        <v>0</v>
      </c>
      <c r="CS341" s="94"/>
      <c r="CT341" s="94"/>
      <c r="CU341" s="94"/>
      <c r="CV341" s="94"/>
      <c r="CW341" s="94"/>
    </row>
    <row r="342" spans="1:101" s="22" customFormat="1" x14ac:dyDescent="0.2">
      <c r="A342" s="91">
        <f t="shared" si="161"/>
        <v>331</v>
      </c>
      <c r="B342" s="61"/>
      <c r="C342" s="61"/>
      <c r="D342" s="6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AS342" s="109"/>
      <c r="AT342" s="94"/>
      <c r="AU342" s="94"/>
      <c r="AV342" s="94"/>
      <c r="AW342" s="94"/>
      <c r="AX342" s="94"/>
      <c r="AY342" s="94">
        <f t="shared" si="149"/>
        <v>331</v>
      </c>
      <c r="AZ342" s="94">
        <f>AVERAGE(B$12:B342)</f>
        <v>-1.0500267633333337E-3</v>
      </c>
      <c r="BA342" s="94">
        <f>AVERAGE(C$12:C342)</f>
        <v>4.6842394133333326E-3</v>
      </c>
      <c r="BB342" s="94">
        <f t="shared" si="150"/>
        <v>0</v>
      </c>
      <c r="BC342" s="94">
        <f t="shared" si="151"/>
        <v>0</v>
      </c>
      <c r="BD342" s="94">
        <f t="shared" si="162"/>
        <v>-6.3001605800000027E-2</v>
      </c>
      <c r="BE342" s="94">
        <f t="shared" si="163"/>
        <v>0.28105436479999996</v>
      </c>
      <c r="BF342" s="94">
        <f t="shared" si="164"/>
        <v>0.34405597060000004</v>
      </c>
      <c r="BG342" s="95">
        <f t="shared" si="152"/>
        <v>0</v>
      </c>
      <c r="BH342" s="95">
        <f t="shared" si="153"/>
        <v>0</v>
      </c>
      <c r="BI342" s="95">
        <f>(AVERAGE(B$12:B342)-AVERAGE($D$12:$D342))/STDEV(B$12:B342)</f>
        <v>-8.7081254602406233E-2</v>
      </c>
      <c r="BJ342" s="95">
        <f>(AVERAGE(C$12:C342)-AVERAGE($D$12:$D342))/STDEV(C$12:C342)</f>
        <v>0.10432948975861421</v>
      </c>
      <c r="BK342" s="94"/>
      <c r="BL342" s="94"/>
      <c r="BM342" s="94"/>
      <c r="BN342" s="72">
        <f t="shared" si="154"/>
        <v>0</v>
      </c>
      <c r="BO342" s="72">
        <f t="shared" si="155"/>
        <v>0</v>
      </c>
      <c r="BP342" s="72">
        <f t="shared" si="156"/>
        <v>0</v>
      </c>
      <c r="BQ342" s="72">
        <f t="shared" si="157"/>
        <v>1</v>
      </c>
      <c r="BR342" s="72">
        <f t="shared" si="158"/>
        <v>1</v>
      </c>
      <c r="BS342" s="72">
        <f t="shared" si="159"/>
        <v>1</v>
      </c>
      <c r="BT342" s="72"/>
      <c r="BU342" s="72"/>
      <c r="BV342" s="72"/>
      <c r="BW342" s="72"/>
      <c r="BX342" s="72"/>
      <c r="BY342" s="72"/>
      <c r="BZ342" s="72"/>
      <c r="CA342" s="72"/>
      <c r="CB342" s="72"/>
      <c r="CC342" s="73"/>
      <c r="CD342" s="73"/>
      <c r="CE342" s="73"/>
      <c r="CF342" s="73"/>
      <c r="CG342" s="73"/>
      <c r="CH342" s="73">
        <f t="shared" si="140"/>
        <v>0</v>
      </c>
      <c r="CI342" s="73">
        <f t="shared" si="141"/>
        <v>0</v>
      </c>
      <c r="CJ342" s="73">
        <f t="shared" si="142"/>
        <v>0</v>
      </c>
      <c r="CK342" s="73"/>
      <c r="CL342" s="73">
        <f t="shared" si="143"/>
        <v>0</v>
      </c>
      <c r="CM342" s="73">
        <f t="shared" si="144"/>
        <v>0</v>
      </c>
      <c r="CN342" s="73">
        <f t="shared" si="145"/>
        <v>0</v>
      </c>
      <c r="CO342" s="73">
        <f t="shared" si="146"/>
        <v>0</v>
      </c>
      <c r="CP342" s="73">
        <f t="shared" si="147"/>
        <v>0</v>
      </c>
      <c r="CQ342" s="73">
        <f t="shared" si="148"/>
        <v>0</v>
      </c>
      <c r="CR342" s="73">
        <f t="shared" si="160"/>
        <v>0</v>
      </c>
      <c r="CS342" s="94"/>
      <c r="CT342" s="94"/>
      <c r="CU342" s="94"/>
      <c r="CV342" s="94"/>
      <c r="CW342" s="94"/>
    </row>
    <row r="343" spans="1:101" s="22" customFormat="1" x14ac:dyDescent="0.2">
      <c r="A343" s="91">
        <f t="shared" si="161"/>
        <v>332</v>
      </c>
      <c r="B343" s="61"/>
      <c r="C343" s="61"/>
      <c r="D343" s="6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AS343" s="109"/>
      <c r="AT343" s="94"/>
      <c r="AU343" s="94"/>
      <c r="AV343" s="94"/>
      <c r="AW343" s="94"/>
      <c r="AX343" s="94"/>
      <c r="AY343" s="94">
        <f t="shared" si="149"/>
        <v>332</v>
      </c>
      <c r="AZ343" s="94">
        <f>AVERAGE(B$12:B343)</f>
        <v>-1.0500267633333337E-3</v>
      </c>
      <c r="BA343" s="94">
        <f>AVERAGE(C$12:C343)</f>
        <v>4.6842394133333326E-3</v>
      </c>
      <c r="BB343" s="94">
        <f t="shared" si="150"/>
        <v>0</v>
      </c>
      <c r="BC343" s="94">
        <f t="shared" si="151"/>
        <v>0</v>
      </c>
      <c r="BD343" s="94">
        <f t="shared" si="162"/>
        <v>-6.3001605800000027E-2</v>
      </c>
      <c r="BE343" s="94">
        <f t="shared" si="163"/>
        <v>0.28105436479999996</v>
      </c>
      <c r="BF343" s="94">
        <f t="shared" si="164"/>
        <v>0.34405597060000004</v>
      </c>
      <c r="BG343" s="95">
        <f t="shared" si="152"/>
        <v>0</v>
      </c>
      <c r="BH343" s="95">
        <f t="shared" si="153"/>
        <v>0</v>
      </c>
      <c r="BI343" s="95">
        <f>(AVERAGE(B$12:B343)-AVERAGE($D$12:$D343))/STDEV(B$12:B343)</f>
        <v>-8.7081254602406233E-2</v>
      </c>
      <c r="BJ343" s="95">
        <f>(AVERAGE(C$12:C343)-AVERAGE($D$12:$D343))/STDEV(C$12:C343)</f>
        <v>0.10432948975861421</v>
      </c>
      <c r="BK343" s="94"/>
      <c r="BL343" s="94"/>
      <c r="BM343" s="94"/>
      <c r="BN343" s="72">
        <f t="shared" si="154"/>
        <v>0</v>
      </c>
      <c r="BO343" s="72">
        <f t="shared" si="155"/>
        <v>0</v>
      </c>
      <c r="BP343" s="72">
        <f t="shared" si="156"/>
        <v>0</v>
      </c>
      <c r="BQ343" s="72">
        <f t="shared" si="157"/>
        <v>1</v>
      </c>
      <c r="BR343" s="72">
        <f t="shared" si="158"/>
        <v>1</v>
      </c>
      <c r="BS343" s="72">
        <f t="shared" si="159"/>
        <v>1</v>
      </c>
      <c r="BT343" s="72"/>
      <c r="BU343" s="72"/>
      <c r="BV343" s="72"/>
      <c r="BW343" s="72"/>
      <c r="BX343" s="72"/>
      <c r="BY343" s="72"/>
      <c r="BZ343" s="72"/>
      <c r="CA343" s="72"/>
      <c r="CB343" s="72"/>
      <c r="CC343" s="73"/>
      <c r="CD343" s="73"/>
      <c r="CE343" s="73"/>
      <c r="CF343" s="73"/>
      <c r="CG343" s="73"/>
      <c r="CH343" s="73">
        <f t="shared" si="140"/>
        <v>0</v>
      </c>
      <c r="CI343" s="73">
        <f t="shared" si="141"/>
        <v>0</v>
      </c>
      <c r="CJ343" s="73">
        <f t="shared" si="142"/>
        <v>0</v>
      </c>
      <c r="CK343" s="73"/>
      <c r="CL343" s="73">
        <f t="shared" si="143"/>
        <v>0</v>
      </c>
      <c r="CM343" s="73">
        <f t="shared" si="144"/>
        <v>0</v>
      </c>
      <c r="CN343" s="73">
        <f t="shared" si="145"/>
        <v>0</v>
      </c>
      <c r="CO343" s="73">
        <f t="shared" si="146"/>
        <v>0</v>
      </c>
      <c r="CP343" s="73">
        <f t="shared" si="147"/>
        <v>0</v>
      </c>
      <c r="CQ343" s="73">
        <f t="shared" si="148"/>
        <v>0</v>
      </c>
      <c r="CR343" s="73">
        <f t="shared" si="160"/>
        <v>0</v>
      </c>
      <c r="CS343" s="94"/>
      <c r="CT343" s="94"/>
      <c r="CU343" s="94"/>
      <c r="CV343" s="94"/>
      <c r="CW343" s="94"/>
    </row>
    <row r="344" spans="1:101" s="22" customFormat="1" x14ac:dyDescent="0.2">
      <c r="A344" s="91">
        <f t="shared" si="161"/>
        <v>333</v>
      </c>
      <c r="B344" s="61"/>
      <c r="C344" s="61"/>
      <c r="D344" s="6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AS344" s="109"/>
      <c r="AT344" s="94"/>
      <c r="AU344" s="94"/>
      <c r="AV344" s="94"/>
      <c r="AW344" s="94"/>
      <c r="AX344" s="94"/>
      <c r="AY344" s="94">
        <f t="shared" si="149"/>
        <v>333</v>
      </c>
      <c r="AZ344" s="94">
        <f>AVERAGE(B$12:B344)</f>
        <v>-1.0500267633333337E-3</v>
      </c>
      <c r="BA344" s="94">
        <f>AVERAGE(C$12:C344)</f>
        <v>4.6842394133333326E-3</v>
      </c>
      <c r="BB344" s="94">
        <f t="shared" si="150"/>
        <v>0</v>
      </c>
      <c r="BC344" s="94">
        <f t="shared" si="151"/>
        <v>0</v>
      </c>
      <c r="BD344" s="94">
        <f t="shared" si="162"/>
        <v>-6.3001605800000027E-2</v>
      </c>
      <c r="BE344" s="94">
        <f t="shared" si="163"/>
        <v>0.28105436479999996</v>
      </c>
      <c r="BF344" s="94">
        <f t="shared" si="164"/>
        <v>0.34405597060000004</v>
      </c>
      <c r="BG344" s="95">
        <f t="shared" si="152"/>
        <v>0</v>
      </c>
      <c r="BH344" s="95">
        <f t="shared" si="153"/>
        <v>0</v>
      </c>
      <c r="BI344" s="95">
        <f>(AVERAGE(B$12:B344)-AVERAGE($D$12:$D344))/STDEV(B$12:B344)</f>
        <v>-8.7081254602406233E-2</v>
      </c>
      <c r="BJ344" s="95">
        <f>(AVERAGE(C$12:C344)-AVERAGE($D$12:$D344))/STDEV(C$12:C344)</f>
        <v>0.10432948975861421</v>
      </c>
      <c r="BK344" s="94"/>
      <c r="BL344" s="94"/>
      <c r="BM344" s="94"/>
      <c r="BN344" s="72">
        <f t="shared" si="154"/>
        <v>0</v>
      </c>
      <c r="BO344" s="72">
        <f t="shared" si="155"/>
        <v>0</v>
      </c>
      <c r="BP344" s="72">
        <f t="shared" si="156"/>
        <v>0</v>
      </c>
      <c r="BQ344" s="72">
        <f t="shared" si="157"/>
        <v>1</v>
      </c>
      <c r="BR344" s="72">
        <f t="shared" si="158"/>
        <v>1</v>
      </c>
      <c r="BS344" s="72">
        <f t="shared" si="159"/>
        <v>1</v>
      </c>
      <c r="BT344" s="72"/>
      <c r="BU344" s="72"/>
      <c r="BV344" s="72"/>
      <c r="BW344" s="72"/>
      <c r="BX344" s="72"/>
      <c r="BY344" s="72"/>
      <c r="BZ344" s="72"/>
      <c r="CA344" s="72"/>
      <c r="CB344" s="72"/>
      <c r="CC344" s="73"/>
      <c r="CD344" s="73"/>
      <c r="CE344" s="73"/>
      <c r="CF344" s="73"/>
      <c r="CG344" s="73"/>
      <c r="CH344" s="73">
        <f t="shared" si="140"/>
        <v>0</v>
      </c>
      <c r="CI344" s="73">
        <f t="shared" si="141"/>
        <v>0</v>
      </c>
      <c r="CJ344" s="73">
        <f t="shared" si="142"/>
        <v>0</v>
      </c>
      <c r="CK344" s="73"/>
      <c r="CL344" s="73">
        <f t="shared" si="143"/>
        <v>0</v>
      </c>
      <c r="CM344" s="73">
        <f t="shared" si="144"/>
        <v>0</v>
      </c>
      <c r="CN344" s="73">
        <f t="shared" si="145"/>
        <v>0</v>
      </c>
      <c r="CO344" s="73">
        <f t="shared" si="146"/>
        <v>0</v>
      </c>
      <c r="CP344" s="73">
        <f t="shared" si="147"/>
        <v>0</v>
      </c>
      <c r="CQ344" s="73">
        <f t="shared" si="148"/>
        <v>0</v>
      </c>
      <c r="CR344" s="73">
        <f t="shared" si="160"/>
        <v>0</v>
      </c>
      <c r="CS344" s="94"/>
      <c r="CT344" s="94"/>
      <c r="CU344" s="94"/>
      <c r="CV344" s="94"/>
      <c r="CW344" s="94"/>
    </row>
    <row r="345" spans="1:101" s="22" customFormat="1" x14ac:dyDescent="0.2">
      <c r="A345" s="91">
        <f t="shared" si="161"/>
        <v>334</v>
      </c>
      <c r="B345" s="61"/>
      <c r="C345" s="61"/>
      <c r="D345" s="6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AS345" s="109"/>
      <c r="AT345" s="94"/>
      <c r="AU345" s="94"/>
      <c r="AV345" s="94"/>
      <c r="AW345" s="94"/>
      <c r="AX345" s="94"/>
      <c r="AY345" s="94">
        <f t="shared" si="149"/>
        <v>334</v>
      </c>
      <c r="AZ345" s="94">
        <f>AVERAGE(B$12:B345)</f>
        <v>-1.0500267633333337E-3</v>
      </c>
      <c r="BA345" s="94">
        <f>AVERAGE(C$12:C345)</f>
        <v>4.6842394133333326E-3</v>
      </c>
      <c r="BB345" s="94">
        <f t="shared" si="150"/>
        <v>0</v>
      </c>
      <c r="BC345" s="94">
        <f t="shared" si="151"/>
        <v>0</v>
      </c>
      <c r="BD345" s="94">
        <f t="shared" si="162"/>
        <v>-6.3001605800000027E-2</v>
      </c>
      <c r="BE345" s="94">
        <f t="shared" si="163"/>
        <v>0.28105436479999996</v>
      </c>
      <c r="BF345" s="94">
        <f t="shared" si="164"/>
        <v>0.34405597060000004</v>
      </c>
      <c r="BG345" s="95">
        <f t="shared" si="152"/>
        <v>0</v>
      </c>
      <c r="BH345" s="95">
        <f t="shared" si="153"/>
        <v>0</v>
      </c>
      <c r="BI345" s="95">
        <f>(AVERAGE(B$12:B345)-AVERAGE($D$12:$D345))/STDEV(B$12:B345)</f>
        <v>-8.7081254602406233E-2</v>
      </c>
      <c r="BJ345" s="95">
        <f>(AVERAGE(C$12:C345)-AVERAGE($D$12:$D345))/STDEV(C$12:C345)</f>
        <v>0.10432948975861421</v>
      </c>
      <c r="BK345" s="94"/>
      <c r="BL345" s="94"/>
      <c r="BM345" s="94"/>
      <c r="BN345" s="72">
        <f t="shared" si="154"/>
        <v>0</v>
      </c>
      <c r="BO345" s="72">
        <f t="shared" si="155"/>
        <v>0</v>
      </c>
      <c r="BP345" s="72">
        <f t="shared" si="156"/>
        <v>0</v>
      </c>
      <c r="BQ345" s="72">
        <f t="shared" si="157"/>
        <v>1</v>
      </c>
      <c r="BR345" s="72">
        <f t="shared" si="158"/>
        <v>1</v>
      </c>
      <c r="BS345" s="72">
        <f t="shared" si="159"/>
        <v>1</v>
      </c>
      <c r="BT345" s="72"/>
      <c r="BU345" s="72"/>
      <c r="BV345" s="72"/>
      <c r="BW345" s="72"/>
      <c r="BX345" s="72"/>
      <c r="BY345" s="72"/>
      <c r="BZ345" s="72"/>
      <c r="CA345" s="72"/>
      <c r="CB345" s="72"/>
      <c r="CC345" s="73"/>
      <c r="CD345" s="73"/>
      <c r="CE345" s="73"/>
      <c r="CF345" s="73"/>
      <c r="CG345" s="73"/>
      <c r="CH345" s="73">
        <f t="shared" si="140"/>
        <v>0</v>
      </c>
      <c r="CI345" s="73">
        <f t="shared" si="141"/>
        <v>0</v>
      </c>
      <c r="CJ345" s="73">
        <f t="shared" si="142"/>
        <v>0</v>
      </c>
      <c r="CK345" s="73"/>
      <c r="CL345" s="73">
        <f t="shared" si="143"/>
        <v>0</v>
      </c>
      <c r="CM345" s="73">
        <f t="shared" si="144"/>
        <v>0</v>
      </c>
      <c r="CN345" s="73">
        <f t="shared" si="145"/>
        <v>0</v>
      </c>
      <c r="CO345" s="73">
        <f t="shared" si="146"/>
        <v>0</v>
      </c>
      <c r="CP345" s="73">
        <f t="shared" si="147"/>
        <v>0</v>
      </c>
      <c r="CQ345" s="73">
        <f t="shared" si="148"/>
        <v>0</v>
      </c>
      <c r="CR345" s="73">
        <f t="shared" si="160"/>
        <v>0</v>
      </c>
      <c r="CS345" s="94"/>
      <c r="CT345" s="94"/>
      <c r="CU345" s="94"/>
      <c r="CV345" s="94"/>
      <c r="CW345" s="94"/>
    </row>
    <row r="346" spans="1:101" s="22" customFormat="1" x14ac:dyDescent="0.2">
      <c r="A346" s="91">
        <f t="shared" si="161"/>
        <v>335</v>
      </c>
      <c r="B346" s="61"/>
      <c r="C346" s="61"/>
      <c r="D346" s="6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AS346" s="109"/>
      <c r="AT346" s="94"/>
      <c r="AU346" s="94"/>
      <c r="AV346" s="94"/>
      <c r="AW346" s="94"/>
      <c r="AX346" s="94"/>
      <c r="AY346" s="94">
        <f t="shared" si="149"/>
        <v>335</v>
      </c>
      <c r="AZ346" s="94">
        <f>AVERAGE(B$12:B346)</f>
        <v>-1.0500267633333337E-3</v>
      </c>
      <c r="BA346" s="94">
        <f>AVERAGE(C$12:C346)</f>
        <v>4.6842394133333326E-3</v>
      </c>
      <c r="BB346" s="94">
        <f t="shared" si="150"/>
        <v>0</v>
      </c>
      <c r="BC346" s="94">
        <f t="shared" si="151"/>
        <v>0</v>
      </c>
      <c r="BD346" s="94">
        <f t="shared" si="162"/>
        <v>-6.3001605800000027E-2</v>
      </c>
      <c r="BE346" s="94">
        <f t="shared" si="163"/>
        <v>0.28105436479999996</v>
      </c>
      <c r="BF346" s="94">
        <f t="shared" si="164"/>
        <v>0.34405597060000004</v>
      </c>
      <c r="BG346" s="95">
        <f t="shared" si="152"/>
        <v>0</v>
      </c>
      <c r="BH346" s="95">
        <f t="shared" si="153"/>
        <v>0</v>
      </c>
      <c r="BI346" s="95">
        <f>(AVERAGE(B$12:B346)-AVERAGE($D$12:$D346))/STDEV(B$12:B346)</f>
        <v>-8.7081254602406233E-2</v>
      </c>
      <c r="BJ346" s="95">
        <f>(AVERAGE(C$12:C346)-AVERAGE($D$12:$D346))/STDEV(C$12:C346)</f>
        <v>0.10432948975861421</v>
      </c>
      <c r="BK346" s="94"/>
      <c r="BL346" s="94"/>
      <c r="BM346" s="94"/>
      <c r="BN346" s="72">
        <f t="shared" si="154"/>
        <v>0</v>
      </c>
      <c r="BO346" s="72">
        <f t="shared" si="155"/>
        <v>0</v>
      </c>
      <c r="BP346" s="72">
        <f t="shared" si="156"/>
        <v>0</v>
      </c>
      <c r="BQ346" s="72">
        <f t="shared" si="157"/>
        <v>1</v>
      </c>
      <c r="BR346" s="72">
        <f t="shared" si="158"/>
        <v>1</v>
      </c>
      <c r="BS346" s="72">
        <f t="shared" si="159"/>
        <v>1</v>
      </c>
      <c r="BT346" s="72"/>
      <c r="BU346" s="72"/>
      <c r="BV346" s="72"/>
      <c r="BW346" s="72"/>
      <c r="BX346" s="72"/>
      <c r="BY346" s="72"/>
      <c r="BZ346" s="72"/>
      <c r="CA346" s="72"/>
      <c r="CB346" s="72"/>
      <c r="CC346" s="73"/>
      <c r="CD346" s="73"/>
      <c r="CE346" s="73"/>
      <c r="CF346" s="73"/>
      <c r="CG346" s="73"/>
      <c r="CH346" s="73">
        <f t="shared" si="140"/>
        <v>0</v>
      </c>
      <c r="CI346" s="73">
        <f t="shared" si="141"/>
        <v>0</v>
      </c>
      <c r="CJ346" s="73">
        <f t="shared" si="142"/>
        <v>0</v>
      </c>
      <c r="CK346" s="73"/>
      <c r="CL346" s="73">
        <f t="shared" si="143"/>
        <v>0</v>
      </c>
      <c r="CM346" s="73">
        <f t="shared" si="144"/>
        <v>0</v>
      </c>
      <c r="CN346" s="73">
        <f t="shared" si="145"/>
        <v>0</v>
      </c>
      <c r="CO346" s="73">
        <f t="shared" si="146"/>
        <v>0</v>
      </c>
      <c r="CP346" s="73">
        <f t="shared" si="147"/>
        <v>0</v>
      </c>
      <c r="CQ346" s="73">
        <f t="shared" si="148"/>
        <v>0</v>
      </c>
      <c r="CR346" s="73">
        <f t="shared" si="160"/>
        <v>0</v>
      </c>
      <c r="CS346" s="94"/>
      <c r="CT346" s="94"/>
      <c r="CU346" s="94"/>
      <c r="CV346" s="94"/>
      <c r="CW346" s="94"/>
    </row>
    <row r="347" spans="1:101" s="22" customFormat="1" x14ac:dyDescent="0.2">
      <c r="A347" s="91">
        <f t="shared" si="161"/>
        <v>336</v>
      </c>
      <c r="B347" s="61"/>
      <c r="C347" s="61"/>
      <c r="D347" s="6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AS347" s="109"/>
      <c r="AT347" s="94"/>
      <c r="AU347" s="94"/>
      <c r="AV347" s="94"/>
      <c r="AW347" s="94"/>
      <c r="AX347" s="94"/>
      <c r="AY347" s="94">
        <f t="shared" si="149"/>
        <v>336</v>
      </c>
      <c r="AZ347" s="94">
        <f>AVERAGE(B$12:B347)</f>
        <v>-1.0500267633333337E-3</v>
      </c>
      <c r="BA347" s="94">
        <f>AVERAGE(C$12:C347)</f>
        <v>4.6842394133333326E-3</v>
      </c>
      <c r="BB347" s="94">
        <f t="shared" si="150"/>
        <v>0</v>
      </c>
      <c r="BC347" s="94">
        <f t="shared" si="151"/>
        <v>0</v>
      </c>
      <c r="BD347" s="94">
        <f t="shared" si="162"/>
        <v>-6.3001605800000027E-2</v>
      </c>
      <c r="BE347" s="94">
        <f t="shared" si="163"/>
        <v>0.28105436479999996</v>
      </c>
      <c r="BF347" s="94">
        <f t="shared" si="164"/>
        <v>0.34405597060000004</v>
      </c>
      <c r="BG347" s="95">
        <f t="shared" si="152"/>
        <v>0</v>
      </c>
      <c r="BH347" s="95">
        <f t="shared" si="153"/>
        <v>0</v>
      </c>
      <c r="BI347" s="95">
        <f>(AVERAGE(B$12:B347)-AVERAGE($D$12:$D347))/STDEV(B$12:B347)</f>
        <v>-8.7081254602406233E-2</v>
      </c>
      <c r="BJ347" s="95">
        <f>(AVERAGE(C$12:C347)-AVERAGE($D$12:$D347))/STDEV(C$12:C347)</f>
        <v>0.10432948975861421</v>
      </c>
      <c r="BK347" s="94"/>
      <c r="BL347" s="94"/>
      <c r="BM347" s="94"/>
      <c r="BN347" s="72">
        <f t="shared" si="154"/>
        <v>0</v>
      </c>
      <c r="BO347" s="72">
        <f t="shared" si="155"/>
        <v>0</v>
      </c>
      <c r="BP347" s="72">
        <f t="shared" si="156"/>
        <v>0</v>
      </c>
      <c r="BQ347" s="72">
        <f t="shared" si="157"/>
        <v>1</v>
      </c>
      <c r="BR347" s="72">
        <f t="shared" si="158"/>
        <v>1</v>
      </c>
      <c r="BS347" s="72">
        <f t="shared" si="159"/>
        <v>1</v>
      </c>
      <c r="BT347" s="72"/>
      <c r="BU347" s="72"/>
      <c r="BV347" s="72"/>
      <c r="BW347" s="72"/>
      <c r="BX347" s="72"/>
      <c r="BY347" s="72"/>
      <c r="BZ347" s="72"/>
      <c r="CA347" s="72"/>
      <c r="CB347" s="72"/>
      <c r="CC347" s="73"/>
      <c r="CD347" s="73"/>
      <c r="CE347" s="73"/>
      <c r="CF347" s="73"/>
      <c r="CG347" s="73"/>
      <c r="CH347" s="73">
        <f t="shared" si="140"/>
        <v>0</v>
      </c>
      <c r="CI347" s="73">
        <f t="shared" si="141"/>
        <v>0</v>
      </c>
      <c r="CJ347" s="73">
        <f t="shared" si="142"/>
        <v>0</v>
      </c>
      <c r="CK347" s="73"/>
      <c r="CL347" s="73">
        <f t="shared" si="143"/>
        <v>0</v>
      </c>
      <c r="CM347" s="73">
        <f t="shared" si="144"/>
        <v>0</v>
      </c>
      <c r="CN347" s="73">
        <f t="shared" si="145"/>
        <v>0</v>
      </c>
      <c r="CO347" s="73">
        <f t="shared" si="146"/>
        <v>0</v>
      </c>
      <c r="CP347" s="73">
        <f t="shared" si="147"/>
        <v>0</v>
      </c>
      <c r="CQ347" s="73">
        <f t="shared" si="148"/>
        <v>0</v>
      </c>
      <c r="CR347" s="73">
        <f t="shared" si="160"/>
        <v>0</v>
      </c>
      <c r="CS347" s="94"/>
      <c r="CT347" s="94"/>
      <c r="CU347" s="94"/>
      <c r="CV347" s="94"/>
      <c r="CW347" s="94"/>
    </row>
    <row r="348" spans="1:101" s="22" customFormat="1" x14ac:dyDescent="0.2">
      <c r="A348" s="91">
        <f t="shared" si="161"/>
        <v>337</v>
      </c>
      <c r="B348" s="61"/>
      <c r="C348" s="61"/>
      <c r="D348" s="6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AS348" s="109"/>
      <c r="AT348" s="94"/>
      <c r="AU348" s="94"/>
      <c r="AV348" s="94"/>
      <c r="AW348" s="94"/>
      <c r="AX348" s="94"/>
      <c r="AY348" s="94">
        <f t="shared" si="149"/>
        <v>337</v>
      </c>
      <c r="AZ348" s="94">
        <f>AVERAGE(B$12:B348)</f>
        <v>-1.0500267633333337E-3</v>
      </c>
      <c r="BA348" s="94">
        <f>AVERAGE(C$12:C348)</f>
        <v>4.6842394133333326E-3</v>
      </c>
      <c r="BB348" s="94">
        <f t="shared" si="150"/>
        <v>0</v>
      </c>
      <c r="BC348" s="94">
        <f t="shared" si="151"/>
        <v>0</v>
      </c>
      <c r="BD348" s="94">
        <f t="shared" si="162"/>
        <v>-6.3001605800000027E-2</v>
      </c>
      <c r="BE348" s="94">
        <f t="shared" si="163"/>
        <v>0.28105436479999996</v>
      </c>
      <c r="BF348" s="94">
        <f t="shared" si="164"/>
        <v>0.34405597060000004</v>
      </c>
      <c r="BG348" s="95">
        <f t="shared" si="152"/>
        <v>0</v>
      </c>
      <c r="BH348" s="95">
        <f t="shared" si="153"/>
        <v>0</v>
      </c>
      <c r="BI348" s="95">
        <f>(AVERAGE(B$12:B348)-AVERAGE($D$12:$D348))/STDEV(B$12:B348)</f>
        <v>-8.7081254602406233E-2</v>
      </c>
      <c r="BJ348" s="95">
        <f>(AVERAGE(C$12:C348)-AVERAGE($D$12:$D348))/STDEV(C$12:C348)</f>
        <v>0.10432948975861421</v>
      </c>
      <c r="BK348" s="94"/>
      <c r="BL348" s="94"/>
      <c r="BM348" s="94"/>
      <c r="BN348" s="72">
        <f t="shared" si="154"/>
        <v>0</v>
      </c>
      <c r="BO348" s="72">
        <f t="shared" si="155"/>
        <v>0</v>
      </c>
      <c r="BP348" s="72">
        <f t="shared" si="156"/>
        <v>0</v>
      </c>
      <c r="BQ348" s="72">
        <f t="shared" si="157"/>
        <v>1</v>
      </c>
      <c r="BR348" s="72">
        <f t="shared" si="158"/>
        <v>1</v>
      </c>
      <c r="BS348" s="72">
        <f t="shared" si="159"/>
        <v>1</v>
      </c>
      <c r="BT348" s="72"/>
      <c r="BU348" s="72"/>
      <c r="BV348" s="72"/>
      <c r="BW348" s="72"/>
      <c r="BX348" s="72"/>
      <c r="BY348" s="72"/>
      <c r="BZ348" s="72"/>
      <c r="CA348" s="72"/>
      <c r="CB348" s="72"/>
      <c r="CC348" s="73"/>
      <c r="CD348" s="73"/>
      <c r="CE348" s="73"/>
      <c r="CF348" s="73"/>
      <c r="CG348" s="73"/>
      <c r="CH348" s="73">
        <f t="shared" si="140"/>
        <v>0</v>
      </c>
      <c r="CI348" s="73">
        <f t="shared" si="141"/>
        <v>0</v>
      </c>
      <c r="CJ348" s="73">
        <f t="shared" si="142"/>
        <v>0</v>
      </c>
      <c r="CK348" s="73"/>
      <c r="CL348" s="73">
        <f t="shared" si="143"/>
        <v>0</v>
      </c>
      <c r="CM348" s="73">
        <f t="shared" si="144"/>
        <v>0</v>
      </c>
      <c r="CN348" s="73">
        <f t="shared" si="145"/>
        <v>0</v>
      </c>
      <c r="CO348" s="73">
        <f t="shared" si="146"/>
        <v>0</v>
      </c>
      <c r="CP348" s="73">
        <f t="shared" si="147"/>
        <v>0</v>
      </c>
      <c r="CQ348" s="73">
        <f t="shared" si="148"/>
        <v>0</v>
      </c>
      <c r="CR348" s="73">
        <f t="shared" si="160"/>
        <v>0</v>
      </c>
      <c r="CS348" s="94"/>
      <c r="CT348" s="94"/>
      <c r="CU348" s="94"/>
      <c r="CV348" s="94"/>
      <c r="CW348" s="94"/>
    </row>
    <row r="349" spans="1:101" s="22" customFormat="1" x14ac:dyDescent="0.2">
      <c r="A349" s="91">
        <f t="shared" si="161"/>
        <v>338</v>
      </c>
      <c r="B349" s="61"/>
      <c r="C349" s="61"/>
      <c r="D349" s="6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AS349" s="109"/>
      <c r="AT349" s="94"/>
      <c r="AU349" s="94"/>
      <c r="AV349" s="94"/>
      <c r="AW349" s="94"/>
      <c r="AX349" s="94"/>
      <c r="AY349" s="94">
        <f t="shared" si="149"/>
        <v>338</v>
      </c>
      <c r="AZ349" s="94">
        <f>AVERAGE(B$12:B349)</f>
        <v>-1.0500267633333337E-3</v>
      </c>
      <c r="BA349" s="94">
        <f>AVERAGE(C$12:C349)</f>
        <v>4.6842394133333326E-3</v>
      </c>
      <c r="BB349" s="94">
        <f t="shared" si="150"/>
        <v>0</v>
      </c>
      <c r="BC349" s="94">
        <f t="shared" si="151"/>
        <v>0</v>
      </c>
      <c r="BD349" s="94">
        <f t="shared" si="162"/>
        <v>-6.3001605800000027E-2</v>
      </c>
      <c r="BE349" s="94">
        <f t="shared" si="163"/>
        <v>0.28105436479999996</v>
      </c>
      <c r="BF349" s="94">
        <f t="shared" si="164"/>
        <v>0.34405597060000004</v>
      </c>
      <c r="BG349" s="95">
        <f t="shared" si="152"/>
        <v>0</v>
      </c>
      <c r="BH349" s="95">
        <f t="shared" si="153"/>
        <v>0</v>
      </c>
      <c r="BI349" s="95">
        <f>(AVERAGE(B$12:B349)-AVERAGE($D$12:$D349))/STDEV(B$12:B349)</f>
        <v>-8.7081254602406233E-2</v>
      </c>
      <c r="BJ349" s="95">
        <f>(AVERAGE(C$12:C349)-AVERAGE($D$12:$D349))/STDEV(C$12:C349)</f>
        <v>0.10432948975861421</v>
      </c>
      <c r="BK349" s="94"/>
      <c r="BL349" s="94"/>
      <c r="BM349" s="94"/>
      <c r="BN349" s="72">
        <f t="shared" si="154"/>
        <v>0</v>
      </c>
      <c r="BO349" s="72">
        <f t="shared" si="155"/>
        <v>0</v>
      </c>
      <c r="BP349" s="72">
        <f t="shared" si="156"/>
        <v>0</v>
      </c>
      <c r="BQ349" s="72">
        <f t="shared" si="157"/>
        <v>1</v>
      </c>
      <c r="BR349" s="72">
        <f t="shared" si="158"/>
        <v>1</v>
      </c>
      <c r="BS349" s="72">
        <f t="shared" si="159"/>
        <v>1</v>
      </c>
      <c r="BT349" s="72"/>
      <c r="BU349" s="72"/>
      <c r="BV349" s="72"/>
      <c r="BW349" s="72"/>
      <c r="BX349" s="72"/>
      <c r="BY349" s="72"/>
      <c r="BZ349" s="72"/>
      <c r="CA349" s="72"/>
      <c r="CB349" s="72"/>
      <c r="CC349" s="73"/>
      <c r="CD349" s="73"/>
      <c r="CE349" s="73"/>
      <c r="CF349" s="73"/>
      <c r="CG349" s="73"/>
      <c r="CH349" s="73">
        <f t="shared" si="140"/>
        <v>0</v>
      </c>
      <c r="CI349" s="73">
        <f t="shared" si="141"/>
        <v>0</v>
      </c>
      <c r="CJ349" s="73">
        <f t="shared" si="142"/>
        <v>0</v>
      </c>
      <c r="CK349" s="73"/>
      <c r="CL349" s="73">
        <f t="shared" si="143"/>
        <v>0</v>
      </c>
      <c r="CM349" s="73">
        <f t="shared" si="144"/>
        <v>0</v>
      </c>
      <c r="CN349" s="73">
        <f t="shared" si="145"/>
        <v>0</v>
      </c>
      <c r="CO349" s="73">
        <f t="shared" si="146"/>
        <v>0</v>
      </c>
      <c r="CP349" s="73">
        <f t="shared" si="147"/>
        <v>0</v>
      </c>
      <c r="CQ349" s="73">
        <f t="shared" si="148"/>
        <v>0</v>
      </c>
      <c r="CR349" s="73">
        <f t="shared" si="160"/>
        <v>0</v>
      </c>
      <c r="CS349" s="94"/>
      <c r="CT349" s="94"/>
      <c r="CU349" s="94"/>
      <c r="CV349" s="94"/>
      <c r="CW349" s="94"/>
    </row>
    <row r="350" spans="1:101" s="22" customFormat="1" x14ac:dyDescent="0.2">
      <c r="A350" s="91">
        <f t="shared" si="161"/>
        <v>339</v>
      </c>
      <c r="B350" s="61"/>
      <c r="C350" s="61"/>
      <c r="D350" s="6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AS350" s="109"/>
      <c r="AT350" s="94"/>
      <c r="AU350" s="94"/>
      <c r="AV350" s="94"/>
      <c r="AW350" s="94"/>
      <c r="AX350" s="94"/>
      <c r="AY350" s="94">
        <f t="shared" si="149"/>
        <v>339</v>
      </c>
      <c r="AZ350" s="94">
        <f>AVERAGE(B$12:B350)</f>
        <v>-1.0500267633333337E-3</v>
      </c>
      <c r="BA350" s="94">
        <f>AVERAGE(C$12:C350)</f>
        <v>4.6842394133333326E-3</v>
      </c>
      <c r="BB350" s="94">
        <f t="shared" si="150"/>
        <v>0</v>
      </c>
      <c r="BC350" s="94">
        <f t="shared" si="151"/>
        <v>0</v>
      </c>
      <c r="BD350" s="94">
        <f t="shared" si="162"/>
        <v>-6.3001605800000027E-2</v>
      </c>
      <c r="BE350" s="94">
        <f t="shared" si="163"/>
        <v>0.28105436479999996</v>
      </c>
      <c r="BF350" s="94">
        <f t="shared" si="164"/>
        <v>0.34405597060000004</v>
      </c>
      <c r="BG350" s="95">
        <f t="shared" si="152"/>
        <v>0</v>
      </c>
      <c r="BH350" s="95">
        <f t="shared" si="153"/>
        <v>0</v>
      </c>
      <c r="BI350" s="95">
        <f>(AVERAGE(B$12:B350)-AVERAGE($D$12:$D350))/STDEV(B$12:B350)</f>
        <v>-8.7081254602406233E-2</v>
      </c>
      <c r="BJ350" s="95">
        <f>(AVERAGE(C$12:C350)-AVERAGE($D$12:$D350))/STDEV(C$12:C350)</f>
        <v>0.10432948975861421</v>
      </c>
      <c r="BK350" s="94"/>
      <c r="BL350" s="94"/>
      <c r="BM350" s="94"/>
      <c r="BN350" s="72">
        <f t="shared" si="154"/>
        <v>0</v>
      </c>
      <c r="BO350" s="72">
        <f t="shared" si="155"/>
        <v>0</v>
      </c>
      <c r="BP350" s="72">
        <f t="shared" si="156"/>
        <v>0</v>
      </c>
      <c r="BQ350" s="72">
        <f t="shared" si="157"/>
        <v>1</v>
      </c>
      <c r="BR350" s="72">
        <f t="shared" si="158"/>
        <v>1</v>
      </c>
      <c r="BS350" s="72">
        <f t="shared" si="159"/>
        <v>1</v>
      </c>
      <c r="BT350" s="72"/>
      <c r="BU350" s="72"/>
      <c r="BV350" s="72"/>
      <c r="BW350" s="72"/>
      <c r="BX350" s="72"/>
      <c r="BY350" s="72"/>
      <c r="BZ350" s="72"/>
      <c r="CA350" s="72"/>
      <c r="CB350" s="72"/>
      <c r="CC350" s="73"/>
      <c r="CD350" s="73"/>
      <c r="CE350" s="73"/>
      <c r="CF350" s="73"/>
      <c r="CG350" s="73"/>
      <c r="CH350" s="73">
        <f t="shared" si="140"/>
        <v>0</v>
      </c>
      <c r="CI350" s="73">
        <f t="shared" si="141"/>
        <v>0</v>
      </c>
      <c r="CJ350" s="73">
        <f t="shared" si="142"/>
        <v>0</v>
      </c>
      <c r="CK350" s="73"/>
      <c r="CL350" s="73">
        <f t="shared" si="143"/>
        <v>0</v>
      </c>
      <c r="CM350" s="73">
        <f t="shared" si="144"/>
        <v>0</v>
      </c>
      <c r="CN350" s="73">
        <f t="shared" si="145"/>
        <v>0</v>
      </c>
      <c r="CO350" s="73">
        <f t="shared" si="146"/>
        <v>0</v>
      </c>
      <c r="CP350" s="73">
        <f t="shared" si="147"/>
        <v>0</v>
      </c>
      <c r="CQ350" s="73">
        <f t="shared" si="148"/>
        <v>0</v>
      </c>
      <c r="CR350" s="73">
        <f t="shared" si="160"/>
        <v>0</v>
      </c>
      <c r="CS350" s="94"/>
      <c r="CT350" s="94"/>
      <c r="CU350" s="94"/>
      <c r="CV350" s="94"/>
      <c r="CW350" s="94"/>
    </row>
    <row r="351" spans="1:101" s="22" customFormat="1" x14ac:dyDescent="0.2">
      <c r="A351" s="91">
        <f t="shared" si="161"/>
        <v>340</v>
      </c>
      <c r="B351" s="61"/>
      <c r="C351" s="61"/>
      <c r="D351" s="6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AS351" s="109"/>
      <c r="AT351" s="94"/>
      <c r="AU351" s="94"/>
      <c r="AV351" s="94"/>
      <c r="AW351" s="94"/>
      <c r="AX351" s="94"/>
      <c r="AY351" s="94">
        <f t="shared" si="149"/>
        <v>340</v>
      </c>
      <c r="AZ351" s="94">
        <f>AVERAGE(B$12:B351)</f>
        <v>-1.0500267633333337E-3</v>
      </c>
      <c r="BA351" s="94">
        <f>AVERAGE(C$12:C351)</f>
        <v>4.6842394133333326E-3</v>
      </c>
      <c r="BB351" s="94">
        <f t="shared" si="150"/>
        <v>0</v>
      </c>
      <c r="BC351" s="94">
        <f t="shared" si="151"/>
        <v>0</v>
      </c>
      <c r="BD351" s="94">
        <f t="shared" si="162"/>
        <v>-6.3001605800000027E-2</v>
      </c>
      <c r="BE351" s="94">
        <f t="shared" si="163"/>
        <v>0.28105436479999996</v>
      </c>
      <c r="BF351" s="94">
        <f t="shared" si="164"/>
        <v>0.34405597060000004</v>
      </c>
      <c r="BG351" s="95">
        <f t="shared" si="152"/>
        <v>0</v>
      </c>
      <c r="BH351" s="95">
        <f t="shared" si="153"/>
        <v>0</v>
      </c>
      <c r="BI351" s="95">
        <f>(AVERAGE(B$12:B351)-AVERAGE($D$12:$D351))/STDEV(B$12:B351)</f>
        <v>-8.7081254602406233E-2</v>
      </c>
      <c r="BJ351" s="95">
        <f>(AVERAGE(C$12:C351)-AVERAGE($D$12:$D351))/STDEV(C$12:C351)</f>
        <v>0.10432948975861421</v>
      </c>
      <c r="BK351" s="94"/>
      <c r="BL351" s="94"/>
      <c r="BM351" s="94"/>
      <c r="BN351" s="72">
        <f t="shared" si="154"/>
        <v>0</v>
      </c>
      <c r="BO351" s="72">
        <f t="shared" si="155"/>
        <v>0</v>
      </c>
      <c r="BP351" s="72">
        <f t="shared" si="156"/>
        <v>0</v>
      </c>
      <c r="BQ351" s="72">
        <f t="shared" si="157"/>
        <v>1</v>
      </c>
      <c r="BR351" s="72">
        <f t="shared" si="158"/>
        <v>1</v>
      </c>
      <c r="BS351" s="72">
        <f t="shared" si="159"/>
        <v>1</v>
      </c>
      <c r="BT351" s="72"/>
      <c r="BU351" s="72"/>
      <c r="BV351" s="72"/>
      <c r="BW351" s="72"/>
      <c r="BX351" s="72"/>
      <c r="BY351" s="72"/>
      <c r="BZ351" s="72"/>
      <c r="CA351" s="72"/>
      <c r="CB351" s="72"/>
      <c r="CC351" s="73"/>
      <c r="CD351" s="73"/>
      <c r="CE351" s="73"/>
      <c r="CF351" s="73"/>
      <c r="CG351" s="73"/>
      <c r="CH351" s="73">
        <f t="shared" si="140"/>
        <v>0</v>
      </c>
      <c r="CI351" s="73">
        <f t="shared" si="141"/>
        <v>0</v>
      </c>
      <c r="CJ351" s="73">
        <f t="shared" si="142"/>
        <v>0</v>
      </c>
      <c r="CK351" s="73"/>
      <c r="CL351" s="73">
        <f t="shared" si="143"/>
        <v>0</v>
      </c>
      <c r="CM351" s="73">
        <f t="shared" si="144"/>
        <v>0</v>
      </c>
      <c r="CN351" s="73">
        <f t="shared" si="145"/>
        <v>0</v>
      </c>
      <c r="CO351" s="73">
        <f t="shared" si="146"/>
        <v>0</v>
      </c>
      <c r="CP351" s="73">
        <f t="shared" si="147"/>
        <v>0</v>
      </c>
      <c r="CQ351" s="73">
        <f t="shared" si="148"/>
        <v>0</v>
      </c>
      <c r="CR351" s="73">
        <f t="shared" si="160"/>
        <v>0</v>
      </c>
      <c r="CS351" s="94"/>
      <c r="CT351" s="94"/>
      <c r="CU351" s="94"/>
      <c r="CV351" s="94"/>
      <c r="CW351" s="94"/>
    </row>
    <row r="352" spans="1:101" s="22" customFormat="1" x14ac:dyDescent="0.2">
      <c r="A352" s="91">
        <f t="shared" si="161"/>
        <v>341</v>
      </c>
      <c r="B352" s="61"/>
      <c r="C352" s="61"/>
      <c r="D352" s="6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AS352" s="109"/>
      <c r="AT352" s="94"/>
      <c r="AU352" s="94"/>
      <c r="AV352" s="94"/>
      <c r="AW352" s="94"/>
      <c r="AX352" s="94"/>
      <c r="AY352" s="94">
        <f t="shared" si="149"/>
        <v>341</v>
      </c>
      <c r="AZ352" s="94">
        <f>AVERAGE(B$12:B352)</f>
        <v>-1.0500267633333337E-3</v>
      </c>
      <c r="BA352" s="94">
        <f>AVERAGE(C$12:C352)</f>
        <v>4.6842394133333326E-3</v>
      </c>
      <c r="BB352" s="94">
        <f t="shared" si="150"/>
        <v>0</v>
      </c>
      <c r="BC352" s="94">
        <f t="shared" si="151"/>
        <v>0</v>
      </c>
      <c r="BD352" s="94">
        <f t="shared" si="162"/>
        <v>-6.3001605800000027E-2</v>
      </c>
      <c r="BE352" s="94">
        <f t="shared" si="163"/>
        <v>0.28105436479999996</v>
      </c>
      <c r="BF352" s="94">
        <f t="shared" si="164"/>
        <v>0.34405597060000004</v>
      </c>
      <c r="BG352" s="95">
        <f t="shared" si="152"/>
        <v>0</v>
      </c>
      <c r="BH352" s="95">
        <f t="shared" si="153"/>
        <v>0</v>
      </c>
      <c r="BI352" s="95">
        <f>(AVERAGE(B$12:B352)-AVERAGE($D$12:$D352))/STDEV(B$12:B352)</f>
        <v>-8.7081254602406233E-2</v>
      </c>
      <c r="BJ352" s="95">
        <f>(AVERAGE(C$12:C352)-AVERAGE($D$12:$D352))/STDEV(C$12:C352)</f>
        <v>0.10432948975861421</v>
      </c>
      <c r="BK352" s="94"/>
      <c r="BL352" s="94"/>
      <c r="BM352" s="94"/>
      <c r="BN352" s="72">
        <f t="shared" si="154"/>
        <v>0</v>
      </c>
      <c r="BO352" s="72">
        <f t="shared" si="155"/>
        <v>0</v>
      </c>
      <c r="BP352" s="72">
        <f t="shared" si="156"/>
        <v>0</v>
      </c>
      <c r="BQ352" s="72">
        <f t="shared" si="157"/>
        <v>1</v>
      </c>
      <c r="BR352" s="72">
        <f t="shared" si="158"/>
        <v>1</v>
      </c>
      <c r="BS352" s="72">
        <f t="shared" si="159"/>
        <v>1</v>
      </c>
      <c r="BT352" s="72"/>
      <c r="BU352" s="72"/>
      <c r="BV352" s="72"/>
      <c r="BW352" s="72"/>
      <c r="BX352" s="72"/>
      <c r="BY352" s="72"/>
      <c r="BZ352" s="72"/>
      <c r="CA352" s="72"/>
      <c r="CB352" s="72"/>
      <c r="CC352" s="73"/>
      <c r="CD352" s="73"/>
      <c r="CE352" s="73"/>
      <c r="CF352" s="73"/>
      <c r="CG352" s="73"/>
      <c r="CH352" s="73">
        <f t="shared" si="140"/>
        <v>0</v>
      </c>
      <c r="CI352" s="73">
        <f t="shared" si="141"/>
        <v>0</v>
      </c>
      <c r="CJ352" s="73">
        <f t="shared" si="142"/>
        <v>0</v>
      </c>
      <c r="CK352" s="73"/>
      <c r="CL352" s="73">
        <f t="shared" si="143"/>
        <v>0</v>
      </c>
      <c r="CM352" s="73">
        <f t="shared" si="144"/>
        <v>0</v>
      </c>
      <c r="CN352" s="73">
        <f t="shared" si="145"/>
        <v>0</v>
      </c>
      <c r="CO352" s="73">
        <f t="shared" si="146"/>
        <v>0</v>
      </c>
      <c r="CP352" s="73">
        <f t="shared" si="147"/>
        <v>0</v>
      </c>
      <c r="CQ352" s="73">
        <f t="shared" si="148"/>
        <v>0</v>
      </c>
      <c r="CR352" s="73">
        <f t="shared" si="160"/>
        <v>0</v>
      </c>
      <c r="CS352" s="94"/>
      <c r="CT352" s="94"/>
      <c r="CU352" s="94"/>
      <c r="CV352" s="94"/>
      <c r="CW352" s="94"/>
    </row>
    <row r="353" spans="1:101" s="22" customFormat="1" x14ac:dyDescent="0.2">
      <c r="A353" s="91">
        <f t="shared" si="161"/>
        <v>342</v>
      </c>
      <c r="B353" s="61"/>
      <c r="C353" s="61"/>
      <c r="D353" s="6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AS353" s="109"/>
      <c r="AT353" s="94"/>
      <c r="AU353" s="94"/>
      <c r="AV353" s="94"/>
      <c r="AW353" s="94"/>
      <c r="AX353" s="94"/>
      <c r="AY353" s="94">
        <f t="shared" si="149"/>
        <v>342</v>
      </c>
      <c r="AZ353" s="94">
        <f>AVERAGE(B$12:B353)</f>
        <v>-1.0500267633333337E-3</v>
      </c>
      <c r="BA353" s="94">
        <f>AVERAGE(C$12:C353)</f>
        <v>4.6842394133333326E-3</v>
      </c>
      <c r="BB353" s="94">
        <f t="shared" si="150"/>
        <v>0</v>
      </c>
      <c r="BC353" s="94">
        <f t="shared" si="151"/>
        <v>0</v>
      </c>
      <c r="BD353" s="94">
        <f t="shared" si="162"/>
        <v>-6.3001605800000027E-2</v>
      </c>
      <c r="BE353" s="94">
        <f t="shared" si="163"/>
        <v>0.28105436479999996</v>
      </c>
      <c r="BF353" s="94">
        <f t="shared" si="164"/>
        <v>0.34405597060000004</v>
      </c>
      <c r="BG353" s="95">
        <f t="shared" si="152"/>
        <v>0</v>
      </c>
      <c r="BH353" s="95">
        <f t="shared" si="153"/>
        <v>0</v>
      </c>
      <c r="BI353" s="95">
        <f>(AVERAGE(B$12:B353)-AVERAGE($D$12:$D353))/STDEV(B$12:B353)</f>
        <v>-8.7081254602406233E-2</v>
      </c>
      <c r="BJ353" s="95">
        <f>(AVERAGE(C$12:C353)-AVERAGE($D$12:$D353))/STDEV(C$12:C353)</f>
        <v>0.10432948975861421</v>
      </c>
      <c r="BK353" s="94"/>
      <c r="BL353" s="94"/>
      <c r="BM353" s="94"/>
      <c r="BN353" s="72">
        <f t="shared" si="154"/>
        <v>0</v>
      </c>
      <c r="BO353" s="72">
        <f t="shared" si="155"/>
        <v>0</v>
      </c>
      <c r="BP353" s="72">
        <f t="shared" si="156"/>
        <v>0</v>
      </c>
      <c r="BQ353" s="72">
        <f t="shared" si="157"/>
        <v>1</v>
      </c>
      <c r="BR353" s="72">
        <f t="shared" si="158"/>
        <v>1</v>
      </c>
      <c r="BS353" s="72">
        <f t="shared" si="159"/>
        <v>1</v>
      </c>
      <c r="BT353" s="72"/>
      <c r="BU353" s="72"/>
      <c r="BV353" s="72"/>
      <c r="BW353" s="72"/>
      <c r="BX353" s="72"/>
      <c r="BY353" s="72"/>
      <c r="BZ353" s="72"/>
      <c r="CA353" s="72"/>
      <c r="CB353" s="72"/>
      <c r="CC353" s="73"/>
      <c r="CD353" s="73"/>
      <c r="CE353" s="73"/>
      <c r="CF353" s="73"/>
      <c r="CG353" s="73"/>
      <c r="CH353" s="73">
        <f t="shared" si="140"/>
        <v>0</v>
      </c>
      <c r="CI353" s="73">
        <f t="shared" si="141"/>
        <v>0</v>
      </c>
      <c r="CJ353" s="73">
        <f t="shared" si="142"/>
        <v>0</v>
      </c>
      <c r="CK353" s="73"/>
      <c r="CL353" s="73">
        <f t="shared" si="143"/>
        <v>0</v>
      </c>
      <c r="CM353" s="73">
        <f t="shared" si="144"/>
        <v>0</v>
      </c>
      <c r="CN353" s="73">
        <f t="shared" si="145"/>
        <v>0</v>
      </c>
      <c r="CO353" s="73">
        <f t="shared" si="146"/>
        <v>0</v>
      </c>
      <c r="CP353" s="73">
        <f t="shared" si="147"/>
        <v>0</v>
      </c>
      <c r="CQ353" s="73">
        <f t="shared" si="148"/>
        <v>0</v>
      </c>
      <c r="CR353" s="73">
        <f t="shared" si="160"/>
        <v>0</v>
      </c>
      <c r="CS353" s="94"/>
      <c r="CT353" s="94"/>
      <c r="CU353" s="94"/>
      <c r="CV353" s="94"/>
      <c r="CW353" s="94"/>
    </row>
    <row r="354" spans="1:101" s="22" customFormat="1" x14ac:dyDescent="0.2">
      <c r="A354" s="91">
        <f t="shared" si="161"/>
        <v>343</v>
      </c>
      <c r="B354" s="61"/>
      <c r="C354" s="61"/>
      <c r="D354" s="6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AS354" s="109"/>
      <c r="AT354" s="94"/>
      <c r="AU354" s="94"/>
      <c r="AV354" s="94"/>
      <c r="AW354" s="94"/>
      <c r="AX354" s="94"/>
      <c r="AY354" s="94">
        <f t="shared" si="149"/>
        <v>343</v>
      </c>
      <c r="AZ354" s="94">
        <f>AVERAGE(B$12:B354)</f>
        <v>-1.0500267633333337E-3</v>
      </c>
      <c r="BA354" s="94">
        <f>AVERAGE(C$12:C354)</f>
        <v>4.6842394133333326E-3</v>
      </c>
      <c r="BB354" s="94">
        <f t="shared" si="150"/>
        <v>0</v>
      </c>
      <c r="BC354" s="94">
        <f t="shared" si="151"/>
        <v>0</v>
      </c>
      <c r="BD354" s="94">
        <f t="shared" si="162"/>
        <v>-6.3001605800000027E-2</v>
      </c>
      <c r="BE354" s="94">
        <f t="shared" si="163"/>
        <v>0.28105436479999996</v>
      </c>
      <c r="BF354" s="94">
        <f t="shared" si="164"/>
        <v>0.34405597060000004</v>
      </c>
      <c r="BG354" s="95">
        <f t="shared" si="152"/>
        <v>0</v>
      </c>
      <c r="BH354" s="95">
        <f t="shared" si="153"/>
        <v>0</v>
      </c>
      <c r="BI354" s="95">
        <f>(AVERAGE(B$12:B354)-AVERAGE($D$12:$D354))/STDEV(B$12:B354)</f>
        <v>-8.7081254602406233E-2</v>
      </c>
      <c r="BJ354" s="95">
        <f>(AVERAGE(C$12:C354)-AVERAGE($D$12:$D354))/STDEV(C$12:C354)</f>
        <v>0.10432948975861421</v>
      </c>
      <c r="BK354" s="94"/>
      <c r="BL354" s="94"/>
      <c r="BM354" s="94"/>
      <c r="BN354" s="72">
        <f t="shared" si="154"/>
        <v>0</v>
      </c>
      <c r="BO354" s="72">
        <f t="shared" si="155"/>
        <v>0</v>
      </c>
      <c r="BP354" s="72">
        <f t="shared" si="156"/>
        <v>0</v>
      </c>
      <c r="BQ354" s="72">
        <f t="shared" si="157"/>
        <v>1</v>
      </c>
      <c r="BR354" s="72">
        <f t="shared" si="158"/>
        <v>1</v>
      </c>
      <c r="BS354" s="72">
        <f t="shared" si="159"/>
        <v>1</v>
      </c>
      <c r="BT354" s="72"/>
      <c r="BU354" s="72"/>
      <c r="BV354" s="72"/>
      <c r="BW354" s="72"/>
      <c r="BX354" s="72"/>
      <c r="BY354" s="72"/>
      <c r="BZ354" s="72"/>
      <c r="CA354" s="72"/>
      <c r="CB354" s="72"/>
      <c r="CC354" s="73"/>
      <c r="CD354" s="73"/>
      <c r="CE354" s="73"/>
      <c r="CF354" s="73"/>
      <c r="CG354" s="73"/>
      <c r="CH354" s="73">
        <f t="shared" si="140"/>
        <v>0</v>
      </c>
      <c r="CI354" s="73">
        <f t="shared" si="141"/>
        <v>0</v>
      </c>
      <c r="CJ354" s="73">
        <f t="shared" si="142"/>
        <v>0</v>
      </c>
      <c r="CK354" s="73"/>
      <c r="CL354" s="73">
        <f t="shared" si="143"/>
        <v>0</v>
      </c>
      <c r="CM354" s="73">
        <f t="shared" si="144"/>
        <v>0</v>
      </c>
      <c r="CN354" s="73">
        <f t="shared" si="145"/>
        <v>0</v>
      </c>
      <c r="CO354" s="73">
        <f t="shared" si="146"/>
        <v>0</v>
      </c>
      <c r="CP354" s="73">
        <f t="shared" si="147"/>
        <v>0</v>
      </c>
      <c r="CQ354" s="73">
        <f t="shared" si="148"/>
        <v>0</v>
      </c>
      <c r="CR354" s="73">
        <f t="shared" si="160"/>
        <v>0</v>
      </c>
      <c r="CS354" s="94"/>
      <c r="CT354" s="94"/>
      <c r="CU354" s="94"/>
      <c r="CV354" s="94"/>
      <c r="CW354" s="94"/>
    </row>
    <row r="355" spans="1:101" s="22" customFormat="1" x14ac:dyDescent="0.2">
      <c r="A355" s="91">
        <f t="shared" si="161"/>
        <v>344</v>
      </c>
      <c r="B355" s="61"/>
      <c r="C355" s="61"/>
      <c r="D355" s="6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AS355" s="109"/>
      <c r="AT355" s="94"/>
      <c r="AU355" s="94"/>
      <c r="AV355" s="94"/>
      <c r="AW355" s="94"/>
      <c r="AX355" s="94"/>
      <c r="AY355" s="94">
        <f t="shared" si="149"/>
        <v>344</v>
      </c>
      <c r="AZ355" s="94">
        <f>AVERAGE(B$12:B355)</f>
        <v>-1.0500267633333337E-3</v>
      </c>
      <c r="BA355" s="94">
        <f>AVERAGE(C$12:C355)</f>
        <v>4.6842394133333326E-3</v>
      </c>
      <c r="BB355" s="94">
        <f t="shared" si="150"/>
        <v>0</v>
      </c>
      <c r="BC355" s="94">
        <f t="shared" si="151"/>
        <v>0</v>
      </c>
      <c r="BD355" s="94">
        <f t="shared" si="162"/>
        <v>-6.3001605800000027E-2</v>
      </c>
      <c r="BE355" s="94">
        <f t="shared" si="163"/>
        <v>0.28105436479999996</v>
      </c>
      <c r="BF355" s="94">
        <f t="shared" si="164"/>
        <v>0.34405597060000004</v>
      </c>
      <c r="BG355" s="95">
        <f t="shared" si="152"/>
        <v>0</v>
      </c>
      <c r="BH355" s="95">
        <f t="shared" si="153"/>
        <v>0</v>
      </c>
      <c r="BI355" s="95">
        <f>(AVERAGE(B$12:B355)-AVERAGE($D$12:$D355))/STDEV(B$12:B355)</f>
        <v>-8.7081254602406233E-2</v>
      </c>
      <c r="BJ355" s="95">
        <f>(AVERAGE(C$12:C355)-AVERAGE($D$12:$D355))/STDEV(C$12:C355)</f>
        <v>0.10432948975861421</v>
      </c>
      <c r="BK355" s="94"/>
      <c r="BL355" s="94"/>
      <c r="BM355" s="94"/>
      <c r="BN355" s="72">
        <f t="shared" si="154"/>
        <v>0</v>
      </c>
      <c r="BO355" s="72">
        <f t="shared" si="155"/>
        <v>0</v>
      </c>
      <c r="BP355" s="72">
        <f t="shared" si="156"/>
        <v>0</v>
      </c>
      <c r="BQ355" s="72">
        <f t="shared" si="157"/>
        <v>1</v>
      </c>
      <c r="BR355" s="72">
        <f t="shared" si="158"/>
        <v>1</v>
      </c>
      <c r="BS355" s="72">
        <f t="shared" si="159"/>
        <v>1</v>
      </c>
      <c r="BT355" s="72"/>
      <c r="BU355" s="72"/>
      <c r="BV355" s="72"/>
      <c r="BW355" s="72"/>
      <c r="BX355" s="72"/>
      <c r="BY355" s="72"/>
      <c r="BZ355" s="72"/>
      <c r="CA355" s="72"/>
      <c r="CB355" s="72"/>
      <c r="CC355" s="73"/>
      <c r="CD355" s="73"/>
      <c r="CE355" s="73"/>
      <c r="CF355" s="73"/>
      <c r="CG355" s="73"/>
      <c r="CH355" s="73">
        <f t="shared" si="140"/>
        <v>0</v>
      </c>
      <c r="CI355" s="73">
        <f t="shared" si="141"/>
        <v>0</v>
      </c>
      <c r="CJ355" s="73">
        <f t="shared" si="142"/>
        <v>0</v>
      </c>
      <c r="CK355" s="73"/>
      <c r="CL355" s="73">
        <f t="shared" si="143"/>
        <v>0</v>
      </c>
      <c r="CM355" s="73">
        <f t="shared" si="144"/>
        <v>0</v>
      </c>
      <c r="CN355" s="73">
        <f t="shared" si="145"/>
        <v>0</v>
      </c>
      <c r="CO355" s="73">
        <f t="shared" si="146"/>
        <v>0</v>
      </c>
      <c r="CP355" s="73">
        <f t="shared" si="147"/>
        <v>0</v>
      </c>
      <c r="CQ355" s="73">
        <f t="shared" si="148"/>
        <v>0</v>
      </c>
      <c r="CR355" s="73">
        <f t="shared" si="160"/>
        <v>0</v>
      </c>
      <c r="CS355" s="94"/>
      <c r="CT355" s="94"/>
      <c r="CU355" s="94"/>
      <c r="CV355" s="94"/>
      <c r="CW355" s="94"/>
    </row>
    <row r="356" spans="1:101" s="22" customFormat="1" x14ac:dyDescent="0.2">
      <c r="A356" s="91">
        <f t="shared" si="161"/>
        <v>345</v>
      </c>
      <c r="B356" s="61"/>
      <c r="C356" s="61"/>
      <c r="D356" s="6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AS356" s="109"/>
      <c r="AT356" s="94"/>
      <c r="AU356" s="94"/>
      <c r="AV356" s="94"/>
      <c r="AW356" s="94"/>
      <c r="AX356" s="94"/>
      <c r="AY356" s="94">
        <f t="shared" si="149"/>
        <v>345</v>
      </c>
      <c r="AZ356" s="94">
        <f>AVERAGE(B$12:B356)</f>
        <v>-1.0500267633333337E-3</v>
      </c>
      <c r="BA356" s="94">
        <f>AVERAGE(C$12:C356)</f>
        <v>4.6842394133333326E-3</v>
      </c>
      <c r="BB356" s="94">
        <f t="shared" si="150"/>
        <v>0</v>
      </c>
      <c r="BC356" s="94">
        <f t="shared" si="151"/>
        <v>0</v>
      </c>
      <c r="BD356" s="94">
        <f t="shared" si="162"/>
        <v>-6.3001605800000027E-2</v>
      </c>
      <c r="BE356" s="94">
        <f t="shared" si="163"/>
        <v>0.28105436479999996</v>
      </c>
      <c r="BF356" s="94">
        <f t="shared" si="164"/>
        <v>0.34405597060000004</v>
      </c>
      <c r="BG356" s="95">
        <f t="shared" si="152"/>
        <v>0</v>
      </c>
      <c r="BH356" s="95">
        <f t="shared" si="153"/>
        <v>0</v>
      </c>
      <c r="BI356" s="95">
        <f>(AVERAGE(B$12:B356)-AVERAGE($D$12:$D356))/STDEV(B$12:B356)</f>
        <v>-8.7081254602406233E-2</v>
      </c>
      <c r="BJ356" s="95">
        <f>(AVERAGE(C$12:C356)-AVERAGE($D$12:$D356))/STDEV(C$12:C356)</f>
        <v>0.10432948975861421</v>
      </c>
      <c r="BK356" s="94"/>
      <c r="BL356" s="94"/>
      <c r="BM356" s="94"/>
      <c r="BN356" s="72">
        <f t="shared" si="154"/>
        <v>0</v>
      </c>
      <c r="BO356" s="72">
        <f t="shared" si="155"/>
        <v>0</v>
      </c>
      <c r="BP356" s="72">
        <f t="shared" si="156"/>
        <v>0</v>
      </c>
      <c r="BQ356" s="72">
        <f t="shared" si="157"/>
        <v>1</v>
      </c>
      <c r="BR356" s="72">
        <f t="shared" si="158"/>
        <v>1</v>
      </c>
      <c r="BS356" s="72">
        <f t="shared" si="159"/>
        <v>1</v>
      </c>
      <c r="BT356" s="72"/>
      <c r="BU356" s="72"/>
      <c r="BV356" s="72"/>
      <c r="BW356" s="72"/>
      <c r="BX356" s="72"/>
      <c r="BY356" s="72"/>
      <c r="BZ356" s="72"/>
      <c r="CA356" s="72"/>
      <c r="CB356" s="72"/>
      <c r="CC356" s="73"/>
      <c r="CD356" s="73"/>
      <c r="CE356" s="73"/>
      <c r="CF356" s="73"/>
      <c r="CG356" s="73"/>
      <c r="CH356" s="73">
        <f t="shared" si="140"/>
        <v>0</v>
      </c>
      <c r="CI356" s="73">
        <f t="shared" si="141"/>
        <v>0</v>
      </c>
      <c r="CJ356" s="73">
        <f t="shared" si="142"/>
        <v>0</v>
      </c>
      <c r="CK356" s="73"/>
      <c r="CL356" s="73">
        <f t="shared" si="143"/>
        <v>0</v>
      </c>
      <c r="CM356" s="73">
        <f t="shared" si="144"/>
        <v>0</v>
      </c>
      <c r="CN356" s="73">
        <f t="shared" si="145"/>
        <v>0</v>
      </c>
      <c r="CO356" s="73">
        <f t="shared" si="146"/>
        <v>0</v>
      </c>
      <c r="CP356" s="73">
        <f t="shared" si="147"/>
        <v>0</v>
      </c>
      <c r="CQ356" s="73">
        <f t="shared" si="148"/>
        <v>0</v>
      </c>
      <c r="CR356" s="73">
        <f t="shared" si="160"/>
        <v>0</v>
      </c>
      <c r="CS356" s="94"/>
      <c r="CT356" s="94"/>
      <c r="CU356" s="94"/>
      <c r="CV356" s="94"/>
      <c r="CW356" s="94"/>
    </row>
    <row r="357" spans="1:101" s="22" customFormat="1" x14ac:dyDescent="0.2">
      <c r="A357" s="91">
        <f t="shared" si="161"/>
        <v>346</v>
      </c>
      <c r="B357" s="61"/>
      <c r="C357" s="61"/>
      <c r="D357" s="6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AS357" s="109"/>
      <c r="AT357" s="94"/>
      <c r="AU357" s="94"/>
      <c r="AV357" s="94"/>
      <c r="AW357" s="94"/>
      <c r="AX357" s="94"/>
      <c r="AY357" s="94">
        <f t="shared" si="149"/>
        <v>346</v>
      </c>
      <c r="AZ357" s="94">
        <f>AVERAGE(B$12:B357)</f>
        <v>-1.0500267633333337E-3</v>
      </c>
      <c r="BA357" s="94">
        <f>AVERAGE(C$12:C357)</f>
        <v>4.6842394133333326E-3</v>
      </c>
      <c r="BB357" s="94">
        <f t="shared" si="150"/>
        <v>0</v>
      </c>
      <c r="BC357" s="94">
        <f t="shared" si="151"/>
        <v>0</v>
      </c>
      <c r="BD357" s="94">
        <f t="shared" si="162"/>
        <v>-6.3001605800000027E-2</v>
      </c>
      <c r="BE357" s="94">
        <f t="shared" si="163"/>
        <v>0.28105436479999996</v>
      </c>
      <c r="BF357" s="94">
        <f t="shared" si="164"/>
        <v>0.34405597060000004</v>
      </c>
      <c r="BG357" s="95">
        <f t="shared" si="152"/>
        <v>0</v>
      </c>
      <c r="BH357" s="95">
        <f t="shared" si="153"/>
        <v>0</v>
      </c>
      <c r="BI357" s="95">
        <f>(AVERAGE(B$12:B357)-AVERAGE($D$12:$D357))/STDEV(B$12:B357)</f>
        <v>-8.7081254602406233E-2</v>
      </c>
      <c r="BJ357" s="95">
        <f>(AVERAGE(C$12:C357)-AVERAGE($D$12:$D357))/STDEV(C$12:C357)</f>
        <v>0.10432948975861421</v>
      </c>
      <c r="BK357" s="94"/>
      <c r="BL357" s="94"/>
      <c r="BM357" s="94"/>
      <c r="BN357" s="72">
        <f t="shared" si="154"/>
        <v>0</v>
      </c>
      <c r="BO357" s="72">
        <f t="shared" si="155"/>
        <v>0</v>
      </c>
      <c r="BP357" s="72">
        <f t="shared" si="156"/>
        <v>0</v>
      </c>
      <c r="BQ357" s="72">
        <f t="shared" si="157"/>
        <v>1</v>
      </c>
      <c r="BR357" s="72">
        <f t="shared" si="158"/>
        <v>1</v>
      </c>
      <c r="BS357" s="72">
        <f t="shared" si="159"/>
        <v>1</v>
      </c>
      <c r="BT357" s="72"/>
      <c r="BU357" s="72"/>
      <c r="BV357" s="72"/>
      <c r="BW357" s="72"/>
      <c r="BX357" s="72"/>
      <c r="BY357" s="72"/>
      <c r="BZ357" s="72"/>
      <c r="CA357" s="72"/>
      <c r="CB357" s="72"/>
      <c r="CC357" s="73"/>
      <c r="CD357" s="73"/>
      <c r="CE357" s="73"/>
      <c r="CF357" s="73"/>
      <c r="CG357" s="73"/>
      <c r="CH357" s="73">
        <f t="shared" si="140"/>
        <v>0</v>
      </c>
      <c r="CI357" s="73">
        <f t="shared" si="141"/>
        <v>0</v>
      </c>
      <c r="CJ357" s="73">
        <f t="shared" si="142"/>
        <v>0</v>
      </c>
      <c r="CK357" s="73"/>
      <c r="CL357" s="73">
        <f t="shared" si="143"/>
        <v>0</v>
      </c>
      <c r="CM357" s="73">
        <f t="shared" si="144"/>
        <v>0</v>
      </c>
      <c r="CN357" s="73">
        <f t="shared" si="145"/>
        <v>0</v>
      </c>
      <c r="CO357" s="73">
        <f t="shared" si="146"/>
        <v>0</v>
      </c>
      <c r="CP357" s="73">
        <f t="shared" si="147"/>
        <v>0</v>
      </c>
      <c r="CQ357" s="73">
        <f t="shared" si="148"/>
        <v>0</v>
      </c>
      <c r="CR357" s="73">
        <f t="shared" si="160"/>
        <v>0</v>
      </c>
      <c r="CS357" s="94"/>
      <c r="CT357" s="94"/>
      <c r="CU357" s="94"/>
      <c r="CV357" s="94"/>
      <c r="CW357" s="94"/>
    </row>
    <row r="358" spans="1:101" s="22" customFormat="1" x14ac:dyDescent="0.2">
      <c r="A358" s="91">
        <f t="shared" si="161"/>
        <v>347</v>
      </c>
      <c r="B358" s="61"/>
      <c r="C358" s="61"/>
      <c r="D358" s="6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AS358" s="109"/>
      <c r="AT358" s="94"/>
      <c r="AU358" s="94"/>
      <c r="AV358" s="94"/>
      <c r="AW358" s="94"/>
      <c r="AX358" s="94"/>
      <c r="AY358" s="94">
        <f t="shared" si="149"/>
        <v>347</v>
      </c>
      <c r="AZ358" s="94">
        <f>AVERAGE(B$12:B358)</f>
        <v>-1.0500267633333337E-3</v>
      </c>
      <c r="BA358" s="94">
        <f>AVERAGE(C$12:C358)</f>
        <v>4.6842394133333326E-3</v>
      </c>
      <c r="BB358" s="94">
        <f t="shared" si="150"/>
        <v>0</v>
      </c>
      <c r="BC358" s="94">
        <f t="shared" si="151"/>
        <v>0</v>
      </c>
      <c r="BD358" s="94">
        <f t="shared" si="162"/>
        <v>-6.3001605800000027E-2</v>
      </c>
      <c r="BE358" s="94">
        <f t="shared" si="163"/>
        <v>0.28105436479999996</v>
      </c>
      <c r="BF358" s="94">
        <f t="shared" si="164"/>
        <v>0.34405597060000004</v>
      </c>
      <c r="BG358" s="95">
        <f t="shared" si="152"/>
        <v>0</v>
      </c>
      <c r="BH358" s="95">
        <f t="shared" si="153"/>
        <v>0</v>
      </c>
      <c r="BI358" s="95">
        <f>(AVERAGE(B$12:B358)-AVERAGE($D$12:$D358))/STDEV(B$12:B358)</f>
        <v>-8.7081254602406233E-2</v>
      </c>
      <c r="BJ358" s="95">
        <f>(AVERAGE(C$12:C358)-AVERAGE($D$12:$D358))/STDEV(C$12:C358)</f>
        <v>0.10432948975861421</v>
      </c>
      <c r="BK358" s="94"/>
      <c r="BL358" s="94"/>
      <c r="BM358" s="94"/>
      <c r="BN358" s="72">
        <f t="shared" si="154"/>
        <v>0</v>
      </c>
      <c r="BO358" s="72">
        <f t="shared" si="155"/>
        <v>0</v>
      </c>
      <c r="BP358" s="72">
        <f t="shared" si="156"/>
        <v>0</v>
      </c>
      <c r="BQ358" s="72">
        <f t="shared" si="157"/>
        <v>1</v>
      </c>
      <c r="BR358" s="72">
        <f t="shared" si="158"/>
        <v>1</v>
      </c>
      <c r="BS358" s="72">
        <f t="shared" si="159"/>
        <v>1</v>
      </c>
      <c r="BT358" s="72"/>
      <c r="BU358" s="72"/>
      <c r="BV358" s="72"/>
      <c r="BW358" s="72"/>
      <c r="BX358" s="72"/>
      <c r="BY358" s="72"/>
      <c r="BZ358" s="72"/>
      <c r="CA358" s="72"/>
      <c r="CB358" s="72"/>
      <c r="CC358" s="73"/>
      <c r="CD358" s="73"/>
      <c r="CE358" s="73"/>
      <c r="CF358" s="73"/>
      <c r="CG358" s="73"/>
      <c r="CH358" s="73">
        <f t="shared" si="140"/>
        <v>0</v>
      </c>
      <c r="CI358" s="73">
        <f t="shared" si="141"/>
        <v>0</v>
      </c>
      <c r="CJ358" s="73">
        <f t="shared" si="142"/>
        <v>0</v>
      </c>
      <c r="CK358" s="73"/>
      <c r="CL358" s="73">
        <f t="shared" si="143"/>
        <v>0</v>
      </c>
      <c r="CM358" s="73">
        <f t="shared" si="144"/>
        <v>0</v>
      </c>
      <c r="CN358" s="73">
        <f t="shared" si="145"/>
        <v>0</v>
      </c>
      <c r="CO358" s="73">
        <f t="shared" si="146"/>
        <v>0</v>
      </c>
      <c r="CP358" s="73">
        <f t="shared" si="147"/>
        <v>0</v>
      </c>
      <c r="CQ358" s="73">
        <f t="shared" si="148"/>
        <v>0</v>
      </c>
      <c r="CR358" s="73">
        <f t="shared" si="160"/>
        <v>0</v>
      </c>
      <c r="CS358" s="94"/>
      <c r="CT358" s="94"/>
      <c r="CU358" s="94"/>
      <c r="CV358" s="94"/>
      <c r="CW358" s="94"/>
    </row>
    <row r="359" spans="1:101" s="22" customFormat="1" x14ac:dyDescent="0.2">
      <c r="A359" s="91">
        <f t="shared" si="161"/>
        <v>348</v>
      </c>
      <c r="B359" s="61"/>
      <c r="C359" s="61"/>
      <c r="D359" s="6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AS359" s="109"/>
      <c r="AT359" s="94"/>
      <c r="AU359" s="94"/>
      <c r="AV359" s="94"/>
      <c r="AW359" s="94"/>
      <c r="AX359" s="94"/>
      <c r="AY359" s="94">
        <f t="shared" si="149"/>
        <v>348</v>
      </c>
      <c r="AZ359" s="94">
        <f>AVERAGE(B$12:B359)</f>
        <v>-1.0500267633333337E-3</v>
      </c>
      <c r="BA359" s="94">
        <f>AVERAGE(C$12:C359)</f>
        <v>4.6842394133333326E-3</v>
      </c>
      <c r="BB359" s="94">
        <f t="shared" si="150"/>
        <v>0</v>
      </c>
      <c r="BC359" s="94">
        <f t="shared" si="151"/>
        <v>0</v>
      </c>
      <c r="BD359" s="94">
        <f t="shared" si="162"/>
        <v>-6.3001605800000027E-2</v>
      </c>
      <c r="BE359" s="94">
        <f t="shared" si="163"/>
        <v>0.28105436479999996</v>
      </c>
      <c r="BF359" s="94">
        <f t="shared" si="164"/>
        <v>0.34405597060000004</v>
      </c>
      <c r="BG359" s="95">
        <f t="shared" si="152"/>
        <v>0</v>
      </c>
      <c r="BH359" s="95">
        <f t="shared" si="153"/>
        <v>0</v>
      </c>
      <c r="BI359" s="95">
        <f>(AVERAGE(B$12:B359)-AVERAGE($D$12:$D359))/STDEV(B$12:B359)</f>
        <v>-8.7081254602406233E-2</v>
      </c>
      <c r="BJ359" s="95">
        <f>(AVERAGE(C$12:C359)-AVERAGE($D$12:$D359))/STDEV(C$12:C359)</f>
        <v>0.10432948975861421</v>
      </c>
      <c r="BK359" s="94"/>
      <c r="BL359" s="94"/>
      <c r="BM359" s="94"/>
      <c r="BN359" s="72">
        <f t="shared" si="154"/>
        <v>0</v>
      </c>
      <c r="BO359" s="72">
        <f t="shared" si="155"/>
        <v>0</v>
      </c>
      <c r="BP359" s="72">
        <f t="shared" si="156"/>
        <v>0</v>
      </c>
      <c r="BQ359" s="72">
        <f t="shared" si="157"/>
        <v>1</v>
      </c>
      <c r="BR359" s="72">
        <f t="shared" si="158"/>
        <v>1</v>
      </c>
      <c r="BS359" s="72">
        <f t="shared" si="159"/>
        <v>1</v>
      </c>
      <c r="BT359" s="72"/>
      <c r="BU359" s="72"/>
      <c r="BV359" s="72"/>
      <c r="BW359" s="72"/>
      <c r="BX359" s="72"/>
      <c r="BY359" s="72"/>
      <c r="BZ359" s="72"/>
      <c r="CA359" s="72"/>
      <c r="CB359" s="72"/>
      <c r="CC359" s="73"/>
      <c r="CD359" s="73"/>
      <c r="CE359" s="73"/>
      <c r="CF359" s="73"/>
      <c r="CG359" s="73"/>
      <c r="CH359" s="73">
        <f t="shared" si="140"/>
        <v>0</v>
      </c>
      <c r="CI359" s="73">
        <f t="shared" si="141"/>
        <v>0</v>
      </c>
      <c r="CJ359" s="73">
        <f t="shared" si="142"/>
        <v>0</v>
      </c>
      <c r="CK359" s="73"/>
      <c r="CL359" s="73">
        <f t="shared" si="143"/>
        <v>0</v>
      </c>
      <c r="CM359" s="73">
        <f t="shared" si="144"/>
        <v>0</v>
      </c>
      <c r="CN359" s="73">
        <f t="shared" si="145"/>
        <v>0</v>
      </c>
      <c r="CO359" s="73">
        <f t="shared" si="146"/>
        <v>0</v>
      </c>
      <c r="CP359" s="73">
        <f t="shared" si="147"/>
        <v>0</v>
      </c>
      <c r="CQ359" s="73">
        <f t="shared" si="148"/>
        <v>0</v>
      </c>
      <c r="CR359" s="73">
        <f t="shared" si="160"/>
        <v>0</v>
      </c>
      <c r="CS359" s="94"/>
      <c r="CT359" s="94"/>
      <c r="CU359" s="94"/>
      <c r="CV359" s="94"/>
      <c r="CW359" s="94"/>
    </row>
    <row r="360" spans="1:101" s="22" customFormat="1" x14ac:dyDescent="0.2">
      <c r="A360" s="91">
        <f t="shared" si="161"/>
        <v>349</v>
      </c>
      <c r="B360" s="61"/>
      <c r="C360" s="61"/>
      <c r="D360" s="6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AS360" s="109"/>
      <c r="AT360" s="94"/>
      <c r="AU360" s="94"/>
      <c r="AV360" s="94"/>
      <c r="AW360" s="94"/>
      <c r="AX360" s="94"/>
      <c r="AY360" s="94">
        <f t="shared" si="149"/>
        <v>349</v>
      </c>
      <c r="AZ360" s="94">
        <f>AVERAGE(B$12:B360)</f>
        <v>-1.0500267633333337E-3</v>
      </c>
      <c r="BA360" s="94">
        <f>AVERAGE(C$12:C360)</f>
        <v>4.6842394133333326E-3</v>
      </c>
      <c r="BB360" s="94">
        <f t="shared" si="150"/>
        <v>0</v>
      </c>
      <c r="BC360" s="94">
        <f t="shared" si="151"/>
        <v>0</v>
      </c>
      <c r="BD360" s="94">
        <f t="shared" si="162"/>
        <v>-6.3001605800000027E-2</v>
      </c>
      <c r="BE360" s="94">
        <f t="shared" si="163"/>
        <v>0.28105436479999996</v>
      </c>
      <c r="BF360" s="94">
        <f t="shared" si="164"/>
        <v>0.34405597060000004</v>
      </c>
      <c r="BG360" s="95">
        <f t="shared" si="152"/>
        <v>0</v>
      </c>
      <c r="BH360" s="95">
        <f t="shared" si="153"/>
        <v>0</v>
      </c>
      <c r="BI360" s="95">
        <f>(AVERAGE(B$12:B360)-AVERAGE($D$12:$D360))/STDEV(B$12:B360)</f>
        <v>-8.7081254602406233E-2</v>
      </c>
      <c r="BJ360" s="95">
        <f>(AVERAGE(C$12:C360)-AVERAGE($D$12:$D360))/STDEV(C$12:C360)</f>
        <v>0.10432948975861421</v>
      </c>
      <c r="BK360" s="94"/>
      <c r="BL360" s="94"/>
      <c r="BM360" s="94"/>
      <c r="BN360" s="72">
        <f t="shared" si="154"/>
        <v>0</v>
      </c>
      <c r="BO360" s="72">
        <f t="shared" si="155"/>
        <v>0</v>
      </c>
      <c r="BP360" s="72">
        <f t="shared" si="156"/>
        <v>0</v>
      </c>
      <c r="BQ360" s="72">
        <f t="shared" si="157"/>
        <v>1</v>
      </c>
      <c r="BR360" s="72">
        <f t="shared" si="158"/>
        <v>1</v>
      </c>
      <c r="BS360" s="72">
        <f t="shared" si="159"/>
        <v>1</v>
      </c>
      <c r="BT360" s="72"/>
      <c r="BU360" s="72"/>
      <c r="BV360" s="72"/>
      <c r="BW360" s="72"/>
      <c r="BX360" s="72"/>
      <c r="BY360" s="72"/>
      <c r="BZ360" s="72"/>
      <c r="CA360" s="72"/>
      <c r="CB360" s="72"/>
      <c r="CC360" s="73"/>
      <c r="CD360" s="73"/>
      <c r="CE360" s="73"/>
      <c r="CF360" s="73"/>
      <c r="CG360" s="73"/>
      <c r="CH360" s="73">
        <f t="shared" si="140"/>
        <v>0</v>
      </c>
      <c r="CI360" s="73">
        <f t="shared" si="141"/>
        <v>0</v>
      </c>
      <c r="CJ360" s="73">
        <f t="shared" si="142"/>
        <v>0</v>
      </c>
      <c r="CK360" s="73"/>
      <c r="CL360" s="73">
        <f t="shared" si="143"/>
        <v>0</v>
      </c>
      <c r="CM360" s="73">
        <f t="shared" si="144"/>
        <v>0</v>
      </c>
      <c r="CN360" s="73">
        <f t="shared" si="145"/>
        <v>0</v>
      </c>
      <c r="CO360" s="73">
        <f t="shared" si="146"/>
        <v>0</v>
      </c>
      <c r="CP360" s="73">
        <f t="shared" si="147"/>
        <v>0</v>
      </c>
      <c r="CQ360" s="73">
        <f t="shared" si="148"/>
        <v>0</v>
      </c>
      <c r="CR360" s="73">
        <f t="shared" si="160"/>
        <v>0</v>
      </c>
      <c r="CS360" s="94"/>
      <c r="CT360" s="94"/>
      <c r="CU360" s="94"/>
      <c r="CV360" s="94"/>
      <c r="CW360" s="94"/>
    </row>
    <row r="361" spans="1:101" s="22" customFormat="1" x14ac:dyDescent="0.2">
      <c r="A361" s="91">
        <f t="shared" si="161"/>
        <v>350</v>
      </c>
      <c r="B361" s="61"/>
      <c r="C361" s="61"/>
      <c r="D361" s="6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AS361" s="109"/>
      <c r="AT361" s="94"/>
      <c r="AU361" s="94"/>
      <c r="AV361" s="94"/>
      <c r="AW361" s="94"/>
      <c r="AX361" s="94"/>
      <c r="AY361" s="94">
        <f t="shared" si="149"/>
        <v>350</v>
      </c>
      <c r="AZ361" s="94">
        <f>AVERAGE(B$12:B361)</f>
        <v>-1.0500267633333337E-3</v>
      </c>
      <c r="BA361" s="94">
        <f>AVERAGE(C$12:C361)</f>
        <v>4.6842394133333326E-3</v>
      </c>
      <c r="BB361" s="94">
        <f t="shared" si="150"/>
        <v>0</v>
      </c>
      <c r="BC361" s="94">
        <f t="shared" si="151"/>
        <v>0</v>
      </c>
      <c r="BD361" s="94">
        <f t="shared" si="162"/>
        <v>-6.3001605800000027E-2</v>
      </c>
      <c r="BE361" s="94">
        <f t="shared" si="163"/>
        <v>0.28105436479999996</v>
      </c>
      <c r="BF361" s="94">
        <f t="shared" si="164"/>
        <v>0.34405597060000004</v>
      </c>
      <c r="BG361" s="95">
        <f t="shared" si="152"/>
        <v>0</v>
      </c>
      <c r="BH361" s="95">
        <f t="shared" si="153"/>
        <v>0</v>
      </c>
      <c r="BI361" s="95">
        <f>(AVERAGE(B$12:B361)-AVERAGE($D$12:$D361))/STDEV(B$12:B361)</f>
        <v>-8.7081254602406233E-2</v>
      </c>
      <c r="BJ361" s="95">
        <f>(AVERAGE(C$12:C361)-AVERAGE($D$12:$D361))/STDEV(C$12:C361)</f>
        <v>0.10432948975861421</v>
      </c>
      <c r="BK361" s="94"/>
      <c r="BL361" s="94"/>
      <c r="BM361" s="94"/>
      <c r="BN361" s="72">
        <f t="shared" si="154"/>
        <v>0</v>
      </c>
      <c r="BO361" s="72">
        <f t="shared" si="155"/>
        <v>0</v>
      </c>
      <c r="BP361" s="72">
        <f t="shared" si="156"/>
        <v>0</v>
      </c>
      <c r="BQ361" s="72">
        <f t="shared" si="157"/>
        <v>1</v>
      </c>
      <c r="BR361" s="72">
        <f t="shared" si="158"/>
        <v>1</v>
      </c>
      <c r="BS361" s="72">
        <f t="shared" si="159"/>
        <v>1</v>
      </c>
      <c r="BT361" s="72"/>
      <c r="BU361" s="72"/>
      <c r="BV361" s="72"/>
      <c r="BW361" s="72"/>
      <c r="BX361" s="72"/>
      <c r="BY361" s="72"/>
      <c r="BZ361" s="72"/>
      <c r="CA361" s="72"/>
      <c r="CB361" s="72"/>
      <c r="CC361" s="73"/>
      <c r="CD361" s="73"/>
      <c r="CE361" s="73"/>
      <c r="CF361" s="73"/>
      <c r="CG361" s="73"/>
      <c r="CH361" s="73">
        <f t="shared" si="140"/>
        <v>0</v>
      </c>
      <c r="CI361" s="73">
        <f t="shared" si="141"/>
        <v>0</v>
      </c>
      <c r="CJ361" s="73">
        <f t="shared" si="142"/>
        <v>0</v>
      </c>
      <c r="CK361" s="73"/>
      <c r="CL361" s="73">
        <f t="shared" si="143"/>
        <v>0</v>
      </c>
      <c r="CM361" s="73">
        <f t="shared" si="144"/>
        <v>0</v>
      </c>
      <c r="CN361" s="73">
        <f t="shared" si="145"/>
        <v>0</v>
      </c>
      <c r="CO361" s="73">
        <f t="shared" si="146"/>
        <v>0</v>
      </c>
      <c r="CP361" s="73">
        <f t="shared" si="147"/>
        <v>0</v>
      </c>
      <c r="CQ361" s="73">
        <f t="shared" si="148"/>
        <v>0</v>
      </c>
      <c r="CR361" s="73">
        <f t="shared" si="160"/>
        <v>0</v>
      </c>
      <c r="CS361" s="94"/>
      <c r="CT361" s="94"/>
      <c r="CU361" s="94"/>
      <c r="CV361" s="94"/>
      <c r="CW361" s="94"/>
    </row>
    <row r="362" spans="1:101" s="22" customFormat="1" x14ac:dyDescent="0.2">
      <c r="A362" s="91">
        <f t="shared" si="161"/>
        <v>351</v>
      </c>
      <c r="B362" s="61"/>
      <c r="C362" s="61"/>
      <c r="D362" s="6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AS362" s="109"/>
      <c r="AT362" s="94"/>
      <c r="AU362" s="94"/>
      <c r="AV362" s="94"/>
      <c r="AW362" s="94"/>
      <c r="AX362" s="94"/>
      <c r="AY362" s="94">
        <f t="shared" si="149"/>
        <v>351</v>
      </c>
      <c r="AZ362" s="94">
        <f>AVERAGE(B$12:B362)</f>
        <v>-1.0500267633333337E-3</v>
      </c>
      <c r="BA362" s="94">
        <f>AVERAGE(C$12:C362)</f>
        <v>4.6842394133333326E-3</v>
      </c>
      <c r="BB362" s="94">
        <f t="shared" si="150"/>
        <v>0</v>
      </c>
      <c r="BC362" s="94">
        <f t="shared" si="151"/>
        <v>0</v>
      </c>
      <c r="BD362" s="94">
        <f t="shared" si="162"/>
        <v>-6.3001605800000027E-2</v>
      </c>
      <c r="BE362" s="94">
        <f t="shared" si="163"/>
        <v>0.28105436479999996</v>
      </c>
      <c r="BF362" s="94">
        <f t="shared" si="164"/>
        <v>0.34405597060000004</v>
      </c>
      <c r="BG362" s="95">
        <f t="shared" si="152"/>
        <v>0</v>
      </c>
      <c r="BH362" s="95">
        <f t="shared" si="153"/>
        <v>0</v>
      </c>
      <c r="BI362" s="95">
        <f>(AVERAGE(B$12:B362)-AVERAGE($D$12:$D362))/STDEV(B$12:B362)</f>
        <v>-8.7081254602406233E-2</v>
      </c>
      <c r="BJ362" s="95">
        <f>(AVERAGE(C$12:C362)-AVERAGE($D$12:$D362))/STDEV(C$12:C362)</f>
        <v>0.10432948975861421</v>
      </c>
      <c r="BK362" s="94"/>
      <c r="BL362" s="94"/>
      <c r="BM362" s="94"/>
      <c r="BN362" s="72">
        <f t="shared" si="154"/>
        <v>0</v>
      </c>
      <c r="BO362" s="72">
        <f t="shared" si="155"/>
        <v>0</v>
      </c>
      <c r="BP362" s="72">
        <f t="shared" si="156"/>
        <v>0</v>
      </c>
      <c r="BQ362" s="72">
        <f t="shared" si="157"/>
        <v>1</v>
      </c>
      <c r="BR362" s="72">
        <f t="shared" si="158"/>
        <v>1</v>
      </c>
      <c r="BS362" s="72">
        <f t="shared" si="159"/>
        <v>1</v>
      </c>
      <c r="BT362" s="72"/>
      <c r="BU362" s="72"/>
      <c r="BV362" s="72"/>
      <c r="BW362" s="72"/>
      <c r="BX362" s="72"/>
      <c r="BY362" s="72"/>
      <c r="BZ362" s="72"/>
      <c r="CA362" s="72"/>
      <c r="CB362" s="72"/>
      <c r="CC362" s="73"/>
      <c r="CD362" s="73"/>
      <c r="CE362" s="73"/>
      <c r="CF362" s="73"/>
      <c r="CG362" s="73"/>
      <c r="CH362" s="73">
        <f t="shared" si="140"/>
        <v>0</v>
      </c>
      <c r="CI362" s="73">
        <f t="shared" si="141"/>
        <v>0</v>
      </c>
      <c r="CJ362" s="73">
        <f t="shared" si="142"/>
        <v>0</v>
      </c>
      <c r="CK362" s="73"/>
      <c r="CL362" s="73">
        <f t="shared" si="143"/>
        <v>0</v>
      </c>
      <c r="CM362" s="73">
        <f t="shared" si="144"/>
        <v>0</v>
      </c>
      <c r="CN362" s="73">
        <f t="shared" si="145"/>
        <v>0</v>
      </c>
      <c r="CO362" s="73">
        <f t="shared" si="146"/>
        <v>0</v>
      </c>
      <c r="CP362" s="73">
        <f t="shared" si="147"/>
        <v>0</v>
      </c>
      <c r="CQ362" s="73">
        <f t="shared" si="148"/>
        <v>0</v>
      </c>
      <c r="CR362" s="73">
        <f t="shared" si="160"/>
        <v>0</v>
      </c>
      <c r="CS362" s="94"/>
      <c r="CT362" s="94"/>
      <c r="CU362" s="94"/>
      <c r="CV362" s="94"/>
      <c r="CW362" s="94"/>
    </row>
    <row r="363" spans="1:101" s="22" customFormat="1" x14ac:dyDescent="0.2">
      <c r="A363" s="91">
        <f t="shared" si="161"/>
        <v>352</v>
      </c>
      <c r="B363" s="61"/>
      <c r="C363" s="61"/>
      <c r="D363" s="6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AS363" s="109"/>
      <c r="AT363" s="94"/>
      <c r="AU363" s="94"/>
      <c r="AV363" s="94"/>
      <c r="AW363" s="94"/>
      <c r="AX363" s="94"/>
      <c r="AY363" s="94">
        <f t="shared" si="149"/>
        <v>352</v>
      </c>
      <c r="AZ363" s="94">
        <f>AVERAGE(B$12:B363)</f>
        <v>-1.0500267633333337E-3</v>
      </c>
      <c r="BA363" s="94">
        <f>AVERAGE(C$12:C363)</f>
        <v>4.6842394133333326E-3</v>
      </c>
      <c r="BB363" s="94">
        <f t="shared" si="150"/>
        <v>0</v>
      </c>
      <c r="BC363" s="94">
        <f t="shared" si="151"/>
        <v>0</v>
      </c>
      <c r="BD363" s="94">
        <f t="shared" si="162"/>
        <v>-6.3001605800000027E-2</v>
      </c>
      <c r="BE363" s="94">
        <f t="shared" si="163"/>
        <v>0.28105436479999996</v>
      </c>
      <c r="BF363" s="94">
        <f t="shared" si="164"/>
        <v>0.34405597060000004</v>
      </c>
      <c r="BG363" s="95">
        <f t="shared" si="152"/>
        <v>0</v>
      </c>
      <c r="BH363" s="95">
        <f t="shared" si="153"/>
        <v>0</v>
      </c>
      <c r="BI363" s="95">
        <f>(AVERAGE(B$12:B363)-AVERAGE($D$12:$D363))/STDEV(B$12:B363)</f>
        <v>-8.7081254602406233E-2</v>
      </c>
      <c r="BJ363" s="95">
        <f>(AVERAGE(C$12:C363)-AVERAGE($D$12:$D363))/STDEV(C$12:C363)</f>
        <v>0.10432948975861421</v>
      </c>
      <c r="BK363" s="94"/>
      <c r="BL363" s="94"/>
      <c r="BM363" s="94"/>
      <c r="BN363" s="72">
        <f t="shared" si="154"/>
        <v>0</v>
      </c>
      <c r="BO363" s="72">
        <f t="shared" si="155"/>
        <v>0</v>
      </c>
      <c r="BP363" s="72">
        <f t="shared" si="156"/>
        <v>0</v>
      </c>
      <c r="BQ363" s="72">
        <f t="shared" si="157"/>
        <v>1</v>
      </c>
      <c r="BR363" s="72">
        <f t="shared" si="158"/>
        <v>1</v>
      </c>
      <c r="BS363" s="72">
        <f t="shared" si="159"/>
        <v>1</v>
      </c>
      <c r="BT363" s="72"/>
      <c r="BU363" s="72"/>
      <c r="BV363" s="72"/>
      <c r="BW363" s="72"/>
      <c r="BX363" s="72"/>
      <c r="BY363" s="72"/>
      <c r="BZ363" s="72"/>
      <c r="CA363" s="72"/>
      <c r="CB363" s="72"/>
      <c r="CC363" s="73"/>
      <c r="CD363" s="73"/>
      <c r="CE363" s="73"/>
      <c r="CF363" s="73"/>
      <c r="CG363" s="73"/>
      <c r="CH363" s="73">
        <f t="shared" si="140"/>
        <v>0</v>
      </c>
      <c r="CI363" s="73">
        <f t="shared" si="141"/>
        <v>0</v>
      </c>
      <c r="CJ363" s="73">
        <f t="shared" si="142"/>
        <v>0</v>
      </c>
      <c r="CK363" s="73"/>
      <c r="CL363" s="73">
        <f t="shared" si="143"/>
        <v>0</v>
      </c>
      <c r="CM363" s="73">
        <f t="shared" si="144"/>
        <v>0</v>
      </c>
      <c r="CN363" s="73">
        <f t="shared" si="145"/>
        <v>0</v>
      </c>
      <c r="CO363" s="73">
        <f t="shared" si="146"/>
        <v>0</v>
      </c>
      <c r="CP363" s="73">
        <f t="shared" si="147"/>
        <v>0</v>
      </c>
      <c r="CQ363" s="73">
        <f t="shared" si="148"/>
        <v>0</v>
      </c>
      <c r="CR363" s="73">
        <f t="shared" si="160"/>
        <v>0</v>
      </c>
      <c r="CS363" s="94"/>
      <c r="CT363" s="94"/>
      <c r="CU363" s="94"/>
      <c r="CV363" s="94"/>
      <c r="CW363" s="94"/>
    </row>
    <row r="364" spans="1:101" s="22" customFormat="1" x14ac:dyDescent="0.2">
      <c r="A364" s="91">
        <f t="shared" si="161"/>
        <v>353</v>
      </c>
      <c r="B364" s="61"/>
      <c r="C364" s="61"/>
      <c r="D364" s="6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AS364" s="109"/>
      <c r="AT364" s="94"/>
      <c r="AU364" s="94"/>
      <c r="AV364" s="94"/>
      <c r="AW364" s="94"/>
      <c r="AX364" s="94"/>
      <c r="AY364" s="94">
        <f t="shared" si="149"/>
        <v>353</v>
      </c>
      <c r="AZ364" s="94">
        <f>AVERAGE(B$12:B364)</f>
        <v>-1.0500267633333337E-3</v>
      </c>
      <c r="BA364" s="94">
        <f>AVERAGE(C$12:C364)</f>
        <v>4.6842394133333326E-3</v>
      </c>
      <c r="BB364" s="94">
        <f t="shared" si="150"/>
        <v>0</v>
      </c>
      <c r="BC364" s="94">
        <f t="shared" si="151"/>
        <v>0</v>
      </c>
      <c r="BD364" s="94">
        <f t="shared" si="162"/>
        <v>-6.3001605800000027E-2</v>
      </c>
      <c r="BE364" s="94">
        <f t="shared" si="163"/>
        <v>0.28105436479999996</v>
      </c>
      <c r="BF364" s="94">
        <f t="shared" si="164"/>
        <v>0.34405597060000004</v>
      </c>
      <c r="BG364" s="95">
        <f t="shared" si="152"/>
        <v>0</v>
      </c>
      <c r="BH364" s="95">
        <f t="shared" si="153"/>
        <v>0</v>
      </c>
      <c r="BI364" s="95">
        <f>(AVERAGE(B$12:B364)-AVERAGE($D$12:$D364))/STDEV(B$12:B364)</f>
        <v>-8.7081254602406233E-2</v>
      </c>
      <c r="BJ364" s="95">
        <f>(AVERAGE(C$12:C364)-AVERAGE($D$12:$D364))/STDEV(C$12:C364)</f>
        <v>0.10432948975861421</v>
      </c>
      <c r="BK364" s="94"/>
      <c r="BL364" s="94"/>
      <c r="BM364" s="94"/>
      <c r="BN364" s="72">
        <f t="shared" si="154"/>
        <v>0</v>
      </c>
      <c r="BO364" s="72">
        <f t="shared" si="155"/>
        <v>0</v>
      </c>
      <c r="BP364" s="72">
        <f t="shared" si="156"/>
        <v>0</v>
      </c>
      <c r="BQ364" s="72">
        <f t="shared" si="157"/>
        <v>1</v>
      </c>
      <c r="BR364" s="72">
        <f t="shared" si="158"/>
        <v>1</v>
      </c>
      <c r="BS364" s="72">
        <f t="shared" si="159"/>
        <v>1</v>
      </c>
      <c r="BT364" s="72"/>
      <c r="BU364" s="72"/>
      <c r="BV364" s="72"/>
      <c r="BW364" s="72"/>
      <c r="BX364" s="72"/>
      <c r="BY364" s="72"/>
      <c r="BZ364" s="72"/>
      <c r="CA364" s="72"/>
      <c r="CB364" s="72"/>
      <c r="CC364" s="73"/>
      <c r="CD364" s="73"/>
      <c r="CE364" s="73"/>
      <c r="CF364" s="73"/>
      <c r="CG364" s="73"/>
      <c r="CH364" s="73">
        <f t="shared" si="140"/>
        <v>0</v>
      </c>
      <c r="CI364" s="73">
        <f t="shared" si="141"/>
        <v>0</v>
      </c>
      <c r="CJ364" s="73">
        <f t="shared" si="142"/>
        <v>0</v>
      </c>
      <c r="CK364" s="73"/>
      <c r="CL364" s="73">
        <f t="shared" si="143"/>
        <v>0</v>
      </c>
      <c r="CM364" s="73">
        <f t="shared" si="144"/>
        <v>0</v>
      </c>
      <c r="CN364" s="73">
        <f t="shared" si="145"/>
        <v>0</v>
      </c>
      <c r="CO364" s="73">
        <f t="shared" si="146"/>
        <v>0</v>
      </c>
      <c r="CP364" s="73">
        <f t="shared" si="147"/>
        <v>0</v>
      </c>
      <c r="CQ364" s="73">
        <f t="shared" si="148"/>
        <v>0</v>
      </c>
      <c r="CR364" s="73">
        <f t="shared" si="160"/>
        <v>0</v>
      </c>
      <c r="CS364" s="94"/>
      <c r="CT364" s="94"/>
      <c r="CU364" s="94"/>
      <c r="CV364" s="94"/>
      <c r="CW364" s="94"/>
    </row>
    <row r="365" spans="1:101" s="22" customFormat="1" x14ac:dyDescent="0.2">
      <c r="A365" s="91">
        <f t="shared" si="161"/>
        <v>354</v>
      </c>
      <c r="B365" s="61"/>
      <c r="C365" s="61"/>
      <c r="D365" s="6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AS365" s="109"/>
      <c r="AT365" s="94"/>
      <c r="AU365" s="94"/>
      <c r="AV365" s="94"/>
      <c r="AW365" s="94"/>
      <c r="AX365" s="94"/>
      <c r="AY365" s="94">
        <f t="shared" si="149"/>
        <v>354</v>
      </c>
      <c r="AZ365" s="94">
        <f>AVERAGE(B$12:B365)</f>
        <v>-1.0500267633333337E-3</v>
      </c>
      <c r="BA365" s="94">
        <f>AVERAGE(C$12:C365)</f>
        <v>4.6842394133333326E-3</v>
      </c>
      <c r="BB365" s="94">
        <f t="shared" si="150"/>
        <v>0</v>
      </c>
      <c r="BC365" s="94">
        <f t="shared" si="151"/>
        <v>0</v>
      </c>
      <c r="BD365" s="94">
        <f t="shared" si="162"/>
        <v>-6.3001605800000027E-2</v>
      </c>
      <c r="BE365" s="94">
        <f t="shared" si="163"/>
        <v>0.28105436479999996</v>
      </c>
      <c r="BF365" s="94">
        <f t="shared" si="164"/>
        <v>0.34405597060000004</v>
      </c>
      <c r="BG365" s="95">
        <f t="shared" si="152"/>
        <v>0</v>
      </c>
      <c r="BH365" s="95">
        <f t="shared" si="153"/>
        <v>0</v>
      </c>
      <c r="BI365" s="95">
        <f>(AVERAGE(B$12:B365)-AVERAGE($D$12:$D365))/STDEV(B$12:B365)</f>
        <v>-8.7081254602406233E-2</v>
      </c>
      <c r="BJ365" s="95">
        <f>(AVERAGE(C$12:C365)-AVERAGE($D$12:$D365))/STDEV(C$12:C365)</f>
        <v>0.10432948975861421</v>
      </c>
      <c r="BK365" s="94"/>
      <c r="BL365" s="94"/>
      <c r="BM365" s="94"/>
      <c r="BN365" s="72">
        <f t="shared" si="154"/>
        <v>0</v>
      </c>
      <c r="BO365" s="72">
        <f t="shared" si="155"/>
        <v>0</v>
      </c>
      <c r="BP365" s="72">
        <f t="shared" si="156"/>
        <v>0</v>
      </c>
      <c r="BQ365" s="72">
        <f t="shared" si="157"/>
        <v>1</v>
      </c>
      <c r="BR365" s="72">
        <f t="shared" si="158"/>
        <v>1</v>
      </c>
      <c r="BS365" s="72">
        <f t="shared" si="159"/>
        <v>1</v>
      </c>
      <c r="BT365" s="72"/>
      <c r="BU365" s="72"/>
      <c r="BV365" s="72"/>
      <c r="BW365" s="72"/>
      <c r="BX365" s="72"/>
      <c r="BY365" s="72"/>
      <c r="BZ365" s="72"/>
      <c r="CA365" s="72"/>
      <c r="CB365" s="72"/>
      <c r="CC365" s="73"/>
      <c r="CD365" s="73"/>
      <c r="CE365" s="73"/>
      <c r="CF365" s="73"/>
      <c r="CG365" s="73"/>
      <c r="CH365" s="73">
        <f t="shared" si="140"/>
        <v>0</v>
      </c>
      <c r="CI365" s="73">
        <f t="shared" si="141"/>
        <v>0</v>
      </c>
      <c r="CJ365" s="73">
        <f t="shared" si="142"/>
        <v>0</v>
      </c>
      <c r="CK365" s="73"/>
      <c r="CL365" s="73">
        <f t="shared" si="143"/>
        <v>0</v>
      </c>
      <c r="CM365" s="73">
        <f t="shared" si="144"/>
        <v>0</v>
      </c>
      <c r="CN365" s="73">
        <f t="shared" si="145"/>
        <v>0</v>
      </c>
      <c r="CO365" s="73">
        <f t="shared" si="146"/>
        <v>0</v>
      </c>
      <c r="CP365" s="73">
        <f t="shared" si="147"/>
        <v>0</v>
      </c>
      <c r="CQ365" s="73">
        <f t="shared" si="148"/>
        <v>0</v>
      </c>
      <c r="CR365" s="73">
        <f t="shared" si="160"/>
        <v>0</v>
      </c>
      <c r="CS365" s="94"/>
      <c r="CT365" s="94"/>
      <c r="CU365" s="94"/>
      <c r="CV365" s="94"/>
      <c r="CW365" s="94"/>
    </row>
    <row r="366" spans="1:101" s="22" customFormat="1" x14ac:dyDescent="0.2">
      <c r="A366" s="91">
        <f t="shared" si="161"/>
        <v>355</v>
      </c>
      <c r="B366" s="61"/>
      <c r="C366" s="61"/>
      <c r="D366" s="6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AS366" s="109"/>
      <c r="AT366" s="94"/>
      <c r="AU366" s="94"/>
      <c r="AV366" s="94"/>
      <c r="AW366" s="94"/>
      <c r="AX366" s="94"/>
      <c r="AY366" s="94">
        <f t="shared" si="149"/>
        <v>355</v>
      </c>
      <c r="AZ366" s="94">
        <f>AVERAGE(B$12:B366)</f>
        <v>-1.0500267633333337E-3</v>
      </c>
      <c r="BA366" s="94">
        <f>AVERAGE(C$12:C366)</f>
        <v>4.6842394133333326E-3</v>
      </c>
      <c r="BB366" s="94">
        <f t="shared" si="150"/>
        <v>0</v>
      </c>
      <c r="BC366" s="94">
        <f t="shared" si="151"/>
        <v>0</v>
      </c>
      <c r="BD366" s="94">
        <f t="shared" si="162"/>
        <v>-6.3001605800000027E-2</v>
      </c>
      <c r="BE366" s="94">
        <f t="shared" si="163"/>
        <v>0.28105436479999996</v>
      </c>
      <c r="BF366" s="94">
        <f t="shared" si="164"/>
        <v>0.34405597060000004</v>
      </c>
      <c r="BG366" s="95">
        <f t="shared" si="152"/>
        <v>0</v>
      </c>
      <c r="BH366" s="95">
        <f t="shared" si="153"/>
        <v>0</v>
      </c>
      <c r="BI366" s="95">
        <f>(AVERAGE(B$12:B366)-AVERAGE($D$12:$D366))/STDEV(B$12:B366)</f>
        <v>-8.7081254602406233E-2</v>
      </c>
      <c r="BJ366" s="95">
        <f>(AVERAGE(C$12:C366)-AVERAGE($D$12:$D366))/STDEV(C$12:C366)</f>
        <v>0.10432948975861421</v>
      </c>
      <c r="BK366" s="94"/>
      <c r="BL366" s="94"/>
      <c r="BM366" s="94"/>
      <c r="BN366" s="72">
        <f t="shared" si="154"/>
        <v>0</v>
      </c>
      <c r="BO366" s="72">
        <f t="shared" si="155"/>
        <v>0</v>
      </c>
      <c r="BP366" s="72">
        <f t="shared" si="156"/>
        <v>0</v>
      </c>
      <c r="BQ366" s="72">
        <f t="shared" si="157"/>
        <v>1</v>
      </c>
      <c r="BR366" s="72">
        <f t="shared" si="158"/>
        <v>1</v>
      </c>
      <c r="BS366" s="72">
        <f t="shared" si="159"/>
        <v>1</v>
      </c>
      <c r="BT366" s="72"/>
      <c r="BU366" s="72"/>
      <c r="BV366" s="72"/>
      <c r="BW366" s="72"/>
      <c r="BX366" s="72"/>
      <c r="BY366" s="72"/>
      <c r="BZ366" s="72"/>
      <c r="CA366" s="72"/>
      <c r="CB366" s="72"/>
      <c r="CC366" s="73"/>
      <c r="CD366" s="73"/>
      <c r="CE366" s="73"/>
      <c r="CF366" s="73"/>
      <c r="CG366" s="73"/>
      <c r="CH366" s="73">
        <f t="shared" si="140"/>
        <v>0</v>
      </c>
      <c r="CI366" s="73">
        <f t="shared" si="141"/>
        <v>0</v>
      </c>
      <c r="CJ366" s="73">
        <f t="shared" si="142"/>
        <v>0</v>
      </c>
      <c r="CK366" s="73"/>
      <c r="CL366" s="73">
        <f t="shared" si="143"/>
        <v>0</v>
      </c>
      <c r="CM366" s="73">
        <f t="shared" si="144"/>
        <v>0</v>
      </c>
      <c r="CN366" s="73">
        <f t="shared" si="145"/>
        <v>0</v>
      </c>
      <c r="CO366" s="73">
        <f t="shared" si="146"/>
        <v>0</v>
      </c>
      <c r="CP366" s="73">
        <f t="shared" si="147"/>
        <v>0</v>
      </c>
      <c r="CQ366" s="73">
        <f t="shared" si="148"/>
        <v>0</v>
      </c>
      <c r="CR366" s="73">
        <f t="shared" si="160"/>
        <v>0</v>
      </c>
      <c r="CS366" s="94"/>
      <c r="CT366" s="94"/>
      <c r="CU366" s="94"/>
      <c r="CV366" s="94"/>
      <c r="CW366" s="94"/>
    </row>
    <row r="367" spans="1:101" s="22" customFormat="1" x14ac:dyDescent="0.2">
      <c r="A367" s="91">
        <f t="shared" si="161"/>
        <v>356</v>
      </c>
      <c r="B367" s="61"/>
      <c r="C367" s="61"/>
      <c r="D367" s="6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AS367" s="109"/>
      <c r="AT367" s="94"/>
      <c r="AU367" s="94"/>
      <c r="AV367" s="94"/>
      <c r="AW367" s="94"/>
      <c r="AX367" s="94"/>
      <c r="AY367" s="94">
        <f t="shared" si="149"/>
        <v>356</v>
      </c>
      <c r="AZ367" s="94">
        <f>AVERAGE(B$12:B367)</f>
        <v>-1.0500267633333337E-3</v>
      </c>
      <c r="BA367" s="94">
        <f>AVERAGE(C$12:C367)</f>
        <v>4.6842394133333326E-3</v>
      </c>
      <c r="BB367" s="94">
        <f t="shared" si="150"/>
        <v>0</v>
      </c>
      <c r="BC367" s="94">
        <f t="shared" si="151"/>
        <v>0</v>
      </c>
      <c r="BD367" s="94">
        <f t="shared" si="162"/>
        <v>-6.3001605800000027E-2</v>
      </c>
      <c r="BE367" s="94">
        <f t="shared" si="163"/>
        <v>0.28105436479999996</v>
      </c>
      <c r="BF367" s="94">
        <f t="shared" si="164"/>
        <v>0.34405597060000004</v>
      </c>
      <c r="BG367" s="95">
        <f t="shared" si="152"/>
        <v>0</v>
      </c>
      <c r="BH367" s="95">
        <f t="shared" si="153"/>
        <v>0</v>
      </c>
      <c r="BI367" s="95">
        <f>(AVERAGE(B$12:B367)-AVERAGE($D$12:$D367))/STDEV(B$12:B367)</f>
        <v>-8.7081254602406233E-2</v>
      </c>
      <c r="BJ367" s="95">
        <f>(AVERAGE(C$12:C367)-AVERAGE($D$12:$D367))/STDEV(C$12:C367)</f>
        <v>0.10432948975861421</v>
      </c>
      <c r="BK367" s="94"/>
      <c r="BL367" s="94"/>
      <c r="BM367" s="94"/>
      <c r="BN367" s="72">
        <f t="shared" si="154"/>
        <v>0</v>
      </c>
      <c r="BO367" s="72">
        <f t="shared" si="155"/>
        <v>0</v>
      </c>
      <c r="BP367" s="72">
        <f t="shared" si="156"/>
        <v>0</v>
      </c>
      <c r="BQ367" s="72">
        <f t="shared" si="157"/>
        <v>1</v>
      </c>
      <c r="BR367" s="72">
        <f t="shared" si="158"/>
        <v>1</v>
      </c>
      <c r="BS367" s="72">
        <f t="shared" si="159"/>
        <v>1</v>
      </c>
      <c r="BT367" s="72"/>
      <c r="BU367" s="72"/>
      <c r="BV367" s="72"/>
      <c r="BW367" s="72"/>
      <c r="BX367" s="72"/>
      <c r="BY367" s="72"/>
      <c r="BZ367" s="72"/>
      <c r="CA367" s="72"/>
      <c r="CB367" s="72"/>
      <c r="CC367" s="73"/>
      <c r="CD367" s="73"/>
      <c r="CE367" s="73"/>
      <c r="CF367" s="73"/>
      <c r="CG367" s="73"/>
      <c r="CH367" s="73">
        <f t="shared" si="140"/>
        <v>0</v>
      </c>
      <c r="CI367" s="73">
        <f t="shared" si="141"/>
        <v>0</v>
      </c>
      <c r="CJ367" s="73">
        <f t="shared" si="142"/>
        <v>0</v>
      </c>
      <c r="CK367" s="73"/>
      <c r="CL367" s="73">
        <f t="shared" si="143"/>
        <v>0</v>
      </c>
      <c r="CM367" s="73">
        <f t="shared" si="144"/>
        <v>0</v>
      </c>
      <c r="CN367" s="73">
        <f t="shared" si="145"/>
        <v>0</v>
      </c>
      <c r="CO367" s="73">
        <f t="shared" si="146"/>
        <v>0</v>
      </c>
      <c r="CP367" s="73">
        <f t="shared" si="147"/>
        <v>0</v>
      </c>
      <c r="CQ367" s="73">
        <f t="shared" si="148"/>
        <v>0</v>
      </c>
      <c r="CR367" s="73">
        <f t="shared" si="160"/>
        <v>0</v>
      </c>
      <c r="CS367" s="94"/>
      <c r="CT367" s="94"/>
      <c r="CU367" s="94"/>
      <c r="CV367" s="94"/>
      <c r="CW367" s="94"/>
    </row>
    <row r="368" spans="1:101" s="22" customFormat="1" x14ac:dyDescent="0.2">
      <c r="A368" s="91">
        <f t="shared" si="161"/>
        <v>357</v>
      </c>
      <c r="B368" s="61"/>
      <c r="C368" s="61"/>
      <c r="D368" s="6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AS368" s="109"/>
      <c r="AT368" s="94"/>
      <c r="AU368" s="94"/>
      <c r="AV368" s="94"/>
      <c r="AW368" s="94"/>
      <c r="AX368" s="94"/>
      <c r="AY368" s="94">
        <f t="shared" si="149"/>
        <v>357</v>
      </c>
      <c r="AZ368" s="94">
        <f>AVERAGE(B$12:B368)</f>
        <v>-1.0500267633333337E-3</v>
      </c>
      <c r="BA368" s="94">
        <f>AVERAGE(C$12:C368)</f>
        <v>4.6842394133333326E-3</v>
      </c>
      <c r="BB368" s="94">
        <f t="shared" si="150"/>
        <v>0</v>
      </c>
      <c r="BC368" s="94">
        <f t="shared" si="151"/>
        <v>0</v>
      </c>
      <c r="BD368" s="94">
        <f t="shared" si="162"/>
        <v>-6.3001605800000027E-2</v>
      </c>
      <c r="BE368" s="94">
        <f t="shared" si="163"/>
        <v>0.28105436479999996</v>
      </c>
      <c r="BF368" s="94">
        <f t="shared" si="164"/>
        <v>0.34405597060000004</v>
      </c>
      <c r="BG368" s="95">
        <f t="shared" si="152"/>
        <v>0</v>
      </c>
      <c r="BH368" s="95">
        <f t="shared" si="153"/>
        <v>0</v>
      </c>
      <c r="BI368" s="95">
        <f>(AVERAGE(B$12:B368)-AVERAGE($D$12:$D368))/STDEV(B$12:B368)</f>
        <v>-8.7081254602406233E-2</v>
      </c>
      <c r="BJ368" s="95">
        <f>(AVERAGE(C$12:C368)-AVERAGE($D$12:$D368))/STDEV(C$12:C368)</f>
        <v>0.10432948975861421</v>
      </c>
      <c r="BK368" s="94"/>
      <c r="BL368" s="94"/>
      <c r="BM368" s="94"/>
      <c r="BN368" s="72">
        <f t="shared" si="154"/>
        <v>0</v>
      </c>
      <c r="BO368" s="72">
        <f t="shared" si="155"/>
        <v>0</v>
      </c>
      <c r="BP368" s="72">
        <f t="shared" si="156"/>
        <v>0</v>
      </c>
      <c r="BQ368" s="72">
        <f t="shared" si="157"/>
        <v>1</v>
      </c>
      <c r="BR368" s="72">
        <f t="shared" si="158"/>
        <v>1</v>
      </c>
      <c r="BS368" s="72">
        <f t="shared" si="159"/>
        <v>1</v>
      </c>
      <c r="BT368" s="72"/>
      <c r="BU368" s="72"/>
      <c r="BV368" s="72"/>
      <c r="BW368" s="72"/>
      <c r="BX368" s="72"/>
      <c r="BY368" s="72"/>
      <c r="BZ368" s="72"/>
      <c r="CA368" s="72"/>
      <c r="CB368" s="72"/>
      <c r="CC368" s="73"/>
      <c r="CD368" s="73"/>
      <c r="CE368" s="73"/>
      <c r="CF368" s="73"/>
      <c r="CG368" s="73"/>
      <c r="CH368" s="73">
        <f t="shared" si="140"/>
        <v>0</v>
      </c>
      <c r="CI368" s="73">
        <f t="shared" si="141"/>
        <v>0</v>
      </c>
      <c r="CJ368" s="73">
        <f t="shared" si="142"/>
        <v>0</v>
      </c>
      <c r="CK368" s="73"/>
      <c r="CL368" s="73">
        <f t="shared" si="143"/>
        <v>0</v>
      </c>
      <c r="CM368" s="73">
        <f t="shared" si="144"/>
        <v>0</v>
      </c>
      <c r="CN368" s="73">
        <f t="shared" si="145"/>
        <v>0</v>
      </c>
      <c r="CO368" s="73">
        <f t="shared" si="146"/>
        <v>0</v>
      </c>
      <c r="CP368" s="73">
        <f t="shared" si="147"/>
        <v>0</v>
      </c>
      <c r="CQ368" s="73">
        <f t="shared" si="148"/>
        <v>0</v>
      </c>
      <c r="CR368" s="73">
        <f t="shared" si="160"/>
        <v>0</v>
      </c>
      <c r="CS368" s="94"/>
      <c r="CT368" s="94"/>
      <c r="CU368" s="94"/>
      <c r="CV368" s="94"/>
      <c r="CW368" s="94"/>
    </row>
    <row r="369" spans="1:101" s="22" customFormat="1" x14ac:dyDescent="0.2">
      <c r="A369" s="91">
        <f t="shared" si="161"/>
        <v>358</v>
      </c>
      <c r="B369" s="61"/>
      <c r="C369" s="61"/>
      <c r="D369" s="6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AS369" s="109"/>
      <c r="AT369" s="94"/>
      <c r="AU369" s="94"/>
      <c r="AV369" s="94"/>
      <c r="AW369" s="94"/>
      <c r="AX369" s="94"/>
      <c r="AY369" s="94">
        <f t="shared" si="149"/>
        <v>358</v>
      </c>
      <c r="AZ369" s="94">
        <f>AVERAGE(B$12:B369)</f>
        <v>-1.0500267633333337E-3</v>
      </c>
      <c r="BA369" s="94">
        <f>AVERAGE(C$12:C369)</f>
        <v>4.6842394133333326E-3</v>
      </c>
      <c r="BB369" s="94">
        <f t="shared" si="150"/>
        <v>0</v>
      </c>
      <c r="BC369" s="94">
        <f t="shared" si="151"/>
        <v>0</v>
      </c>
      <c r="BD369" s="94">
        <f t="shared" si="162"/>
        <v>-6.3001605800000027E-2</v>
      </c>
      <c r="BE369" s="94">
        <f t="shared" si="163"/>
        <v>0.28105436479999996</v>
      </c>
      <c r="BF369" s="94">
        <f t="shared" si="164"/>
        <v>0.34405597060000004</v>
      </c>
      <c r="BG369" s="95">
        <f t="shared" si="152"/>
        <v>0</v>
      </c>
      <c r="BH369" s="95">
        <f t="shared" si="153"/>
        <v>0</v>
      </c>
      <c r="BI369" s="95">
        <f>(AVERAGE(B$12:B369)-AVERAGE($D$12:$D369))/STDEV(B$12:B369)</f>
        <v>-8.7081254602406233E-2</v>
      </c>
      <c r="BJ369" s="95">
        <f>(AVERAGE(C$12:C369)-AVERAGE($D$12:$D369))/STDEV(C$12:C369)</f>
        <v>0.10432948975861421</v>
      </c>
      <c r="BK369" s="94"/>
      <c r="BL369" s="94"/>
      <c r="BM369" s="94"/>
      <c r="BN369" s="72">
        <f t="shared" si="154"/>
        <v>0</v>
      </c>
      <c r="BO369" s="72">
        <f t="shared" si="155"/>
        <v>0</v>
      </c>
      <c r="BP369" s="72">
        <f t="shared" si="156"/>
        <v>0</v>
      </c>
      <c r="BQ369" s="72">
        <f t="shared" si="157"/>
        <v>1</v>
      </c>
      <c r="BR369" s="72">
        <f t="shared" si="158"/>
        <v>1</v>
      </c>
      <c r="BS369" s="72">
        <f t="shared" si="159"/>
        <v>1</v>
      </c>
      <c r="BT369" s="72"/>
      <c r="BU369" s="72"/>
      <c r="BV369" s="72"/>
      <c r="BW369" s="72"/>
      <c r="BX369" s="72"/>
      <c r="BY369" s="72"/>
      <c r="BZ369" s="72"/>
      <c r="CA369" s="72"/>
      <c r="CB369" s="72"/>
      <c r="CC369" s="73"/>
      <c r="CD369" s="73"/>
      <c r="CE369" s="73"/>
      <c r="CF369" s="73"/>
      <c r="CG369" s="73"/>
      <c r="CH369" s="73">
        <f t="shared" si="140"/>
        <v>0</v>
      </c>
      <c r="CI369" s="73">
        <f t="shared" si="141"/>
        <v>0</v>
      </c>
      <c r="CJ369" s="73">
        <f t="shared" si="142"/>
        <v>0</v>
      </c>
      <c r="CK369" s="73"/>
      <c r="CL369" s="73">
        <f t="shared" si="143"/>
        <v>0</v>
      </c>
      <c r="CM369" s="73">
        <f t="shared" si="144"/>
        <v>0</v>
      </c>
      <c r="CN369" s="73">
        <f t="shared" si="145"/>
        <v>0</v>
      </c>
      <c r="CO369" s="73">
        <f t="shared" si="146"/>
        <v>0</v>
      </c>
      <c r="CP369" s="73">
        <f t="shared" si="147"/>
        <v>0</v>
      </c>
      <c r="CQ369" s="73">
        <f t="shared" si="148"/>
        <v>0</v>
      </c>
      <c r="CR369" s="73">
        <f t="shared" si="160"/>
        <v>0</v>
      </c>
      <c r="CS369" s="94"/>
      <c r="CT369" s="94"/>
      <c r="CU369" s="94"/>
      <c r="CV369" s="94"/>
      <c r="CW369" s="94"/>
    </row>
    <row r="370" spans="1:101" s="22" customFormat="1" x14ac:dyDescent="0.2">
      <c r="A370" s="91">
        <f t="shared" si="161"/>
        <v>359</v>
      </c>
      <c r="B370" s="61"/>
      <c r="C370" s="61"/>
      <c r="D370" s="6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AS370" s="109"/>
      <c r="AT370" s="94"/>
      <c r="AU370" s="94"/>
      <c r="AV370" s="94"/>
      <c r="AW370" s="94"/>
      <c r="AX370" s="94"/>
      <c r="AY370" s="94">
        <f t="shared" si="149"/>
        <v>359</v>
      </c>
      <c r="AZ370" s="94">
        <f>AVERAGE(B$12:B370)</f>
        <v>-1.0500267633333337E-3</v>
      </c>
      <c r="BA370" s="94">
        <f>AVERAGE(C$12:C370)</f>
        <v>4.6842394133333326E-3</v>
      </c>
      <c r="BB370" s="94">
        <f t="shared" si="150"/>
        <v>0</v>
      </c>
      <c r="BC370" s="94">
        <f t="shared" si="151"/>
        <v>0</v>
      </c>
      <c r="BD370" s="94">
        <f t="shared" si="162"/>
        <v>-6.3001605800000027E-2</v>
      </c>
      <c r="BE370" s="94">
        <f t="shared" si="163"/>
        <v>0.28105436479999996</v>
      </c>
      <c r="BF370" s="94">
        <f t="shared" si="164"/>
        <v>0.34405597060000004</v>
      </c>
      <c r="BG370" s="95">
        <f t="shared" si="152"/>
        <v>0</v>
      </c>
      <c r="BH370" s="95">
        <f t="shared" si="153"/>
        <v>0</v>
      </c>
      <c r="BI370" s="95">
        <f>(AVERAGE(B$12:B370)-AVERAGE($D$12:$D370))/STDEV(B$12:B370)</f>
        <v>-8.7081254602406233E-2</v>
      </c>
      <c r="BJ370" s="95">
        <f>(AVERAGE(C$12:C370)-AVERAGE($D$12:$D370))/STDEV(C$12:C370)</f>
        <v>0.10432948975861421</v>
      </c>
      <c r="BK370" s="94"/>
      <c r="BL370" s="94"/>
      <c r="BM370" s="94"/>
      <c r="BN370" s="72">
        <f t="shared" si="154"/>
        <v>0</v>
      </c>
      <c r="BO370" s="72">
        <f t="shared" si="155"/>
        <v>0</v>
      </c>
      <c r="BP370" s="72">
        <f t="shared" si="156"/>
        <v>0</v>
      </c>
      <c r="BQ370" s="72">
        <f t="shared" si="157"/>
        <v>1</v>
      </c>
      <c r="BR370" s="72">
        <f t="shared" si="158"/>
        <v>1</v>
      </c>
      <c r="BS370" s="72">
        <f t="shared" si="159"/>
        <v>1</v>
      </c>
      <c r="BT370" s="72"/>
      <c r="BU370" s="72"/>
      <c r="BV370" s="72"/>
      <c r="BW370" s="72"/>
      <c r="BX370" s="72"/>
      <c r="BY370" s="72"/>
      <c r="BZ370" s="72"/>
      <c r="CA370" s="72"/>
      <c r="CB370" s="72"/>
      <c r="CC370" s="73"/>
      <c r="CD370" s="73"/>
      <c r="CE370" s="73"/>
      <c r="CF370" s="73"/>
      <c r="CG370" s="73"/>
      <c r="CH370" s="73">
        <f t="shared" si="140"/>
        <v>0</v>
      </c>
      <c r="CI370" s="73">
        <f t="shared" si="141"/>
        <v>0</v>
      </c>
      <c r="CJ370" s="73">
        <f t="shared" si="142"/>
        <v>0</v>
      </c>
      <c r="CK370" s="73"/>
      <c r="CL370" s="73">
        <f t="shared" si="143"/>
        <v>0</v>
      </c>
      <c r="CM370" s="73">
        <f t="shared" si="144"/>
        <v>0</v>
      </c>
      <c r="CN370" s="73">
        <f t="shared" si="145"/>
        <v>0</v>
      </c>
      <c r="CO370" s="73">
        <f t="shared" si="146"/>
        <v>0</v>
      </c>
      <c r="CP370" s="73">
        <f t="shared" si="147"/>
        <v>0</v>
      </c>
      <c r="CQ370" s="73">
        <f t="shared" si="148"/>
        <v>0</v>
      </c>
      <c r="CR370" s="73">
        <f t="shared" si="160"/>
        <v>0</v>
      </c>
      <c r="CS370" s="94"/>
      <c r="CT370" s="94"/>
      <c r="CU370" s="94"/>
      <c r="CV370" s="94"/>
      <c r="CW370" s="94"/>
    </row>
    <row r="371" spans="1:101" s="22" customFormat="1" x14ac:dyDescent="0.2">
      <c r="A371" s="91">
        <f t="shared" si="161"/>
        <v>360</v>
      </c>
      <c r="B371" s="61"/>
      <c r="C371" s="61"/>
      <c r="D371" s="6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AS371" s="109"/>
      <c r="AT371" s="94"/>
      <c r="AU371" s="94"/>
      <c r="AV371" s="94"/>
      <c r="AW371" s="94"/>
      <c r="AX371" s="94"/>
      <c r="AY371" s="94">
        <f t="shared" si="149"/>
        <v>360</v>
      </c>
      <c r="AZ371" s="94">
        <f>AVERAGE(B$12:B371)</f>
        <v>-1.0500267633333337E-3</v>
      </c>
      <c r="BA371" s="94">
        <f>AVERAGE(C$12:C371)</f>
        <v>4.6842394133333326E-3</v>
      </c>
      <c r="BB371" s="94">
        <f t="shared" si="150"/>
        <v>0</v>
      </c>
      <c r="BC371" s="94">
        <f t="shared" si="151"/>
        <v>0</v>
      </c>
      <c r="BD371" s="94">
        <f t="shared" si="162"/>
        <v>-6.3001605800000027E-2</v>
      </c>
      <c r="BE371" s="94">
        <f t="shared" si="163"/>
        <v>0.28105436479999996</v>
      </c>
      <c r="BF371" s="94">
        <f t="shared" si="164"/>
        <v>0.34405597060000004</v>
      </c>
      <c r="BG371" s="95">
        <f t="shared" si="152"/>
        <v>0</v>
      </c>
      <c r="BH371" s="95">
        <f t="shared" si="153"/>
        <v>0</v>
      </c>
      <c r="BI371" s="95">
        <f>(AVERAGE(B$12:B371)-AVERAGE($D$12:$D371))/STDEV(B$12:B371)</f>
        <v>-8.7081254602406233E-2</v>
      </c>
      <c r="BJ371" s="95">
        <f>(AVERAGE(C$12:C371)-AVERAGE($D$12:$D371))/STDEV(C$12:C371)</f>
        <v>0.10432948975861421</v>
      </c>
      <c r="BK371" s="94"/>
      <c r="BL371" s="94"/>
      <c r="BM371" s="94"/>
      <c r="BN371" s="72">
        <f t="shared" si="154"/>
        <v>0</v>
      </c>
      <c r="BO371" s="72">
        <f t="shared" si="155"/>
        <v>0</v>
      </c>
      <c r="BP371" s="72">
        <f t="shared" si="156"/>
        <v>0</v>
      </c>
      <c r="BQ371" s="72">
        <f t="shared" si="157"/>
        <v>1</v>
      </c>
      <c r="BR371" s="72">
        <f t="shared" si="158"/>
        <v>1</v>
      </c>
      <c r="BS371" s="72">
        <f t="shared" si="159"/>
        <v>1</v>
      </c>
      <c r="BT371" s="72"/>
      <c r="BU371" s="72"/>
      <c r="BV371" s="72"/>
      <c r="BW371" s="72"/>
      <c r="BX371" s="72"/>
      <c r="BY371" s="72"/>
      <c r="BZ371" s="72"/>
      <c r="CA371" s="72"/>
      <c r="CB371" s="72"/>
      <c r="CC371" s="73"/>
      <c r="CD371" s="73"/>
      <c r="CE371" s="73"/>
      <c r="CF371" s="73"/>
      <c r="CG371" s="73"/>
      <c r="CH371" s="73">
        <f t="shared" si="140"/>
        <v>0</v>
      </c>
      <c r="CI371" s="73">
        <f t="shared" si="141"/>
        <v>0</v>
      </c>
      <c r="CJ371" s="73">
        <f t="shared" si="142"/>
        <v>0</v>
      </c>
      <c r="CK371" s="73"/>
      <c r="CL371" s="73">
        <f t="shared" si="143"/>
        <v>0</v>
      </c>
      <c r="CM371" s="73">
        <f t="shared" si="144"/>
        <v>0</v>
      </c>
      <c r="CN371" s="73">
        <f t="shared" si="145"/>
        <v>0</v>
      </c>
      <c r="CO371" s="73">
        <f t="shared" si="146"/>
        <v>0</v>
      </c>
      <c r="CP371" s="73">
        <f t="shared" si="147"/>
        <v>0</v>
      </c>
      <c r="CQ371" s="73">
        <f t="shared" si="148"/>
        <v>0</v>
      </c>
      <c r="CR371" s="73">
        <f t="shared" si="160"/>
        <v>0</v>
      </c>
      <c r="CS371" s="94"/>
      <c r="CT371" s="94"/>
      <c r="CU371" s="94"/>
      <c r="CV371" s="94"/>
      <c r="CW371" s="94"/>
    </row>
    <row r="372" spans="1:101" s="22" customFormat="1" x14ac:dyDescent="0.2">
      <c r="A372" s="91">
        <f t="shared" si="161"/>
        <v>361</v>
      </c>
      <c r="B372" s="61"/>
      <c r="C372" s="61"/>
      <c r="D372" s="6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AS372" s="109"/>
      <c r="AT372" s="94"/>
      <c r="AU372" s="94"/>
      <c r="AV372" s="94"/>
      <c r="AW372" s="94"/>
      <c r="AX372" s="94"/>
      <c r="AY372" s="94">
        <f t="shared" si="149"/>
        <v>361</v>
      </c>
      <c r="AZ372" s="94">
        <f>AVERAGE(B$12:B372)</f>
        <v>-1.0500267633333337E-3</v>
      </c>
      <c r="BA372" s="94">
        <f>AVERAGE(C$12:C372)</f>
        <v>4.6842394133333326E-3</v>
      </c>
      <c r="BB372" s="94">
        <f t="shared" si="150"/>
        <v>0</v>
      </c>
      <c r="BC372" s="94">
        <f t="shared" si="151"/>
        <v>0</v>
      </c>
      <c r="BD372" s="94">
        <f t="shared" si="162"/>
        <v>-6.3001605800000027E-2</v>
      </c>
      <c r="BE372" s="94">
        <f t="shared" si="163"/>
        <v>0.28105436479999996</v>
      </c>
      <c r="BF372" s="94">
        <f t="shared" si="164"/>
        <v>0.34405597060000004</v>
      </c>
      <c r="BG372" s="95">
        <f t="shared" si="152"/>
        <v>0</v>
      </c>
      <c r="BH372" s="95">
        <f t="shared" si="153"/>
        <v>0</v>
      </c>
      <c r="BI372" s="95">
        <f>(AVERAGE(B$12:B372)-AVERAGE($D$12:$D372))/STDEV(B$12:B372)</f>
        <v>-8.7081254602406233E-2</v>
      </c>
      <c r="BJ372" s="95">
        <f>(AVERAGE(C$12:C372)-AVERAGE($D$12:$D372))/STDEV(C$12:C372)</f>
        <v>0.10432948975861421</v>
      </c>
      <c r="BK372" s="94"/>
      <c r="BL372" s="94"/>
      <c r="BM372" s="94"/>
      <c r="BN372" s="72">
        <f t="shared" si="154"/>
        <v>0</v>
      </c>
      <c r="BO372" s="72">
        <f t="shared" si="155"/>
        <v>0</v>
      </c>
      <c r="BP372" s="72">
        <f t="shared" si="156"/>
        <v>0</v>
      </c>
      <c r="BQ372" s="72">
        <f t="shared" si="157"/>
        <v>1</v>
      </c>
      <c r="BR372" s="72">
        <f t="shared" si="158"/>
        <v>1</v>
      </c>
      <c r="BS372" s="72">
        <f t="shared" si="159"/>
        <v>1</v>
      </c>
      <c r="BT372" s="72"/>
      <c r="BU372" s="72"/>
      <c r="BV372" s="72"/>
      <c r="BW372" s="72"/>
      <c r="BX372" s="72"/>
      <c r="BY372" s="72"/>
      <c r="BZ372" s="72"/>
      <c r="CA372" s="72"/>
      <c r="CB372" s="72"/>
      <c r="CC372" s="73"/>
      <c r="CD372" s="73"/>
      <c r="CE372" s="73"/>
      <c r="CF372" s="73"/>
      <c r="CG372" s="73"/>
      <c r="CH372" s="73">
        <f t="shared" si="140"/>
        <v>0</v>
      </c>
      <c r="CI372" s="73">
        <f t="shared" si="141"/>
        <v>0</v>
      </c>
      <c r="CJ372" s="73">
        <f t="shared" si="142"/>
        <v>0</v>
      </c>
      <c r="CK372" s="73"/>
      <c r="CL372" s="73">
        <f t="shared" si="143"/>
        <v>0</v>
      </c>
      <c r="CM372" s="73">
        <f t="shared" si="144"/>
        <v>0</v>
      </c>
      <c r="CN372" s="73">
        <f t="shared" si="145"/>
        <v>0</v>
      </c>
      <c r="CO372" s="73">
        <f t="shared" si="146"/>
        <v>0</v>
      </c>
      <c r="CP372" s="73">
        <f t="shared" si="147"/>
        <v>0</v>
      </c>
      <c r="CQ372" s="73">
        <f t="shared" si="148"/>
        <v>0</v>
      </c>
      <c r="CR372" s="73">
        <f t="shared" si="160"/>
        <v>0</v>
      </c>
      <c r="CS372" s="94"/>
      <c r="CT372" s="94"/>
      <c r="CU372" s="94"/>
      <c r="CV372" s="94"/>
      <c r="CW372" s="94"/>
    </row>
    <row r="373" spans="1:101" s="22" customFormat="1" x14ac:dyDescent="0.2">
      <c r="A373" s="91">
        <f t="shared" si="161"/>
        <v>362</v>
      </c>
      <c r="B373" s="61"/>
      <c r="C373" s="61"/>
      <c r="D373" s="6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AS373" s="109"/>
      <c r="AT373" s="94"/>
      <c r="AU373" s="94"/>
      <c r="AV373" s="94"/>
      <c r="AW373" s="94"/>
      <c r="AX373" s="94"/>
      <c r="AY373" s="94">
        <f t="shared" si="149"/>
        <v>362</v>
      </c>
      <c r="AZ373" s="94">
        <f>AVERAGE(B$12:B373)</f>
        <v>-1.0500267633333337E-3</v>
      </c>
      <c r="BA373" s="94">
        <f>AVERAGE(C$12:C373)</f>
        <v>4.6842394133333326E-3</v>
      </c>
      <c r="BB373" s="94">
        <f t="shared" si="150"/>
        <v>0</v>
      </c>
      <c r="BC373" s="94">
        <f t="shared" si="151"/>
        <v>0</v>
      </c>
      <c r="BD373" s="94">
        <f t="shared" si="162"/>
        <v>-6.3001605800000027E-2</v>
      </c>
      <c r="BE373" s="94">
        <f t="shared" si="163"/>
        <v>0.28105436479999996</v>
      </c>
      <c r="BF373" s="94">
        <f t="shared" si="164"/>
        <v>0.34405597060000004</v>
      </c>
      <c r="BG373" s="95">
        <f t="shared" si="152"/>
        <v>0</v>
      </c>
      <c r="BH373" s="95">
        <f t="shared" si="153"/>
        <v>0</v>
      </c>
      <c r="BI373" s="95">
        <f>(AVERAGE(B$12:B373)-AVERAGE($D$12:$D373))/STDEV(B$12:B373)</f>
        <v>-8.7081254602406233E-2</v>
      </c>
      <c r="BJ373" s="95">
        <f>(AVERAGE(C$12:C373)-AVERAGE($D$12:$D373))/STDEV(C$12:C373)</f>
        <v>0.10432948975861421</v>
      </c>
      <c r="BK373" s="94"/>
      <c r="BL373" s="94"/>
      <c r="BM373" s="94"/>
      <c r="BN373" s="72">
        <f t="shared" si="154"/>
        <v>0</v>
      </c>
      <c r="BO373" s="72">
        <f t="shared" si="155"/>
        <v>0</v>
      </c>
      <c r="BP373" s="72">
        <f t="shared" si="156"/>
        <v>0</v>
      </c>
      <c r="BQ373" s="72">
        <f t="shared" si="157"/>
        <v>1</v>
      </c>
      <c r="BR373" s="72">
        <f t="shared" si="158"/>
        <v>1</v>
      </c>
      <c r="BS373" s="72">
        <f t="shared" si="159"/>
        <v>1</v>
      </c>
      <c r="BT373" s="72"/>
      <c r="BU373" s="72"/>
      <c r="BV373" s="72"/>
      <c r="BW373" s="72"/>
      <c r="BX373" s="72"/>
      <c r="BY373" s="72"/>
      <c r="BZ373" s="72"/>
      <c r="CA373" s="72"/>
      <c r="CB373" s="72"/>
      <c r="CC373" s="73"/>
      <c r="CD373" s="73"/>
      <c r="CE373" s="73"/>
      <c r="CF373" s="73"/>
      <c r="CG373" s="73"/>
      <c r="CH373" s="73">
        <f t="shared" si="140"/>
        <v>0</v>
      </c>
      <c r="CI373" s="73">
        <f t="shared" si="141"/>
        <v>0</v>
      </c>
      <c r="CJ373" s="73">
        <f t="shared" si="142"/>
        <v>0</v>
      </c>
      <c r="CK373" s="73"/>
      <c r="CL373" s="73">
        <f t="shared" si="143"/>
        <v>0</v>
      </c>
      <c r="CM373" s="73">
        <f t="shared" si="144"/>
        <v>0</v>
      </c>
      <c r="CN373" s="73">
        <f t="shared" si="145"/>
        <v>0</v>
      </c>
      <c r="CO373" s="73">
        <f t="shared" si="146"/>
        <v>0</v>
      </c>
      <c r="CP373" s="73">
        <f t="shared" si="147"/>
        <v>0</v>
      </c>
      <c r="CQ373" s="73">
        <f t="shared" si="148"/>
        <v>0</v>
      </c>
      <c r="CR373" s="73">
        <f t="shared" si="160"/>
        <v>0</v>
      </c>
      <c r="CS373" s="94"/>
      <c r="CT373" s="94"/>
      <c r="CU373" s="94"/>
      <c r="CV373" s="94"/>
      <c r="CW373" s="94"/>
    </row>
    <row r="374" spans="1:101" s="22" customFormat="1" x14ac:dyDescent="0.2">
      <c r="A374" s="91">
        <f t="shared" si="161"/>
        <v>363</v>
      </c>
      <c r="B374" s="61"/>
      <c r="C374" s="61"/>
      <c r="D374" s="6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AS374" s="109"/>
      <c r="AT374" s="94"/>
      <c r="AU374" s="94"/>
      <c r="AV374" s="94"/>
      <c r="AW374" s="94"/>
      <c r="AX374" s="94"/>
      <c r="AY374" s="94">
        <f t="shared" si="149"/>
        <v>363</v>
      </c>
      <c r="AZ374" s="94">
        <f>AVERAGE(B$12:B374)</f>
        <v>-1.0500267633333337E-3</v>
      </c>
      <c r="BA374" s="94">
        <f>AVERAGE(C$12:C374)</f>
        <v>4.6842394133333326E-3</v>
      </c>
      <c r="BB374" s="94">
        <f t="shared" si="150"/>
        <v>0</v>
      </c>
      <c r="BC374" s="94">
        <f t="shared" si="151"/>
        <v>0</v>
      </c>
      <c r="BD374" s="94">
        <f t="shared" si="162"/>
        <v>-6.3001605800000027E-2</v>
      </c>
      <c r="BE374" s="94">
        <f t="shared" si="163"/>
        <v>0.28105436479999996</v>
      </c>
      <c r="BF374" s="94">
        <f t="shared" si="164"/>
        <v>0.34405597060000004</v>
      </c>
      <c r="BG374" s="95">
        <f t="shared" si="152"/>
        <v>0</v>
      </c>
      <c r="BH374" s="95">
        <f t="shared" si="153"/>
        <v>0</v>
      </c>
      <c r="BI374" s="95">
        <f>(AVERAGE(B$12:B374)-AVERAGE($D$12:$D374))/STDEV(B$12:B374)</f>
        <v>-8.7081254602406233E-2</v>
      </c>
      <c r="BJ374" s="95">
        <f>(AVERAGE(C$12:C374)-AVERAGE($D$12:$D374))/STDEV(C$12:C374)</f>
        <v>0.10432948975861421</v>
      </c>
      <c r="BK374" s="94"/>
      <c r="BL374" s="94"/>
      <c r="BM374" s="94"/>
      <c r="BN374" s="72">
        <f t="shared" si="154"/>
        <v>0</v>
      </c>
      <c r="BO374" s="72">
        <f t="shared" si="155"/>
        <v>0</v>
      </c>
      <c r="BP374" s="72">
        <f t="shared" si="156"/>
        <v>0</v>
      </c>
      <c r="BQ374" s="72">
        <f t="shared" si="157"/>
        <v>1</v>
      </c>
      <c r="BR374" s="72">
        <f t="shared" si="158"/>
        <v>1</v>
      </c>
      <c r="BS374" s="72">
        <f t="shared" si="159"/>
        <v>1</v>
      </c>
      <c r="BT374" s="72"/>
      <c r="BU374" s="72"/>
      <c r="BV374" s="72"/>
      <c r="BW374" s="72"/>
      <c r="BX374" s="72"/>
      <c r="BY374" s="72"/>
      <c r="BZ374" s="72"/>
      <c r="CA374" s="72"/>
      <c r="CB374" s="72"/>
      <c r="CC374" s="73"/>
      <c r="CD374" s="73"/>
      <c r="CE374" s="73"/>
      <c r="CF374" s="73"/>
      <c r="CG374" s="73"/>
      <c r="CH374" s="73">
        <f t="shared" si="140"/>
        <v>0</v>
      </c>
      <c r="CI374" s="73">
        <f t="shared" si="141"/>
        <v>0</v>
      </c>
      <c r="CJ374" s="73">
        <f t="shared" si="142"/>
        <v>0</v>
      </c>
      <c r="CK374" s="73"/>
      <c r="CL374" s="73">
        <f t="shared" si="143"/>
        <v>0</v>
      </c>
      <c r="CM374" s="73">
        <f t="shared" si="144"/>
        <v>0</v>
      </c>
      <c r="CN374" s="73">
        <f t="shared" si="145"/>
        <v>0</v>
      </c>
      <c r="CO374" s="73">
        <f t="shared" si="146"/>
        <v>0</v>
      </c>
      <c r="CP374" s="73">
        <f t="shared" si="147"/>
        <v>0</v>
      </c>
      <c r="CQ374" s="73">
        <f t="shared" si="148"/>
        <v>0</v>
      </c>
      <c r="CR374" s="73">
        <f t="shared" si="160"/>
        <v>0</v>
      </c>
      <c r="CS374" s="94"/>
      <c r="CT374" s="94"/>
      <c r="CU374" s="94"/>
      <c r="CV374" s="94"/>
      <c r="CW374" s="94"/>
    </row>
    <row r="375" spans="1:101" s="22" customFormat="1" x14ac:dyDescent="0.2">
      <c r="A375" s="91">
        <f t="shared" si="161"/>
        <v>364</v>
      </c>
      <c r="B375" s="61"/>
      <c r="C375" s="61"/>
      <c r="D375" s="6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AS375" s="109"/>
      <c r="AT375" s="94"/>
      <c r="AU375" s="94"/>
      <c r="AV375" s="94"/>
      <c r="AW375" s="94"/>
      <c r="AX375" s="94"/>
      <c r="AY375" s="94">
        <f t="shared" si="149"/>
        <v>364</v>
      </c>
      <c r="AZ375" s="94">
        <f>AVERAGE(B$12:B375)</f>
        <v>-1.0500267633333337E-3</v>
      </c>
      <c r="BA375" s="94">
        <f>AVERAGE(C$12:C375)</f>
        <v>4.6842394133333326E-3</v>
      </c>
      <c r="BB375" s="94">
        <f t="shared" si="150"/>
        <v>0</v>
      </c>
      <c r="BC375" s="94">
        <f t="shared" si="151"/>
        <v>0</v>
      </c>
      <c r="BD375" s="94">
        <f t="shared" si="162"/>
        <v>-6.3001605800000027E-2</v>
      </c>
      <c r="BE375" s="94">
        <f t="shared" si="163"/>
        <v>0.28105436479999996</v>
      </c>
      <c r="BF375" s="94">
        <f t="shared" si="164"/>
        <v>0.34405597060000004</v>
      </c>
      <c r="BG375" s="95">
        <f t="shared" si="152"/>
        <v>0</v>
      </c>
      <c r="BH375" s="95">
        <f t="shared" si="153"/>
        <v>0</v>
      </c>
      <c r="BI375" s="95">
        <f>(AVERAGE(B$12:B375)-AVERAGE($D$12:$D375))/STDEV(B$12:B375)</f>
        <v>-8.7081254602406233E-2</v>
      </c>
      <c r="BJ375" s="95">
        <f>(AVERAGE(C$12:C375)-AVERAGE($D$12:$D375))/STDEV(C$12:C375)</f>
        <v>0.10432948975861421</v>
      </c>
      <c r="BK375" s="94"/>
      <c r="BL375" s="94"/>
      <c r="BM375" s="94"/>
      <c r="BN375" s="72">
        <f t="shared" si="154"/>
        <v>0</v>
      </c>
      <c r="BO375" s="72">
        <f t="shared" si="155"/>
        <v>0</v>
      </c>
      <c r="BP375" s="72">
        <f t="shared" si="156"/>
        <v>0</v>
      </c>
      <c r="BQ375" s="72">
        <f t="shared" si="157"/>
        <v>1</v>
      </c>
      <c r="BR375" s="72">
        <f t="shared" si="158"/>
        <v>1</v>
      </c>
      <c r="BS375" s="72">
        <f t="shared" si="159"/>
        <v>1</v>
      </c>
      <c r="BT375" s="72"/>
      <c r="BU375" s="72"/>
      <c r="BV375" s="72"/>
      <c r="BW375" s="72"/>
      <c r="BX375" s="72"/>
      <c r="BY375" s="72"/>
      <c r="BZ375" s="72"/>
      <c r="CA375" s="72"/>
      <c r="CB375" s="72"/>
      <c r="CC375" s="73"/>
      <c r="CD375" s="73"/>
      <c r="CE375" s="73"/>
      <c r="CF375" s="73"/>
      <c r="CG375" s="73"/>
      <c r="CH375" s="73">
        <f t="shared" si="140"/>
        <v>0</v>
      </c>
      <c r="CI375" s="73">
        <f t="shared" si="141"/>
        <v>0</v>
      </c>
      <c r="CJ375" s="73">
        <f t="shared" si="142"/>
        <v>0</v>
      </c>
      <c r="CK375" s="73"/>
      <c r="CL375" s="73">
        <f t="shared" si="143"/>
        <v>0</v>
      </c>
      <c r="CM375" s="73">
        <f t="shared" si="144"/>
        <v>0</v>
      </c>
      <c r="CN375" s="73">
        <f t="shared" si="145"/>
        <v>0</v>
      </c>
      <c r="CO375" s="73">
        <f t="shared" si="146"/>
        <v>0</v>
      </c>
      <c r="CP375" s="73">
        <f t="shared" si="147"/>
        <v>0</v>
      </c>
      <c r="CQ375" s="73">
        <f t="shared" si="148"/>
        <v>0</v>
      </c>
      <c r="CR375" s="73">
        <f t="shared" si="160"/>
        <v>0</v>
      </c>
      <c r="CS375" s="94"/>
      <c r="CT375" s="94"/>
      <c r="CU375" s="94"/>
      <c r="CV375" s="94"/>
      <c r="CW375" s="94"/>
    </row>
    <row r="376" spans="1:101" s="22" customFormat="1" x14ac:dyDescent="0.2">
      <c r="A376" s="91">
        <f t="shared" si="161"/>
        <v>365</v>
      </c>
      <c r="B376" s="61"/>
      <c r="C376" s="61"/>
      <c r="D376" s="6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AS376" s="109"/>
      <c r="AT376" s="94"/>
      <c r="AU376" s="94"/>
      <c r="AV376" s="94"/>
      <c r="AW376" s="94"/>
      <c r="AX376" s="94"/>
      <c r="AY376" s="94">
        <f t="shared" si="149"/>
        <v>365</v>
      </c>
      <c r="AZ376" s="94">
        <f>AVERAGE(B$12:B376)</f>
        <v>-1.0500267633333337E-3</v>
      </c>
      <c r="BA376" s="94">
        <f>AVERAGE(C$12:C376)</f>
        <v>4.6842394133333326E-3</v>
      </c>
      <c r="BB376" s="94">
        <f t="shared" si="150"/>
        <v>0</v>
      </c>
      <c r="BC376" s="94">
        <f t="shared" si="151"/>
        <v>0</v>
      </c>
      <c r="BD376" s="94">
        <f t="shared" si="162"/>
        <v>-6.3001605800000027E-2</v>
      </c>
      <c r="BE376" s="94">
        <f t="shared" si="163"/>
        <v>0.28105436479999996</v>
      </c>
      <c r="BF376" s="94">
        <f t="shared" si="164"/>
        <v>0.34405597060000004</v>
      </c>
      <c r="BG376" s="95">
        <f t="shared" si="152"/>
        <v>0</v>
      </c>
      <c r="BH376" s="95">
        <f t="shared" si="153"/>
        <v>0</v>
      </c>
      <c r="BI376" s="95">
        <f>(AVERAGE(B$12:B376)-AVERAGE($D$12:$D376))/STDEV(B$12:B376)</f>
        <v>-8.7081254602406233E-2</v>
      </c>
      <c r="BJ376" s="95">
        <f>(AVERAGE(C$12:C376)-AVERAGE($D$12:$D376))/STDEV(C$12:C376)</f>
        <v>0.10432948975861421</v>
      </c>
      <c r="BK376" s="94"/>
      <c r="BL376" s="94"/>
      <c r="BM376" s="94"/>
      <c r="BN376" s="72">
        <f t="shared" si="154"/>
        <v>0</v>
      </c>
      <c r="BO376" s="72">
        <f t="shared" si="155"/>
        <v>0</v>
      </c>
      <c r="BP376" s="72">
        <f t="shared" si="156"/>
        <v>0</v>
      </c>
      <c r="BQ376" s="72">
        <f t="shared" si="157"/>
        <v>1</v>
      </c>
      <c r="BR376" s="72">
        <f t="shared" si="158"/>
        <v>1</v>
      </c>
      <c r="BS376" s="72">
        <f t="shared" si="159"/>
        <v>1</v>
      </c>
      <c r="BT376" s="72"/>
      <c r="BU376" s="72"/>
      <c r="BV376" s="72"/>
      <c r="BW376" s="72"/>
      <c r="BX376" s="72"/>
      <c r="BY376" s="72"/>
      <c r="BZ376" s="72"/>
      <c r="CA376" s="72"/>
      <c r="CB376" s="72"/>
      <c r="CC376" s="73"/>
      <c r="CD376" s="73"/>
      <c r="CE376" s="73"/>
      <c r="CF376" s="73"/>
      <c r="CG376" s="73"/>
      <c r="CH376" s="73">
        <f t="shared" si="140"/>
        <v>0</v>
      </c>
      <c r="CI376" s="73">
        <f t="shared" si="141"/>
        <v>0</v>
      </c>
      <c r="CJ376" s="73">
        <f t="shared" si="142"/>
        <v>0</v>
      </c>
      <c r="CK376" s="73"/>
      <c r="CL376" s="73">
        <f t="shared" si="143"/>
        <v>0</v>
      </c>
      <c r="CM376" s="73">
        <f t="shared" si="144"/>
        <v>0</v>
      </c>
      <c r="CN376" s="73">
        <f t="shared" si="145"/>
        <v>0</v>
      </c>
      <c r="CO376" s="73">
        <f t="shared" si="146"/>
        <v>0</v>
      </c>
      <c r="CP376" s="73">
        <f t="shared" si="147"/>
        <v>0</v>
      </c>
      <c r="CQ376" s="73">
        <f t="shared" si="148"/>
        <v>0</v>
      </c>
      <c r="CR376" s="73">
        <f t="shared" si="160"/>
        <v>0</v>
      </c>
      <c r="CS376" s="94"/>
      <c r="CT376" s="94"/>
      <c r="CU376" s="94"/>
      <c r="CV376" s="94"/>
      <c r="CW376" s="94"/>
    </row>
    <row r="377" spans="1:101" s="22" customFormat="1" x14ac:dyDescent="0.2">
      <c r="A377" s="91">
        <f t="shared" si="161"/>
        <v>366</v>
      </c>
      <c r="B377" s="61"/>
      <c r="C377" s="61"/>
      <c r="D377" s="6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AS377" s="109"/>
      <c r="AT377" s="94"/>
      <c r="AU377" s="94"/>
      <c r="AV377" s="94"/>
      <c r="AW377" s="94"/>
      <c r="AX377" s="94"/>
      <c r="AY377" s="94">
        <f t="shared" si="149"/>
        <v>366</v>
      </c>
      <c r="AZ377" s="94">
        <f>AVERAGE(B$12:B377)</f>
        <v>-1.0500267633333337E-3</v>
      </c>
      <c r="BA377" s="94">
        <f>AVERAGE(C$12:C377)</f>
        <v>4.6842394133333326E-3</v>
      </c>
      <c r="BB377" s="94">
        <f t="shared" si="150"/>
        <v>0</v>
      </c>
      <c r="BC377" s="94">
        <f t="shared" si="151"/>
        <v>0</v>
      </c>
      <c r="BD377" s="94">
        <f t="shared" si="162"/>
        <v>-6.3001605800000027E-2</v>
      </c>
      <c r="BE377" s="94">
        <f t="shared" si="163"/>
        <v>0.28105436479999996</v>
      </c>
      <c r="BF377" s="94">
        <f t="shared" si="164"/>
        <v>0.34405597060000004</v>
      </c>
      <c r="BG377" s="95">
        <f t="shared" si="152"/>
        <v>0</v>
      </c>
      <c r="BH377" s="95">
        <f t="shared" si="153"/>
        <v>0</v>
      </c>
      <c r="BI377" s="95">
        <f>(AVERAGE(B$12:B377)-AVERAGE($D$12:$D377))/STDEV(B$12:B377)</f>
        <v>-8.7081254602406233E-2</v>
      </c>
      <c r="BJ377" s="95">
        <f>(AVERAGE(C$12:C377)-AVERAGE($D$12:$D377))/STDEV(C$12:C377)</f>
        <v>0.10432948975861421</v>
      </c>
      <c r="BK377" s="94"/>
      <c r="BL377" s="94"/>
      <c r="BM377" s="94"/>
      <c r="BN377" s="72">
        <f t="shared" si="154"/>
        <v>0</v>
      </c>
      <c r="BO377" s="72">
        <f t="shared" si="155"/>
        <v>0</v>
      </c>
      <c r="BP377" s="72">
        <f t="shared" si="156"/>
        <v>0</v>
      </c>
      <c r="BQ377" s="72">
        <f t="shared" si="157"/>
        <v>1</v>
      </c>
      <c r="BR377" s="72">
        <f t="shared" si="158"/>
        <v>1</v>
      </c>
      <c r="BS377" s="72">
        <f t="shared" si="159"/>
        <v>1</v>
      </c>
      <c r="BT377" s="72"/>
      <c r="BU377" s="72"/>
      <c r="BV377" s="72"/>
      <c r="BW377" s="72"/>
      <c r="BX377" s="72"/>
      <c r="BY377" s="72"/>
      <c r="BZ377" s="72"/>
      <c r="CA377" s="72"/>
      <c r="CB377" s="72"/>
      <c r="CC377" s="73"/>
      <c r="CD377" s="73"/>
      <c r="CE377" s="73"/>
      <c r="CF377" s="73"/>
      <c r="CG377" s="73"/>
      <c r="CH377" s="73">
        <f t="shared" si="140"/>
        <v>0</v>
      </c>
      <c r="CI377" s="73">
        <f t="shared" si="141"/>
        <v>0</v>
      </c>
      <c r="CJ377" s="73">
        <f t="shared" si="142"/>
        <v>0</v>
      </c>
      <c r="CK377" s="73"/>
      <c r="CL377" s="73">
        <f t="shared" si="143"/>
        <v>0</v>
      </c>
      <c r="CM377" s="73">
        <f t="shared" si="144"/>
        <v>0</v>
      </c>
      <c r="CN377" s="73">
        <f t="shared" si="145"/>
        <v>0</v>
      </c>
      <c r="CO377" s="73">
        <f t="shared" si="146"/>
        <v>0</v>
      </c>
      <c r="CP377" s="73">
        <f t="shared" si="147"/>
        <v>0</v>
      </c>
      <c r="CQ377" s="73">
        <f t="shared" si="148"/>
        <v>0</v>
      </c>
      <c r="CR377" s="73">
        <f t="shared" si="160"/>
        <v>0</v>
      </c>
      <c r="CS377" s="94"/>
      <c r="CT377" s="94"/>
      <c r="CU377" s="94"/>
      <c r="CV377" s="94"/>
      <c r="CW377" s="94"/>
    </row>
    <row r="378" spans="1:101" s="22" customFormat="1" x14ac:dyDescent="0.2">
      <c r="A378" s="91">
        <f t="shared" si="161"/>
        <v>367</v>
      </c>
      <c r="B378" s="61"/>
      <c r="C378" s="61"/>
      <c r="D378" s="6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AS378" s="109"/>
      <c r="AT378" s="94"/>
      <c r="AU378" s="94"/>
      <c r="AV378" s="94"/>
      <c r="AW378" s="94"/>
      <c r="AX378" s="94"/>
      <c r="AY378" s="94">
        <f t="shared" si="149"/>
        <v>367</v>
      </c>
      <c r="AZ378" s="94">
        <f>AVERAGE(B$12:B378)</f>
        <v>-1.0500267633333337E-3</v>
      </c>
      <c r="BA378" s="94">
        <f>AVERAGE(C$12:C378)</f>
        <v>4.6842394133333326E-3</v>
      </c>
      <c r="BB378" s="94">
        <f t="shared" si="150"/>
        <v>0</v>
      </c>
      <c r="BC378" s="94">
        <f t="shared" si="151"/>
        <v>0</v>
      </c>
      <c r="BD378" s="94">
        <f t="shared" si="162"/>
        <v>-6.3001605800000027E-2</v>
      </c>
      <c r="BE378" s="94">
        <f t="shared" si="163"/>
        <v>0.28105436479999996</v>
      </c>
      <c r="BF378" s="94">
        <f t="shared" si="164"/>
        <v>0.34405597060000004</v>
      </c>
      <c r="BG378" s="95">
        <f t="shared" si="152"/>
        <v>0</v>
      </c>
      <c r="BH378" s="95">
        <f t="shared" si="153"/>
        <v>0</v>
      </c>
      <c r="BI378" s="95">
        <f>(AVERAGE(B$12:B378)-AVERAGE($D$12:$D378))/STDEV(B$12:B378)</f>
        <v>-8.7081254602406233E-2</v>
      </c>
      <c r="BJ378" s="95">
        <f>(AVERAGE(C$12:C378)-AVERAGE($D$12:$D378))/STDEV(C$12:C378)</f>
        <v>0.10432948975861421</v>
      </c>
      <c r="BK378" s="94"/>
      <c r="BL378" s="94"/>
      <c r="BM378" s="94"/>
      <c r="BN378" s="72">
        <f t="shared" si="154"/>
        <v>0</v>
      </c>
      <c r="BO378" s="72">
        <f t="shared" si="155"/>
        <v>0</v>
      </c>
      <c r="BP378" s="72">
        <f t="shared" si="156"/>
        <v>0</v>
      </c>
      <c r="BQ378" s="72">
        <f t="shared" si="157"/>
        <v>1</v>
      </c>
      <c r="BR378" s="72">
        <f t="shared" si="158"/>
        <v>1</v>
      </c>
      <c r="BS378" s="72">
        <f t="shared" si="159"/>
        <v>1</v>
      </c>
      <c r="BT378" s="72"/>
      <c r="BU378" s="72"/>
      <c r="BV378" s="72"/>
      <c r="BW378" s="72"/>
      <c r="BX378" s="72"/>
      <c r="BY378" s="72"/>
      <c r="BZ378" s="72"/>
      <c r="CA378" s="72"/>
      <c r="CB378" s="72"/>
      <c r="CC378" s="73"/>
      <c r="CD378" s="73"/>
      <c r="CE378" s="73"/>
      <c r="CF378" s="73"/>
      <c r="CG378" s="73"/>
      <c r="CH378" s="73">
        <f t="shared" si="140"/>
        <v>0</v>
      </c>
      <c r="CI378" s="73">
        <f t="shared" si="141"/>
        <v>0</v>
      </c>
      <c r="CJ378" s="73">
        <f t="shared" si="142"/>
        <v>0</v>
      </c>
      <c r="CK378" s="73"/>
      <c r="CL378" s="73">
        <f t="shared" si="143"/>
        <v>0</v>
      </c>
      <c r="CM378" s="73">
        <f t="shared" si="144"/>
        <v>0</v>
      </c>
      <c r="CN378" s="73">
        <f t="shared" si="145"/>
        <v>0</v>
      </c>
      <c r="CO378" s="73">
        <f t="shared" si="146"/>
        <v>0</v>
      </c>
      <c r="CP378" s="73">
        <f t="shared" si="147"/>
        <v>0</v>
      </c>
      <c r="CQ378" s="73">
        <f t="shared" si="148"/>
        <v>0</v>
      </c>
      <c r="CR378" s="73">
        <f t="shared" si="160"/>
        <v>0</v>
      </c>
      <c r="CS378" s="94"/>
      <c r="CT378" s="94"/>
      <c r="CU378" s="94"/>
      <c r="CV378" s="94"/>
      <c r="CW378" s="94"/>
    </row>
    <row r="379" spans="1:101" s="22" customFormat="1" x14ac:dyDescent="0.2">
      <c r="A379" s="91">
        <f t="shared" si="161"/>
        <v>368</v>
      </c>
      <c r="B379" s="61"/>
      <c r="C379" s="61"/>
      <c r="D379" s="6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AS379" s="109"/>
      <c r="AT379" s="94"/>
      <c r="AU379" s="94"/>
      <c r="AV379" s="94"/>
      <c r="AW379" s="94"/>
      <c r="AX379" s="94"/>
      <c r="AY379" s="94">
        <f t="shared" si="149"/>
        <v>368</v>
      </c>
      <c r="AZ379" s="94">
        <f>AVERAGE(B$12:B379)</f>
        <v>-1.0500267633333337E-3</v>
      </c>
      <c r="BA379" s="94">
        <f>AVERAGE(C$12:C379)</f>
        <v>4.6842394133333326E-3</v>
      </c>
      <c r="BB379" s="94">
        <f t="shared" si="150"/>
        <v>0</v>
      </c>
      <c r="BC379" s="94">
        <f t="shared" si="151"/>
        <v>0</v>
      </c>
      <c r="BD379" s="94">
        <f t="shared" si="162"/>
        <v>-6.3001605800000027E-2</v>
      </c>
      <c r="BE379" s="94">
        <f t="shared" si="163"/>
        <v>0.28105436479999996</v>
      </c>
      <c r="BF379" s="94">
        <f t="shared" si="164"/>
        <v>0.34405597060000004</v>
      </c>
      <c r="BG379" s="95">
        <f t="shared" si="152"/>
        <v>0</v>
      </c>
      <c r="BH379" s="95">
        <f t="shared" si="153"/>
        <v>0</v>
      </c>
      <c r="BI379" s="95">
        <f>(AVERAGE(B$12:B379)-AVERAGE($D$12:$D379))/STDEV(B$12:B379)</f>
        <v>-8.7081254602406233E-2</v>
      </c>
      <c r="BJ379" s="95">
        <f>(AVERAGE(C$12:C379)-AVERAGE($D$12:$D379))/STDEV(C$12:C379)</f>
        <v>0.10432948975861421</v>
      </c>
      <c r="BK379" s="94"/>
      <c r="BL379" s="94"/>
      <c r="BM379" s="94"/>
      <c r="BN379" s="72">
        <f t="shared" si="154"/>
        <v>0</v>
      </c>
      <c r="BO379" s="72">
        <f t="shared" si="155"/>
        <v>0</v>
      </c>
      <c r="BP379" s="72">
        <f t="shared" si="156"/>
        <v>0</v>
      </c>
      <c r="BQ379" s="72">
        <f t="shared" si="157"/>
        <v>1</v>
      </c>
      <c r="BR379" s="72">
        <f t="shared" si="158"/>
        <v>1</v>
      </c>
      <c r="BS379" s="72">
        <f t="shared" si="159"/>
        <v>1</v>
      </c>
      <c r="BT379" s="72"/>
      <c r="BU379" s="72"/>
      <c r="BV379" s="72"/>
      <c r="BW379" s="72"/>
      <c r="BX379" s="72"/>
      <c r="BY379" s="72"/>
      <c r="BZ379" s="72"/>
      <c r="CA379" s="72"/>
      <c r="CB379" s="72"/>
      <c r="CC379" s="73"/>
      <c r="CD379" s="73"/>
      <c r="CE379" s="73"/>
      <c r="CF379" s="73"/>
      <c r="CG379" s="73"/>
      <c r="CH379" s="73">
        <f t="shared" si="140"/>
        <v>0</v>
      </c>
      <c r="CI379" s="73">
        <f t="shared" si="141"/>
        <v>0</v>
      </c>
      <c r="CJ379" s="73">
        <f t="shared" si="142"/>
        <v>0</v>
      </c>
      <c r="CK379" s="73"/>
      <c r="CL379" s="73">
        <f t="shared" si="143"/>
        <v>0</v>
      </c>
      <c r="CM379" s="73">
        <f t="shared" si="144"/>
        <v>0</v>
      </c>
      <c r="CN379" s="73">
        <f t="shared" si="145"/>
        <v>0</v>
      </c>
      <c r="CO379" s="73">
        <f t="shared" si="146"/>
        <v>0</v>
      </c>
      <c r="CP379" s="73">
        <f t="shared" si="147"/>
        <v>0</v>
      </c>
      <c r="CQ379" s="73">
        <f t="shared" si="148"/>
        <v>0</v>
      </c>
      <c r="CR379" s="73">
        <f t="shared" si="160"/>
        <v>0</v>
      </c>
      <c r="CS379" s="94"/>
      <c r="CT379" s="94"/>
      <c r="CU379" s="94"/>
      <c r="CV379" s="94"/>
      <c r="CW379" s="94"/>
    </row>
    <row r="380" spans="1:101" s="22" customFormat="1" x14ac:dyDescent="0.2">
      <c r="A380" s="91">
        <f t="shared" si="161"/>
        <v>369</v>
      </c>
      <c r="B380" s="61"/>
      <c r="C380" s="61"/>
      <c r="D380" s="6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AS380" s="109"/>
      <c r="AT380" s="94"/>
      <c r="AU380" s="94"/>
      <c r="AV380" s="94"/>
      <c r="AW380" s="94"/>
      <c r="AX380" s="94"/>
      <c r="AY380" s="94">
        <f t="shared" si="149"/>
        <v>369</v>
      </c>
      <c r="AZ380" s="94">
        <f>AVERAGE(B$12:B380)</f>
        <v>-1.0500267633333337E-3</v>
      </c>
      <c r="BA380" s="94">
        <f>AVERAGE(C$12:C380)</f>
        <v>4.6842394133333326E-3</v>
      </c>
      <c r="BB380" s="94">
        <f t="shared" si="150"/>
        <v>0</v>
      </c>
      <c r="BC380" s="94">
        <f t="shared" si="151"/>
        <v>0</v>
      </c>
      <c r="BD380" s="94">
        <f t="shared" si="162"/>
        <v>-6.3001605800000027E-2</v>
      </c>
      <c r="BE380" s="94">
        <f t="shared" si="163"/>
        <v>0.28105436479999996</v>
      </c>
      <c r="BF380" s="94">
        <f t="shared" si="164"/>
        <v>0.34405597060000004</v>
      </c>
      <c r="BG380" s="95">
        <f t="shared" si="152"/>
        <v>0</v>
      </c>
      <c r="BH380" s="95">
        <f t="shared" si="153"/>
        <v>0</v>
      </c>
      <c r="BI380" s="95">
        <f>(AVERAGE(B$12:B380)-AVERAGE($D$12:$D380))/STDEV(B$12:B380)</f>
        <v>-8.7081254602406233E-2</v>
      </c>
      <c r="BJ380" s="95">
        <f>(AVERAGE(C$12:C380)-AVERAGE($D$12:$D380))/STDEV(C$12:C380)</f>
        <v>0.10432948975861421</v>
      </c>
      <c r="BK380" s="94"/>
      <c r="BL380" s="94"/>
      <c r="BM380" s="94"/>
      <c r="BN380" s="72">
        <f t="shared" si="154"/>
        <v>0</v>
      </c>
      <c r="BO380" s="72">
        <f t="shared" si="155"/>
        <v>0</v>
      </c>
      <c r="BP380" s="72">
        <f t="shared" si="156"/>
        <v>0</v>
      </c>
      <c r="BQ380" s="72">
        <f t="shared" si="157"/>
        <v>1</v>
      </c>
      <c r="BR380" s="72">
        <f t="shared" si="158"/>
        <v>1</v>
      </c>
      <c r="BS380" s="72">
        <f t="shared" si="159"/>
        <v>1</v>
      </c>
      <c r="BT380" s="72"/>
      <c r="BU380" s="72"/>
      <c r="BV380" s="72"/>
      <c r="BW380" s="72"/>
      <c r="BX380" s="72"/>
      <c r="BY380" s="72"/>
      <c r="BZ380" s="72"/>
      <c r="CA380" s="72"/>
      <c r="CB380" s="72"/>
      <c r="CC380" s="73"/>
      <c r="CD380" s="73"/>
      <c r="CE380" s="73"/>
      <c r="CF380" s="73"/>
      <c r="CG380" s="73"/>
      <c r="CH380" s="73">
        <f t="shared" si="140"/>
        <v>0</v>
      </c>
      <c r="CI380" s="73">
        <f t="shared" si="141"/>
        <v>0</v>
      </c>
      <c r="CJ380" s="73">
        <f t="shared" si="142"/>
        <v>0</v>
      </c>
      <c r="CK380" s="73"/>
      <c r="CL380" s="73">
        <f t="shared" si="143"/>
        <v>0</v>
      </c>
      <c r="CM380" s="73">
        <f t="shared" si="144"/>
        <v>0</v>
      </c>
      <c r="CN380" s="73">
        <f t="shared" si="145"/>
        <v>0</v>
      </c>
      <c r="CO380" s="73">
        <f t="shared" si="146"/>
        <v>0</v>
      </c>
      <c r="CP380" s="73">
        <f t="shared" si="147"/>
        <v>0</v>
      </c>
      <c r="CQ380" s="73">
        <f t="shared" si="148"/>
        <v>0</v>
      </c>
      <c r="CR380" s="73">
        <f t="shared" si="160"/>
        <v>0</v>
      </c>
      <c r="CS380" s="94"/>
      <c r="CT380" s="94"/>
      <c r="CU380" s="94"/>
      <c r="CV380" s="94"/>
      <c r="CW380" s="94"/>
    </row>
    <row r="381" spans="1:101" s="22" customFormat="1" x14ac:dyDescent="0.2">
      <c r="A381" s="91">
        <f t="shared" si="161"/>
        <v>370</v>
      </c>
      <c r="B381" s="61"/>
      <c r="C381" s="61"/>
      <c r="D381" s="6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AS381" s="109"/>
      <c r="AT381" s="94"/>
      <c r="AU381" s="94"/>
      <c r="AV381" s="94"/>
      <c r="AW381" s="94"/>
      <c r="AX381" s="94"/>
      <c r="AY381" s="94">
        <f t="shared" si="149"/>
        <v>370</v>
      </c>
      <c r="AZ381" s="94">
        <f>AVERAGE(B$12:B381)</f>
        <v>-1.0500267633333337E-3</v>
      </c>
      <c r="BA381" s="94">
        <f>AVERAGE(C$12:C381)</f>
        <v>4.6842394133333326E-3</v>
      </c>
      <c r="BB381" s="94">
        <f t="shared" si="150"/>
        <v>0</v>
      </c>
      <c r="BC381" s="94">
        <f t="shared" si="151"/>
        <v>0</v>
      </c>
      <c r="BD381" s="94">
        <f t="shared" si="162"/>
        <v>-6.3001605800000027E-2</v>
      </c>
      <c r="BE381" s="94">
        <f t="shared" si="163"/>
        <v>0.28105436479999996</v>
      </c>
      <c r="BF381" s="94">
        <f t="shared" si="164"/>
        <v>0.34405597060000004</v>
      </c>
      <c r="BG381" s="95">
        <f t="shared" si="152"/>
        <v>0</v>
      </c>
      <c r="BH381" s="95">
        <f t="shared" si="153"/>
        <v>0</v>
      </c>
      <c r="BI381" s="95">
        <f>(AVERAGE(B$12:B381)-AVERAGE($D$12:$D381))/STDEV(B$12:B381)</f>
        <v>-8.7081254602406233E-2</v>
      </c>
      <c r="BJ381" s="95">
        <f>(AVERAGE(C$12:C381)-AVERAGE($D$12:$D381))/STDEV(C$12:C381)</f>
        <v>0.10432948975861421</v>
      </c>
      <c r="BK381" s="94"/>
      <c r="BL381" s="94"/>
      <c r="BM381" s="94"/>
      <c r="BN381" s="72">
        <f t="shared" si="154"/>
        <v>0</v>
      </c>
      <c r="BO381" s="72">
        <f t="shared" si="155"/>
        <v>0</v>
      </c>
      <c r="BP381" s="72">
        <f t="shared" si="156"/>
        <v>0</v>
      </c>
      <c r="BQ381" s="72">
        <f t="shared" si="157"/>
        <v>1</v>
      </c>
      <c r="BR381" s="72">
        <f t="shared" si="158"/>
        <v>1</v>
      </c>
      <c r="BS381" s="72">
        <f t="shared" si="159"/>
        <v>1</v>
      </c>
      <c r="BT381" s="72"/>
      <c r="BU381" s="72"/>
      <c r="BV381" s="72"/>
      <c r="BW381" s="72"/>
      <c r="BX381" s="72"/>
      <c r="BY381" s="72"/>
      <c r="BZ381" s="72"/>
      <c r="CA381" s="72"/>
      <c r="CB381" s="72"/>
      <c r="CC381" s="73"/>
      <c r="CD381" s="73"/>
      <c r="CE381" s="73"/>
      <c r="CF381" s="73"/>
      <c r="CG381" s="73"/>
      <c r="CH381" s="73">
        <f t="shared" si="140"/>
        <v>0</v>
      </c>
      <c r="CI381" s="73">
        <f t="shared" si="141"/>
        <v>0</v>
      </c>
      <c r="CJ381" s="73">
        <f t="shared" si="142"/>
        <v>0</v>
      </c>
      <c r="CK381" s="73"/>
      <c r="CL381" s="73">
        <f t="shared" si="143"/>
        <v>0</v>
      </c>
      <c r="CM381" s="73">
        <f t="shared" si="144"/>
        <v>0</v>
      </c>
      <c r="CN381" s="73">
        <f t="shared" si="145"/>
        <v>0</v>
      </c>
      <c r="CO381" s="73">
        <f t="shared" si="146"/>
        <v>0</v>
      </c>
      <c r="CP381" s="73">
        <f t="shared" si="147"/>
        <v>0</v>
      </c>
      <c r="CQ381" s="73">
        <f t="shared" si="148"/>
        <v>0</v>
      </c>
      <c r="CR381" s="73">
        <f t="shared" si="160"/>
        <v>0</v>
      </c>
      <c r="CS381" s="94"/>
      <c r="CT381" s="94"/>
      <c r="CU381" s="94"/>
      <c r="CV381" s="94"/>
      <c r="CW381" s="94"/>
    </row>
    <row r="382" spans="1:101" s="22" customFormat="1" x14ac:dyDescent="0.2">
      <c r="A382" s="91">
        <f t="shared" si="161"/>
        <v>371</v>
      </c>
      <c r="B382" s="61"/>
      <c r="C382" s="61"/>
      <c r="D382" s="6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AS382" s="109"/>
      <c r="AT382" s="94"/>
      <c r="AU382" s="94"/>
      <c r="AV382" s="94"/>
      <c r="AW382" s="94"/>
      <c r="AX382" s="94"/>
      <c r="AY382" s="94">
        <f t="shared" si="149"/>
        <v>371</v>
      </c>
      <c r="AZ382" s="94">
        <f>AVERAGE(B$12:B382)</f>
        <v>-1.0500267633333337E-3</v>
      </c>
      <c r="BA382" s="94">
        <f>AVERAGE(C$12:C382)</f>
        <v>4.6842394133333326E-3</v>
      </c>
      <c r="BB382" s="94">
        <f t="shared" si="150"/>
        <v>0</v>
      </c>
      <c r="BC382" s="94">
        <f t="shared" si="151"/>
        <v>0</v>
      </c>
      <c r="BD382" s="94">
        <f t="shared" si="162"/>
        <v>-6.3001605800000027E-2</v>
      </c>
      <c r="BE382" s="94">
        <f t="shared" si="163"/>
        <v>0.28105436479999996</v>
      </c>
      <c r="BF382" s="94">
        <f t="shared" si="164"/>
        <v>0.34405597060000004</v>
      </c>
      <c r="BG382" s="95">
        <f t="shared" si="152"/>
        <v>0</v>
      </c>
      <c r="BH382" s="95">
        <f t="shared" si="153"/>
        <v>0</v>
      </c>
      <c r="BI382" s="95">
        <f>(AVERAGE(B$12:B382)-AVERAGE($D$12:$D382))/STDEV(B$12:B382)</f>
        <v>-8.7081254602406233E-2</v>
      </c>
      <c r="BJ382" s="95">
        <f>(AVERAGE(C$12:C382)-AVERAGE($D$12:$D382))/STDEV(C$12:C382)</f>
        <v>0.10432948975861421</v>
      </c>
      <c r="BK382" s="94"/>
      <c r="BL382" s="94"/>
      <c r="BM382" s="94"/>
      <c r="BN382" s="72">
        <f t="shared" si="154"/>
        <v>0</v>
      </c>
      <c r="BO382" s="72">
        <f t="shared" si="155"/>
        <v>0</v>
      </c>
      <c r="BP382" s="72">
        <f t="shared" si="156"/>
        <v>0</v>
      </c>
      <c r="BQ382" s="72">
        <f t="shared" si="157"/>
        <v>1</v>
      </c>
      <c r="BR382" s="72">
        <f t="shared" si="158"/>
        <v>1</v>
      </c>
      <c r="BS382" s="72">
        <f t="shared" si="159"/>
        <v>1</v>
      </c>
      <c r="BT382" s="72"/>
      <c r="BU382" s="72"/>
      <c r="BV382" s="72"/>
      <c r="BW382" s="72"/>
      <c r="BX382" s="72"/>
      <c r="BY382" s="72"/>
      <c r="BZ382" s="72"/>
      <c r="CA382" s="72"/>
      <c r="CB382" s="72"/>
      <c r="CC382" s="73"/>
      <c r="CD382" s="73"/>
      <c r="CE382" s="73"/>
      <c r="CF382" s="73"/>
      <c r="CG382" s="73"/>
      <c r="CH382" s="73">
        <f t="shared" si="140"/>
        <v>0</v>
      </c>
      <c r="CI382" s="73">
        <f t="shared" si="141"/>
        <v>0</v>
      </c>
      <c r="CJ382" s="73">
        <f t="shared" si="142"/>
        <v>0</v>
      </c>
      <c r="CK382" s="73"/>
      <c r="CL382" s="73">
        <f t="shared" si="143"/>
        <v>0</v>
      </c>
      <c r="CM382" s="73">
        <f t="shared" si="144"/>
        <v>0</v>
      </c>
      <c r="CN382" s="73">
        <f t="shared" si="145"/>
        <v>0</v>
      </c>
      <c r="CO382" s="73">
        <f t="shared" si="146"/>
        <v>0</v>
      </c>
      <c r="CP382" s="73">
        <f t="shared" si="147"/>
        <v>0</v>
      </c>
      <c r="CQ382" s="73">
        <f t="shared" si="148"/>
        <v>0</v>
      </c>
      <c r="CR382" s="73">
        <f t="shared" si="160"/>
        <v>0</v>
      </c>
      <c r="CS382" s="94"/>
      <c r="CT382" s="94"/>
      <c r="CU382" s="94"/>
      <c r="CV382" s="94"/>
      <c r="CW382" s="94"/>
    </row>
    <row r="383" spans="1:101" s="22" customFormat="1" x14ac:dyDescent="0.2">
      <c r="A383" s="91">
        <f t="shared" si="161"/>
        <v>372</v>
      </c>
      <c r="B383" s="61"/>
      <c r="C383" s="61"/>
      <c r="D383" s="6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AS383" s="109"/>
      <c r="AT383" s="94"/>
      <c r="AU383" s="94"/>
      <c r="AV383" s="94"/>
      <c r="AW383" s="94"/>
      <c r="AX383" s="94"/>
      <c r="AY383" s="94">
        <f t="shared" si="149"/>
        <v>372</v>
      </c>
      <c r="AZ383" s="94">
        <f>AVERAGE(B$12:B383)</f>
        <v>-1.0500267633333337E-3</v>
      </c>
      <c r="BA383" s="94">
        <f>AVERAGE(C$12:C383)</f>
        <v>4.6842394133333326E-3</v>
      </c>
      <c r="BB383" s="94">
        <f t="shared" si="150"/>
        <v>0</v>
      </c>
      <c r="BC383" s="94">
        <f t="shared" si="151"/>
        <v>0</v>
      </c>
      <c r="BD383" s="94">
        <f t="shared" si="162"/>
        <v>-6.3001605800000027E-2</v>
      </c>
      <c r="BE383" s="94">
        <f t="shared" si="163"/>
        <v>0.28105436479999996</v>
      </c>
      <c r="BF383" s="94">
        <f t="shared" si="164"/>
        <v>0.34405597060000004</v>
      </c>
      <c r="BG383" s="95">
        <f t="shared" si="152"/>
        <v>0</v>
      </c>
      <c r="BH383" s="95">
        <f t="shared" si="153"/>
        <v>0</v>
      </c>
      <c r="BI383" s="95">
        <f>(AVERAGE(B$12:B383)-AVERAGE($D$12:$D383))/STDEV(B$12:B383)</f>
        <v>-8.7081254602406233E-2</v>
      </c>
      <c r="BJ383" s="95">
        <f>(AVERAGE(C$12:C383)-AVERAGE($D$12:$D383))/STDEV(C$12:C383)</f>
        <v>0.10432948975861421</v>
      </c>
      <c r="BK383" s="94"/>
      <c r="BL383" s="94"/>
      <c r="BM383" s="94"/>
      <c r="BN383" s="72">
        <f t="shared" si="154"/>
        <v>0</v>
      </c>
      <c r="BO383" s="72">
        <f t="shared" si="155"/>
        <v>0</v>
      </c>
      <c r="BP383" s="72">
        <f t="shared" si="156"/>
        <v>0</v>
      </c>
      <c r="BQ383" s="72">
        <f t="shared" si="157"/>
        <v>1</v>
      </c>
      <c r="BR383" s="72">
        <f t="shared" si="158"/>
        <v>1</v>
      </c>
      <c r="BS383" s="72">
        <f t="shared" si="159"/>
        <v>1</v>
      </c>
      <c r="BT383" s="72"/>
      <c r="BU383" s="72"/>
      <c r="BV383" s="72"/>
      <c r="BW383" s="72"/>
      <c r="BX383" s="72"/>
      <c r="BY383" s="72"/>
      <c r="BZ383" s="72"/>
      <c r="CA383" s="72"/>
      <c r="CB383" s="72"/>
      <c r="CC383" s="73"/>
      <c r="CD383" s="73"/>
      <c r="CE383" s="73"/>
      <c r="CF383" s="73"/>
      <c r="CG383" s="73"/>
      <c r="CH383" s="73">
        <f t="shared" si="140"/>
        <v>0</v>
      </c>
      <c r="CI383" s="73">
        <f t="shared" si="141"/>
        <v>0</v>
      </c>
      <c r="CJ383" s="73">
        <f t="shared" si="142"/>
        <v>0</v>
      </c>
      <c r="CK383" s="73"/>
      <c r="CL383" s="73">
        <f t="shared" si="143"/>
        <v>0</v>
      </c>
      <c r="CM383" s="73">
        <f t="shared" si="144"/>
        <v>0</v>
      </c>
      <c r="CN383" s="73">
        <f t="shared" si="145"/>
        <v>0</v>
      </c>
      <c r="CO383" s="73">
        <f t="shared" si="146"/>
        <v>0</v>
      </c>
      <c r="CP383" s="73">
        <f t="shared" si="147"/>
        <v>0</v>
      </c>
      <c r="CQ383" s="73">
        <f t="shared" si="148"/>
        <v>0</v>
      </c>
      <c r="CR383" s="73">
        <f t="shared" si="160"/>
        <v>0</v>
      </c>
      <c r="CS383" s="94"/>
      <c r="CT383" s="94"/>
      <c r="CU383" s="94"/>
      <c r="CV383" s="94"/>
      <c r="CW383" s="94"/>
    </row>
    <row r="384" spans="1:101" s="22" customFormat="1" x14ac:dyDescent="0.2">
      <c r="A384" s="91">
        <f t="shared" si="161"/>
        <v>373</v>
      </c>
      <c r="B384" s="61"/>
      <c r="C384" s="61"/>
      <c r="D384" s="6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AS384" s="109"/>
      <c r="AT384" s="94"/>
      <c r="AU384" s="94"/>
      <c r="AV384" s="94"/>
      <c r="AW384" s="94"/>
      <c r="AX384" s="94"/>
      <c r="AY384" s="94">
        <f t="shared" si="149"/>
        <v>373</v>
      </c>
      <c r="AZ384" s="94">
        <f>AVERAGE(B$12:B384)</f>
        <v>-1.0500267633333337E-3</v>
      </c>
      <c r="BA384" s="94">
        <f>AVERAGE(C$12:C384)</f>
        <v>4.6842394133333326E-3</v>
      </c>
      <c r="BB384" s="94">
        <f t="shared" si="150"/>
        <v>0</v>
      </c>
      <c r="BC384" s="94">
        <f t="shared" si="151"/>
        <v>0</v>
      </c>
      <c r="BD384" s="94">
        <f t="shared" si="162"/>
        <v>-6.3001605800000027E-2</v>
      </c>
      <c r="BE384" s="94">
        <f t="shared" si="163"/>
        <v>0.28105436479999996</v>
      </c>
      <c r="BF384" s="94">
        <f t="shared" si="164"/>
        <v>0.34405597060000004</v>
      </c>
      <c r="BG384" s="95">
        <f t="shared" si="152"/>
        <v>0</v>
      </c>
      <c r="BH384" s="95">
        <f t="shared" si="153"/>
        <v>0</v>
      </c>
      <c r="BI384" s="95">
        <f>(AVERAGE(B$12:B384)-AVERAGE($D$12:$D384))/STDEV(B$12:B384)</f>
        <v>-8.7081254602406233E-2</v>
      </c>
      <c r="BJ384" s="95">
        <f>(AVERAGE(C$12:C384)-AVERAGE($D$12:$D384))/STDEV(C$12:C384)</f>
        <v>0.10432948975861421</v>
      </c>
      <c r="BK384" s="94"/>
      <c r="BL384" s="94"/>
      <c r="BM384" s="94"/>
      <c r="BN384" s="72">
        <f t="shared" si="154"/>
        <v>0</v>
      </c>
      <c r="BO384" s="72">
        <f t="shared" si="155"/>
        <v>0</v>
      </c>
      <c r="BP384" s="72">
        <f t="shared" si="156"/>
        <v>0</v>
      </c>
      <c r="BQ384" s="72">
        <f t="shared" si="157"/>
        <v>1</v>
      </c>
      <c r="BR384" s="72">
        <f t="shared" si="158"/>
        <v>1</v>
      </c>
      <c r="BS384" s="72">
        <f t="shared" si="159"/>
        <v>1</v>
      </c>
      <c r="BT384" s="72"/>
      <c r="BU384" s="72"/>
      <c r="BV384" s="72"/>
      <c r="BW384" s="72"/>
      <c r="BX384" s="72"/>
      <c r="BY384" s="72"/>
      <c r="BZ384" s="72"/>
      <c r="CA384" s="72"/>
      <c r="CB384" s="72"/>
      <c r="CC384" s="73"/>
      <c r="CD384" s="73"/>
      <c r="CE384" s="73"/>
      <c r="CF384" s="73"/>
      <c r="CG384" s="73"/>
      <c r="CH384" s="73">
        <f t="shared" si="140"/>
        <v>0</v>
      </c>
      <c r="CI384" s="73">
        <f t="shared" si="141"/>
        <v>0</v>
      </c>
      <c r="CJ384" s="73">
        <f t="shared" si="142"/>
        <v>0</v>
      </c>
      <c r="CK384" s="73"/>
      <c r="CL384" s="73">
        <f t="shared" si="143"/>
        <v>0</v>
      </c>
      <c r="CM384" s="73">
        <f t="shared" si="144"/>
        <v>0</v>
      </c>
      <c r="CN384" s="73">
        <f t="shared" si="145"/>
        <v>0</v>
      </c>
      <c r="CO384" s="73">
        <f t="shared" si="146"/>
        <v>0</v>
      </c>
      <c r="CP384" s="73">
        <f t="shared" si="147"/>
        <v>0</v>
      </c>
      <c r="CQ384" s="73">
        <f t="shared" si="148"/>
        <v>0</v>
      </c>
      <c r="CR384" s="73">
        <f t="shared" si="160"/>
        <v>0</v>
      </c>
      <c r="CS384" s="94"/>
      <c r="CT384" s="94"/>
      <c r="CU384" s="94"/>
      <c r="CV384" s="94"/>
      <c r="CW384" s="94"/>
    </row>
    <row r="385" spans="1:101" s="22" customFormat="1" x14ac:dyDescent="0.2">
      <c r="A385" s="91">
        <f t="shared" si="161"/>
        <v>374</v>
      </c>
      <c r="B385" s="61"/>
      <c r="C385" s="61"/>
      <c r="D385" s="6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AS385" s="109"/>
      <c r="AT385" s="94"/>
      <c r="AU385" s="94"/>
      <c r="AV385" s="94"/>
      <c r="AW385" s="94"/>
      <c r="AX385" s="94"/>
      <c r="AY385" s="94">
        <f t="shared" si="149"/>
        <v>374</v>
      </c>
      <c r="AZ385" s="94">
        <f>AVERAGE(B$12:B385)</f>
        <v>-1.0500267633333337E-3</v>
      </c>
      <c r="BA385" s="94">
        <f>AVERAGE(C$12:C385)</f>
        <v>4.6842394133333326E-3</v>
      </c>
      <c r="BB385" s="94">
        <f t="shared" si="150"/>
        <v>0</v>
      </c>
      <c r="BC385" s="94">
        <f t="shared" si="151"/>
        <v>0</v>
      </c>
      <c r="BD385" s="94">
        <f t="shared" si="162"/>
        <v>-6.3001605800000027E-2</v>
      </c>
      <c r="BE385" s="94">
        <f t="shared" si="163"/>
        <v>0.28105436479999996</v>
      </c>
      <c r="BF385" s="94">
        <f t="shared" si="164"/>
        <v>0.34405597060000004</v>
      </c>
      <c r="BG385" s="95">
        <f t="shared" si="152"/>
        <v>0</v>
      </c>
      <c r="BH385" s="95">
        <f t="shared" si="153"/>
        <v>0</v>
      </c>
      <c r="BI385" s="95">
        <f>(AVERAGE(B$12:B385)-AVERAGE($D$12:$D385))/STDEV(B$12:B385)</f>
        <v>-8.7081254602406233E-2</v>
      </c>
      <c r="BJ385" s="95">
        <f>(AVERAGE(C$12:C385)-AVERAGE($D$12:$D385))/STDEV(C$12:C385)</f>
        <v>0.10432948975861421</v>
      </c>
      <c r="BK385" s="94"/>
      <c r="BL385" s="94"/>
      <c r="BM385" s="94"/>
      <c r="BN385" s="72">
        <f t="shared" si="154"/>
        <v>0</v>
      </c>
      <c r="BO385" s="72">
        <f t="shared" si="155"/>
        <v>0</v>
      </c>
      <c r="BP385" s="72">
        <f t="shared" si="156"/>
        <v>0</v>
      </c>
      <c r="BQ385" s="72">
        <f t="shared" si="157"/>
        <v>1</v>
      </c>
      <c r="BR385" s="72">
        <f t="shared" si="158"/>
        <v>1</v>
      </c>
      <c r="BS385" s="72">
        <f t="shared" si="159"/>
        <v>1</v>
      </c>
      <c r="BT385" s="72"/>
      <c r="BU385" s="72"/>
      <c r="BV385" s="72"/>
      <c r="BW385" s="72"/>
      <c r="BX385" s="72"/>
      <c r="BY385" s="72"/>
      <c r="BZ385" s="72"/>
      <c r="CA385" s="72"/>
      <c r="CB385" s="72"/>
      <c r="CC385" s="73"/>
      <c r="CD385" s="73"/>
      <c r="CE385" s="73"/>
      <c r="CF385" s="73"/>
      <c r="CG385" s="73"/>
      <c r="CH385" s="73">
        <f t="shared" si="140"/>
        <v>0</v>
      </c>
      <c r="CI385" s="73">
        <f t="shared" si="141"/>
        <v>0</v>
      </c>
      <c r="CJ385" s="73">
        <f t="shared" si="142"/>
        <v>0</v>
      </c>
      <c r="CK385" s="73"/>
      <c r="CL385" s="73">
        <f t="shared" si="143"/>
        <v>0</v>
      </c>
      <c r="CM385" s="73">
        <f t="shared" si="144"/>
        <v>0</v>
      </c>
      <c r="CN385" s="73">
        <f t="shared" si="145"/>
        <v>0</v>
      </c>
      <c r="CO385" s="73">
        <f t="shared" si="146"/>
        <v>0</v>
      </c>
      <c r="CP385" s="73">
        <f t="shared" si="147"/>
        <v>0</v>
      </c>
      <c r="CQ385" s="73">
        <f t="shared" si="148"/>
        <v>0</v>
      </c>
      <c r="CR385" s="73">
        <f t="shared" si="160"/>
        <v>0</v>
      </c>
      <c r="CS385" s="94"/>
      <c r="CT385" s="94"/>
      <c r="CU385" s="94"/>
      <c r="CV385" s="94"/>
      <c r="CW385" s="94"/>
    </row>
    <row r="386" spans="1:101" s="22" customFormat="1" x14ac:dyDescent="0.2">
      <c r="A386" s="91">
        <f t="shared" si="161"/>
        <v>375</v>
      </c>
      <c r="B386" s="61"/>
      <c r="C386" s="61"/>
      <c r="D386" s="6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AS386" s="109"/>
      <c r="AT386" s="94"/>
      <c r="AU386" s="94"/>
      <c r="AV386" s="94"/>
      <c r="AW386" s="94"/>
      <c r="AX386" s="94"/>
      <c r="AY386" s="94">
        <f t="shared" si="149"/>
        <v>375</v>
      </c>
      <c r="AZ386" s="94">
        <f>AVERAGE(B$12:B386)</f>
        <v>-1.0500267633333337E-3</v>
      </c>
      <c r="BA386" s="94">
        <f>AVERAGE(C$12:C386)</f>
        <v>4.6842394133333326E-3</v>
      </c>
      <c r="BB386" s="94">
        <f t="shared" si="150"/>
        <v>0</v>
      </c>
      <c r="BC386" s="94">
        <f t="shared" si="151"/>
        <v>0</v>
      </c>
      <c r="BD386" s="94">
        <f t="shared" si="162"/>
        <v>-6.3001605800000027E-2</v>
      </c>
      <c r="BE386" s="94">
        <f t="shared" si="163"/>
        <v>0.28105436479999996</v>
      </c>
      <c r="BF386" s="94">
        <f t="shared" si="164"/>
        <v>0.34405597060000004</v>
      </c>
      <c r="BG386" s="95">
        <f t="shared" si="152"/>
        <v>0</v>
      </c>
      <c r="BH386" s="95">
        <f t="shared" si="153"/>
        <v>0</v>
      </c>
      <c r="BI386" s="95">
        <f>(AVERAGE(B$12:B386)-AVERAGE($D$12:$D386))/STDEV(B$12:B386)</f>
        <v>-8.7081254602406233E-2</v>
      </c>
      <c r="BJ386" s="95">
        <f>(AVERAGE(C$12:C386)-AVERAGE($D$12:$D386))/STDEV(C$12:C386)</f>
        <v>0.10432948975861421</v>
      </c>
      <c r="BK386" s="94"/>
      <c r="BL386" s="94"/>
      <c r="BM386" s="94"/>
      <c r="BN386" s="72">
        <f t="shared" si="154"/>
        <v>0</v>
      </c>
      <c r="BO386" s="72">
        <f t="shared" si="155"/>
        <v>0</v>
      </c>
      <c r="BP386" s="72">
        <f t="shared" si="156"/>
        <v>0</v>
      </c>
      <c r="BQ386" s="72">
        <f t="shared" si="157"/>
        <v>1</v>
      </c>
      <c r="BR386" s="72">
        <f t="shared" si="158"/>
        <v>1</v>
      </c>
      <c r="BS386" s="72">
        <f t="shared" si="159"/>
        <v>1</v>
      </c>
      <c r="BT386" s="72"/>
      <c r="BU386" s="72"/>
      <c r="BV386" s="72"/>
      <c r="BW386" s="72"/>
      <c r="BX386" s="72"/>
      <c r="BY386" s="72"/>
      <c r="BZ386" s="72"/>
      <c r="CA386" s="72"/>
      <c r="CB386" s="72"/>
      <c r="CC386" s="73"/>
      <c r="CD386" s="73"/>
      <c r="CE386" s="73"/>
      <c r="CF386" s="73"/>
      <c r="CG386" s="73"/>
      <c r="CH386" s="73">
        <f t="shared" si="140"/>
        <v>0</v>
      </c>
      <c r="CI386" s="73">
        <f t="shared" si="141"/>
        <v>0</v>
      </c>
      <c r="CJ386" s="73">
        <f t="shared" si="142"/>
        <v>0</v>
      </c>
      <c r="CK386" s="73"/>
      <c r="CL386" s="73">
        <f t="shared" si="143"/>
        <v>0</v>
      </c>
      <c r="CM386" s="73">
        <f t="shared" si="144"/>
        <v>0</v>
      </c>
      <c r="CN386" s="73">
        <f t="shared" si="145"/>
        <v>0</v>
      </c>
      <c r="CO386" s="73">
        <f t="shared" si="146"/>
        <v>0</v>
      </c>
      <c r="CP386" s="73">
        <f t="shared" si="147"/>
        <v>0</v>
      </c>
      <c r="CQ386" s="73">
        <f t="shared" si="148"/>
        <v>0</v>
      </c>
      <c r="CR386" s="73">
        <f t="shared" si="160"/>
        <v>0</v>
      </c>
      <c r="CS386" s="94"/>
      <c r="CT386" s="94"/>
      <c r="CU386" s="94"/>
      <c r="CV386" s="94"/>
      <c r="CW386" s="94"/>
    </row>
    <row r="387" spans="1:101" s="22" customFormat="1" x14ac:dyDescent="0.2">
      <c r="A387" s="91">
        <f t="shared" si="161"/>
        <v>376</v>
      </c>
      <c r="B387" s="61"/>
      <c r="C387" s="61"/>
      <c r="D387" s="6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AS387" s="109"/>
      <c r="AT387" s="94"/>
      <c r="AU387" s="94"/>
      <c r="AV387" s="94"/>
      <c r="AW387" s="94"/>
      <c r="AX387" s="94"/>
      <c r="AY387" s="94">
        <f t="shared" si="149"/>
        <v>376</v>
      </c>
      <c r="AZ387" s="94">
        <f>AVERAGE(B$12:B387)</f>
        <v>-1.0500267633333337E-3</v>
      </c>
      <c r="BA387" s="94">
        <f>AVERAGE(C$12:C387)</f>
        <v>4.6842394133333326E-3</v>
      </c>
      <c r="BB387" s="94">
        <f t="shared" si="150"/>
        <v>0</v>
      </c>
      <c r="BC387" s="94">
        <f t="shared" si="151"/>
        <v>0</v>
      </c>
      <c r="BD387" s="94">
        <f t="shared" si="162"/>
        <v>-6.3001605800000027E-2</v>
      </c>
      <c r="BE387" s="94">
        <f t="shared" si="163"/>
        <v>0.28105436479999996</v>
      </c>
      <c r="BF387" s="94">
        <f t="shared" si="164"/>
        <v>0.34405597060000004</v>
      </c>
      <c r="BG387" s="95">
        <f t="shared" si="152"/>
        <v>0</v>
      </c>
      <c r="BH387" s="95">
        <f t="shared" si="153"/>
        <v>0</v>
      </c>
      <c r="BI387" s="95">
        <f>(AVERAGE(B$12:B387)-AVERAGE($D$12:$D387))/STDEV(B$12:B387)</f>
        <v>-8.7081254602406233E-2</v>
      </c>
      <c r="BJ387" s="95">
        <f>(AVERAGE(C$12:C387)-AVERAGE($D$12:$D387))/STDEV(C$12:C387)</f>
        <v>0.10432948975861421</v>
      </c>
      <c r="BK387" s="94"/>
      <c r="BL387" s="94"/>
      <c r="BM387" s="94"/>
      <c r="BN387" s="72">
        <f t="shared" si="154"/>
        <v>0</v>
      </c>
      <c r="BO387" s="72">
        <f t="shared" si="155"/>
        <v>0</v>
      </c>
      <c r="BP387" s="72">
        <f t="shared" si="156"/>
        <v>0</v>
      </c>
      <c r="BQ387" s="72">
        <f t="shared" si="157"/>
        <v>1</v>
      </c>
      <c r="BR387" s="72">
        <f t="shared" si="158"/>
        <v>1</v>
      </c>
      <c r="BS387" s="72">
        <f t="shared" si="159"/>
        <v>1</v>
      </c>
      <c r="BT387" s="72"/>
      <c r="BU387" s="72"/>
      <c r="BV387" s="72"/>
      <c r="BW387" s="72"/>
      <c r="BX387" s="72"/>
      <c r="BY387" s="72"/>
      <c r="BZ387" s="72"/>
      <c r="CA387" s="72"/>
      <c r="CB387" s="72"/>
      <c r="CC387" s="73"/>
      <c r="CD387" s="73"/>
      <c r="CE387" s="73"/>
      <c r="CF387" s="73"/>
      <c r="CG387" s="73"/>
      <c r="CH387" s="73">
        <f t="shared" si="140"/>
        <v>0</v>
      </c>
      <c r="CI387" s="73">
        <f t="shared" si="141"/>
        <v>0</v>
      </c>
      <c r="CJ387" s="73">
        <f t="shared" si="142"/>
        <v>0</v>
      </c>
      <c r="CK387" s="73"/>
      <c r="CL387" s="73">
        <f t="shared" si="143"/>
        <v>0</v>
      </c>
      <c r="CM387" s="73">
        <f t="shared" si="144"/>
        <v>0</v>
      </c>
      <c r="CN387" s="73">
        <f t="shared" si="145"/>
        <v>0</v>
      </c>
      <c r="CO387" s="73">
        <f t="shared" si="146"/>
        <v>0</v>
      </c>
      <c r="CP387" s="73">
        <f t="shared" si="147"/>
        <v>0</v>
      </c>
      <c r="CQ387" s="73">
        <f t="shared" si="148"/>
        <v>0</v>
      </c>
      <c r="CR387" s="73">
        <f t="shared" si="160"/>
        <v>0</v>
      </c>
      <c r="CS387" s="94"/>
      <c r="CT387" s="94"/>
      <c r="CU387" s="94"/>
      <c r="CV387" s="94"/>
      <c r="CW387" s="94"/>
    </row>
    <row r="388" spans="1:101" s="22" customFormat="1" x14ac:dyDescent="0.2">
      <c r="A388" s="91">
        <f t="shared" si="161"/>
        <v>377</v>
      </c>
      <c r="B388" s="61"/>
      <c r="C388" s="61"/>
      <c r="D388" s="6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AS388" s="109"/>
      <c r="AT388" s="94"/>
      <c r="AU388" s="94"/>
      <c r="AV388" s="94"/>
      <c r="AW388" s="94"/>
      <c r="AX388" s="94"/>
      <c r="AY388" s="94">
        <f t="shared" si="149"/>
        <v>377</v>
      </c>
      <c r="AZ388" s="94">
        <f>AVERAGE(B$12:B388)</f>
        <v>-1.0500267633333337E-3</v>
      </c>
      <c r="BA388" s="94">
        <f>AVERAGE(C$12:C388)</f>
        <v>4.6842394133333326E-3</v>
      </c>
      <c r="BB388" s="94">
        <f t="shared" si="150"/>
        <v>0</v>
      </c>
      <c r="BC388" s="94">
        <f t="shared" si="151"/>
        <v>0</v>
      </c>
      <c r="BD388" s="94">
        <f t="shared" si="162"/>
        <v>-6.3001605800000027E-2</v>
      </c>
      <c r="BE388" s="94">
        <f t="shared" si="163"/>
        <v>0.28105436479999996</v>
      </c>
      <c r="BF388" s="94">
        <f t="shared" si="164"/>
        <v>0.34405597060000004</v>
      </c>
      <c r="BG388" s="95">
        <f t="shared" si="152"/>
        <v>0</v>
      </c>
      <c r="BH388" s="95">
        <f t="shared" si="153"/>
        <v>0</v>
      </c>
      <c r="BI388" s="95">
        <f>(AVERAGE(B$12:B388)-AVERAGE($D$12:$D388))/STDEV(B$12:B388)</f>
        <v>-8.7081254602406233E-2</v>
      </c>
      <c r="BJ388" s="95">
        <f>(AVERAGE(C$12:C388)-AVERAGE($D$12:$D388))/STDEV(C$12:C388)</f>
        <v>0.10432948975861421</v>
      </c>
      <c r="BK388" s="94"/>
      <c r="BL388" s="94"/>
      <c r="BM388" s="94"/>
      <c r="BN388" s="72">
        <f t="shared" si="154"/>
        <v>0</v>
      </c>
      <c r="BO388" s="72">
        <f t="shared" si="155"/>
        <v>0</v>
      </c>
      <c r="BP388" s="72">
        <f t="shared" si="156"/>
        <v>0</v>
      </c>
      <c r="BQ388" s="72">
        <f t="shared" si="157"/>
        <v>1</v>
      </c>
      <c r="BR388" s="72">
        <f t="shared" si="158"/>
        <v>1</v>
      </c>
      <c r="BS388" s="72">
        <f t="shared" si="159"/>
        <v>1</v>
      </c>
      <c r="BT388" s="72"/>
      <c r="BU388" s="72"/>
      <c r="BV388" s="72"/>
      <c r="BW388" s="72"/>
      <c r="BX388" s="72"/>
      <c r="BY388" s="72"/>
      <c r="BZ388" s="72"/>
      <c r="CA388" s="72"/>
      <c r="CB388" s="72"/>
      <c r="CC388" s="73"/>
      <c r="CD388" s="73"/>
      <c r="CE388" s="73"/>
      <c r="CF388" s="73"/>
      <c r="CG388" s="73"/>
      <c r="CH388" s="73">
        <f t="shared" si="140"/>
        <v>0</v>
      </c>
      <c r="CI388" s="73">
        <f t="shared" si="141"/>
        <v>0</v>
      </c>
      <c r="CJ388" s="73">
        <f t="shared" si="142"/>
        <v>0</v>
      </c>
      <c r="CK388" s="73"/>
      <c r="CL388" s="73">
        <f t="shared" si="143"/>
        <v>0</v>
      </c>
      <c r="CM388" s="73">
        <f t="shared" si="144"/>
        <v>0</v>
      </c>
      <c r="CN388" s="73">
        <f t="shared" si="145"/>
        <v>0</v>
      </c>
      <c r="CO388" s="73">
        <f t="shared" si="146"/>
        <v>0</v>
      </c>
      <c r="CP388" s="73">
        <f t="shared" si="147"/>
        <v>0</v>
      </c>
      <c r="CQ388" s="73">
        <f t="shared" si="148"/>
        <v>0</v>
      </c>
      <c r="CR388" s="73">
        <f t="shared" si="160"/>
        <v>0</v>
      </c>
      <c r="CS388" s="94"/>
      <c r="CT388" s="94"/>
      <c r="CU388" s="94"/>
      <c r="CV388" s="94"/>
      <c r="CW388" s="94"/>
    </row>
    <row r="389" spans="1:101" s="22" customFormat="1" x14ac:dyDescent="0.2">
      <c r="A389" s="91">
        <f t="shared" si="161"/>
        <v>378</v>
      </c>
      <c r="B389" s="61"/>
      <c r="C389" s="61"/>
      <c r="D389" s="6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AS389" s="109"/>
      <c r="AT389" s="94"/>
      <c r="AU389" s="94"/>
      <c r="AV389" s="94"/>
      <c r="AW389" s="94"/>
      <c r="AX389" s="94"/>
      <c r="AY389" s="94">
        <f t="shared" si="149"/>
        <v>378</v>
      </c>
      <c r="AZ389" s="94">
        <f>AVERAGE(B$12:B389)</f>
        <v>-1.0500267633333337E-3</v>
      </c>
      <c r="BA389" s="94">
        <f>AVERAGE(C$12:C389)</f>
        <v>4.6842394133333326E-3</v>
      </c>
      <c r="BB389" s="94">
        <f t="shared" si="150"/>
        <v>0</v>
      </c>
      <c r="BC389" s="94">
        <f t="shared" si="151"/>
        <v>0</v>
      </c>
      <c r="BD389" s="94">
        <f t="shared" si="162"/>
        <v>-6.3001605800000027E-2</v>
      </c>
      <c r="BE389" s="94">
        <f t="shared" si="163"/>
        <v>0.28105436479999996</v>
      </c>
      <c r="BF389" s="94">
        <f t="shared" si="164"/>
        <v>0.34405597060000004</v>
      </c>
      <c r="BG389" s="95">
        <f t="shared" si="152"/>
        <v>0</v>
      </c>
      <c r="BH389" s="95">
        <f t="shared" si="153"/>
        <v>0</v>
      </c>
      <c r="BI389" s="95">
        <f>(AVERAGE(B$12:B389)-AVERAGE($D$12:$D389))/STDEV(B$12:B389)</f>
        <v>-8.7081254602406233E-2</v>
      </c>
      <c r="BJ389" s="95">
        <f>(AVERAGE(C$12:C389)-AVERAGE($D$12:$D389))/STDEV(C$12:C389)</f>
        <v>0.10432948975861421</v>
      </c>
      <c r="BK389" s="94"/>
      <c r="BL389" s="94"/>
      <c r="BM389" s="94"/>
      <c r="BN389" s="72">
        <f t="shared" si="154"/>
        <v>0</v>
      </c>
      <c r="BO389" s="72">
        <f t="shared" si="155"/>
        <v>0</v>
      </c>
      <c r="BP389" s="72">
        <f t="shared" si="156"/>
        <v>0</v>
      </c>
      <c r="BQ389" s="72">
        <f t="shared" si="157"/>
        <v>1</v>
      </c>
      <c r="BR389" s="72">
        <f t="shared" si="158"/>
        <v>1</v>
      </c>
      <c r="BS389" s="72">
        <f t="shared" si="159"/>
        <v>1</v>
      </c>
      <c r="BT389" s="72"/>
      <c r="BU389" s="72"/>
      <c r="BV389" s="72"/>
      <c r="BW389" s="72"/>
      <c r="BX389" s="72"/>
      <c r="BY389" s="72"/>
      <c r="BZ389" s="72"/>
      <c r="CA389" s="72"/>
      <c r="CB389" s="72"/>
      <c r="CC389" s="73"/>
      <c r="CD389" s="73"/>
      <c r="CE389" s="73"/>
      <c r="CF389" s="73"/>
      <c r="CG389" s="73"/>
      <c r="CH389" s="73">
        <f t="shared" si="140"/>
        <v>0</v>
      </c>
      <c r="CI389" s="73">
        <f t="shared" si="141"/>
        <v>0</v>
      </c>
      <c r="CJ389" s="73">
        <f t="shared" si="142"/>
        <v>0</v>
      </c>
      <c r="CK389" s="73"/>
      <c r="CL389" s="73">
        <f t="shared" si="143"/>
        <v>0</v>
      </c>
      <c r="CM389" s="73">
        <f t="shared" si="144"/>
        <v>0</v>
      </c>
      <c r="CN389" s="73">
        <f t="shared" si="145"/>
        <v>0</v>
      </c>
      <c r="CO389" s="73">
        <f t="shared" si="146"/>
        <v>0</v>
      </c>
      <c r="CP389" s="73">
        <f t="shared" si="147"/>
        <v>0</v>
      </c>
      <c r="CQ389" s="73">
        <f t="shared" si="148"/>
        <v>0</v>
      </c>
      <c r="CR389" s="73">
        <f t="shared" si="160"/>
        <v>0</v>
      </c>
      <c r="CS389" s="94"/>
      <c r="CT389" s="94"/>
      <c r="CU389" s="94"/>
      <c r="CV389" s="94"/>
      <c r="CW389" s="94"/>
    </row>
    <row r="390" spans="1:101" s="22" customFormat="1" x14ac:dyDescent="0.2">
      <c r="A390" s="91">
        <f t="shared" si="161"/>
        <v>379</v>
      </c>
      <c r="B390" s="61"/>
      <c r="C390" s="61"/>
      <c r="D390" s="6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AS390" s="109"/>
      <c r="AT390" s="94"/>
      <c r="AU390" s="94"/>
      <c r="AV390" s="94"/>
      <c r="AW390" s="94"/>
      <c r="AX390" s="94"/>
      <c r="AY390" s="94">
        <f t="shared" si="149"/>
        <v>379</v>
      </c>
      <c r="AZ390" s="94">
        <f>AVERAGE(B$12:B390)</f>
        <v>-1.0500267633333337E-3</v>
      </c>
      <c r="BA390" s="94">
        <f>AVERAGE(C$12:C390)</f>
        <v>4.6842394133333326E-3</v>
      </c>
      <c r="BB390" s="94">
        <f t="shared" si="150"/>
        <v>0</v>
      </c>
      <c r="BC390" s="94">
        <f t="shared" si="151"/>
        <v>0</v>
      </c>
      <c r="BD390" s="94">
        <f t="shared" si="162"/>
        <v>-6.3001605800000027E-2</v>
      </c>
      <c r="BE390" s="94">
        <f t="shared" si="163"/>
        <v>0.28105436479999996</v>
      </c>
      <c r="BF390" s="94">
        <f t="shared" si="164"/>
        <v>0.34405597060000004</v>
      </c>
      <c r="BG390" s="95">
        <f t="shared" si="152"/>
        <v>0</v>
      </c>
      <c r="BH390" s="95">
        <f t="shared" si="153"/>
        <v>0</v>
      </c>
      <c r="BI390" s="95">
        <f>(AVERAGE(B$12:B390)-AVERAGE($D$12:$D390))/STDEV(B$12:B390)</f>
        <v>-8.7081254602406233E-2</v>
      </c>
      <c r="BJ390" s="95">
        <f>(AVERAGE(C$12:C390)-AVERAGE($D$12:$D390))/STDEV(C$12:C390)</f>
        <v>0.10432948975861421</v>
      </c>
      <c r="BK390" s="94"/>
      <c r="BL390" s="94"/>
      <c r="BM390" s="94"/>
      <c r="BN390" s="72">
        <f t="shared" si="154"/>
        <v>0</v>
      </c>
      <c r="BO390" s="72">
        <f t="shared" si="155"/>
        <v>0</v>
      </c>
      <c r="BP390" s="72">
        <f t="shared" si="156"/>
        <v>0</v>
      </c>
      <c r="BQ390" s="72">
        <f t="shared" si="157"/>
        <v>1</v>
      </c>
      <c r="BR390" s="72">
        <f t="shared" si="158"/>
        <v>1</v>
      </c>
      <c r="BS390" s="72">
        <f t="shared" si="159"/>
        <v>1</v>
      </c>
      <c r="BT390" s="72"/>
      <c r="BU390" s="72"/>
      <c r="BV390" s="72"/>
      <c r="BW390" s="72"/>
      <c r="BX390" s="72"/>
      <c r="BY390" s="72"/>
      <c r="BZ390" s="72"/>
      <c r="CA390" s="72"/>
      <c r="CB390" s="72"/>
      <c r="CC390" s="73"/>
      <c r="CD390" s="73"/>
      <c r="CE390" s="73"/>
      <c r="CF390" s="73"/>
      <c r="CG390" s="73"/>
      <c r="CH390" s="73">
        <f t="shared" si="140"/>
        <v>0</v>
      </c>
      <c r="CI390" s="73">
        <f t="shared" si="141"/>
        <v>0</v>
      </c>
      <c r="CJ390" s="73">
        <f t="shared" si="142"/>
        <v>0</v>
      </c>
      <c r="CK390" s="73"/>
      <c r="CL390" s="73">
        <f t="shared" si="143"/>
        <v>0</v>
      </c>
      <c r="CM390" s="73">
        <f t="shared" si="144"/>
        <v>0</v>
      </c>
      <c r="CN390" s="73">
        <f t="shared" si="145"/>
        <v>0</v>
      </c>
      <c r="CO390" s="73">
        <f t="shared" si="146"/>
        <v>0</v>
      </c>
      <c r="CP390" s="73">
        <f t="shared" si="147"/>
        <v>0</v>
      </c>
      <c r="CQ390" s="73">
        <f t="shared" si="148"/>
        <v>0</v>
      </c>
      <c r="CR390" s="73">
        <f t="shared" si="160"/>
        <v>0</v>
      </c>
      <c r="CS390" s="94"/>
      <c r="CT390" s="94"/>
      <c r="CU390" s="94"/>
      <c r="CV390" s="94"/>
      <c r="CW390" s="94"/>
    </row>
    <row r="391" spans="1:101" s="22" customFormat="1" x14ac:dyDescent="0.2">
      <c r="A391" s="91">
        <f t="shared" si="161"/>
        <v>380</v>
      </c>
      <c r="B391" s="61"/>
      <c r="C391" s="61"/>
      <c r="D391" s="6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AS391" s="109"/>
      <c r="AT391" s="94"/>
      <c r="AU391" s="94"/>
      <c r="AV391" s="94"/>
      <c r="AW391" s="94"/>
      <c r="AX391" s="94"/>
      <c r="AY391" s="94">
        <f t="shared" si="149"/>
        <v>380</v>
      </c>
      <c r="AZ391" s="94">
        <f>AVERAGE(B$12:B391)</f>
        <v>-1.0500267633333337E-3</v>
      </c>
      <c r="BA391" s="94">
        <f>AVERAGE(C$12:C391)</f>
        <v>4.6842394133333326E-3</v>
      </c>
      <c r="BB391" s="94">
        <f t="shared" si="150"/>
        <v>0</v>
      </c>
      <c r="BC391" s="94">
        <f t="shared" si="151"/>
        <v>0</v>
      </c>
      <c r="BD391" s="94">
        <f t="shared" si="162"/>
        <v>-6.3001605800000027E-2</v>
      </c>
      <c r="BE391" s="94">
        <f t="shared" si="163"/>
        <v>0.28105436479999996</v>
      </c>
      <c r="BF391" s="94">
        <f t="shared" si="164"/>
        <v>0.34405597060000004</v>
      </c>
      <c r="BG391" s="95">
        <f t="shared" si="152"/>
        <v>0</v>
      </c>
      <c r="BH391" s="95">
        <f t="shared" si="153"/>
        <v>0</v>
      </c>
      <c r="BI391" s="95">
        <f>(AVERAGE(B$12:B391)-AVERAGE($D$12:$D391))/STDEV(B$12:B391)</f>
        <v>-8.7081254602406233E-2</v>
      </c>
      <c r="BJ391" s="95">
        <f>(AVERAGE(C$12:C391)-AVERAGE($D$12:$D391))/STDEV(C$12:C391)</f>
        <v>0.10432948975861421</v>
      </c>
      <c r="BK391" s="94"/>
      <c r="BL391" s="94"/>
      <c r="BM391" s="94"/>
      <c r="BN391" s="72">
        <f t="shared" si="154"/>
        <v>0</v>
      </c>
      <c r="BO391" s="72">
        <f t="shared" si="155"/>
        <v>0</v>
      </c>
      <c r="BP391" s="72">
        <f t="shared" si="156"/>
        <v>0</v>
      </c>
      <c r="BQ391" s="72">
        <f t="shared" si="157"/>
        <v>1</v>
      </c>
      <c r="BR391" s="72">
        <f t="shared" si="158"/>
        <v>1</v>
      </c>
      <c r="BS391" s="72">
        <f t="shared" si="159"/>
        <v>1</v>
      </c>
      <c r="BT391" s="72"/>
      <c r="BU391" s="72"/>
      <c r="BV391" s="72"/>
      <c r="BW391" s="72"/>
      <c r="BX391" s="72"/>
      <c r="BY391" s="72"/>
      <c r="BZ391" s="72"/>
      <c r="CA391" s="72"/>
      <c r="CB391" s="72"/>
      <c r="CC391" s="73"/>
      <c r="CD391" s="73"/>
      <c r="CE391" s="73"/>
      <c r="CF391" s="73"/>
      <c r="CG391" s="73"/>
      <c r="CH391" s="73">
        <f t="shared" si="140"/>
        <v>0</v>
      </c>
      <c r="CI391" s="73">
        <f t="shared" si="141"/>
        <v>0</v>
      </c>
      <c r="CJ391" s="73">
        <f t="shared" si="142"/>
        <v>0</v>
      </c>
      <c r="CK391" s="73"/>
      <c r="CL391" s="73">
        <f t="shared" si="143"/>
        <v>0</v>
      </c>
      <c r="CM391" s="73">
        <f t="shared" si="144"/>
        <v>0</v>
      </c>
      <c r="CN391" s="73">
        <f t="shared" si="145"/>
        <v>0</v>
      </c>
      <c r="CO391" s="73">
        <f t="shared" si="146"/>
        <v>0</v>
      </c>
      <c r="CP391" s="73">
        <f t="shared" si="147"/>
        <v>0</v>
      </c>
      <c r="CQ391" s="73">
        <f t="shared" si="148"/>
        <v>0</v>
      </c>
      <c r="CR391" s="73">
        <f t="shared" si="160"/>
        <v>0</v>
      </c>
      <c r="CS391" s="94"/>
      <c r="CT391" s="94"/>
      <c r="CU391" s="94"/>
      <c r="CV391" s="94"/>
      <c r="CW391" s="94"/>
    </row>
    <row r="392" spans="1:101" s="22" customFormat="1" x14ac:dyDescent="0.2">
      <c r="A392" s="91">
        <f t="shared" si="161"/>
        <v>381</v>
      </c>
      <c r="B392" s="61"/>
      <c r="C392" s="61"/>
      <c r="D392" s="6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AS392" s="109"/>
      <c r="AT392" s="94"/>
      <c r="AU392" s="94"/>
      <c r="AV392" s="94"/>
      <c r="AW392" s="94"/>
      <c r="AX392" s="94"/>
      <c r="AY392" s="94">
        <f t="shared" si="149"/>
        <v>381</v>
      </c>
      <c r="AZ392" s="94">
        <f>AVERAGE(B$12:B392)</f>
        <v>-1.0500267633333337E-3</v>
      </c>
      <c r="BA392" s="94">
        <f>AVERAGE(C$12:C392)</f>
        <v>4.6842394133333326E-3</v>
      </c>
      <c r="BB392" s="94">
        <f t="shared" si="150"/>
        <v>0</v>
      </c>
      <c r="BC392" s="94">
        <f t="shared" si="151"/>
        <v>0</v>
      </c>
      <c r="BD392" s="94">
        <f t="shared" si="162"/>
        <v>-6.3001605800000027E-2</v>
      </c>
      <c r="BE392" s="94">
        <f t="shared" si="163"/>
        <v>0.28105436479999996</v>
      </c>
      <c r="BF392" s="94">
        <f t="shared" si="164"/>
        <v>0.34405597060000004</v>
      </c>
      <c r="BG392" s="95">
        <f t="shared" si="152"/>
        <v>0</v>
      </c>
      <c r="BH392" s="95">
        <f t="shared" si="153"/>
        <v>0</v>
      </c>
      <c r="BI392" s="95">
        <f>(AVERAGE(B$12:B392)-AVERAGE($D$12:$D392))/STDEV(B$12:B392)</f>
        <v>-8.7081254602406233E-2</v>
      </c>
      <c r="BJ392" s="95">
        <f>(AVERAGE(C$12:C392)-AVERAGE($D$12:$D392))/STDEV(C$12:C392)</f>
        <v>0.10432948975861421</v>
      </c>
      <c r="BK392" s="94"/>
      <c r="BL392" s="94"/>
      <c r="BM392" s="94"/>
      <c r="BN392" s="72">
        <f t="shared" si="154"/>
        <v>0</v>
      </c>
      <c r="BO392" s="72">
        <f t="shared" si="155"/>
        <v>0</v>
      </c>
      <c r="BP392" s="72">
        <f t="shared" si="156"/>
        <v>0</v>
      </c>
      <c r="BQ392" s="72">
        <f t="shared" si="157"/>
        <v>1</v>
      </c>
      <c r="BR392" s="72">
        <f t="shared" si="158"/>
        <v>1</v>
      </c>
      <c r="BS392" s="72">
        <f t="shared" si="159"/>
        <v>1</v>
      </c>
      <c r="BT392" s="72"/>
      <c r="BU392" s="72"/>
      <c r="BV392" s="72"/>
      <c r="BW392" s="72"/>
      <c r="BX392" s="72"/>
      <c r="BY392" s="72"/>
      <c r="BZ392" s="72"/>
      <c r="CA392" s="72"/>
      <c r="CB392" s="72"/>
      <c r="CC392" s="73"/>
      <c r="CD392" s="73"/>
      <c r="CE392" s="73"/>
      <c r="CF392" s="73"/>
      <c r="CG392" s="73"/>
      <c r="CH392" s="73">
        <f t="shared" si="140"/>
        <v>0</v>
      </c>
      <c r="CI392" s="73">
        <f t="shared" si="141"/>
        <v>0</v>
      </c>
      <c r="CJ392" s="73">
        <f t="shared" si="142"/>
        <v>0</v>
      </c>
      <c r="CK392" s="73"/>
      <c r="CL392" s="73">
        <f t="shared" si="143"/>
        <v>0</v>
      </c>
      <c r="CM392" s="73">
        <f t="shared" si="144"/>
        <v>0</v>
      </c>
      <c r="CN392" s="73">
        <f t="shared" si="145"/>
        <v>0</v>
      </c>
      <c r="CO392" s="73">
        <f t="shared" si="146"/>
        <v>0</v>
      </c>
      <c r="CP392" s="73">
        <f t="shared" si="147"/>
        <v>0</v>
      </c>
      <c r="CQ392" s="73">
        <f t="shared" si="148"/>
        <v>0</v>
      </c>
      <c r="CR392" s="73">
        <f t="shared" si="160"/>
        <v>0</v>
      </c>
      <c r="CS392" s="94"/>
      <c r="CT392" s="94"/>
      <c r="CU392" s="94"/>
      <c r="CV392" s="94"/>
      <c r="CW392" s="94"/>
    </row>
    <row r="393" spans="1:101" s="22" customFormat="1" x14ac:dyDescent="0.2">
      <c r="A393" s="91">
        <f t="shared" si="161"/>
        <v>382</v>
      </c>
      <c r="B393" s="61"/>
      <c r="C393" s="61"/>
      <c r="D393" s="6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AS393" s="109"/>
      <c r="AT393" s="94"/>
      <c r="AU393" s="94"/>
      <c r="AV393" s="94"/>
      <c r="AW393" s="94"/>
      <c r="AX393" s="94"/>
      <c r="AY393" s="94">
        <f t="shared" si="149"/>
        <v>382</v>
      </c>
      <c r="AZ393" s="94">
        <f>AVERAGE(B$12:B393)</f>
        <v>-1.0500267633333337E-3</v>
      </c>
      <c r="BA393" s="94">
        <f>AVERAGE(C$12:C393)</f>
        <v>4.6842394133333326E-3</v>
      </c>
      <c r="BB393" s="94">
        <f t="shared" si="150"/>
        <v>0</v>
      </c>
      <c r="BC393" s="94">
        <f t="shared" si="151"/>
        <v>0</v>
      </c>
      <c r="BD393" s="94">
        <f t="shared" si="162"/>
        <v>-6.3001605800000027E-2</v>
      </c>
      <c r="BE393" s="94">
        <f t="shared" si="163"/>
        <v>0.28105436479999996</v>
      </c>
      <c r="BF393" s="94">
        <f t="shared" si="164"/>
        <v>0.34405597060000004</v>
      </c>
      <c r="BG393" s="95">
        <f t="shared" si="152"/>
        <v>0</v>
      </c>
      <c r="BH393" s="95">
        <f t="shared" si="153"/>
        <v>0</v>
      </c>
      <c r="BI393" s="95">
        <f>(AVERAGE(B$12:B393)-AVERAGE($D$12:$D393))/STDEV(B$12:B393)</f>
        <v>-8.7081254602406233E-2</v>
      </c>
      <c r="BJ393" s="95">
        <f>(AVERAGE(C$12:C393)-AVERAGE($D$12:$D393))/STDEV(C$12:C393)</f>
        <v>0.10432948975861421</v>
      </c>
      <c r="BK393" s="94"/>
      <c r="BL393" s="94"/>
      <c r="BM393" s="94"/>
      <c r="BN393" s="72">
        <f t="shared" si="154"/>
        <v>0</v>
      </c>
      <c r="BO393" s="72">
        <f t="shared" si="155"/>
        <v>0</v>
      </c>
      <c r="BP393" s="72">
        <f t="shared" si="156"/>
        <v>0</v>
      </c>
      <c r="BQ393" s="72">
        <f t="shared" si="157"/>
        <v>1</v>
      </c>
      <c r="BR393" s="72">
        <f t="shared" si="158"/>
        <v>1</v>
      </c>
      <c r="BS393" s="72">
        <f t="shared" si="159"/>
        <v>1</v>
      </c>
      <c r="BT393" s="72"/>
      <c r="BU393" s="72"/>
      <c r="BV393" s="72"/>
      <c r="BW393" s="72"/>
      <c r="BX393" s="72"/>
      <c r="BY393" s="72"/>
      <c r="BZ393" s="72"/>
      <c r="CA393" s="72"/>
      <c r="CB393" s="72"/>
      <c r="CC393" s="73"/>
      <c r="CD393" s="73"/>
      <c r="CE393" s="73"/>
      <c r="CF393" s="73"/>
      <c r="CG393" s="73"/>
      <c r="CH393" s="73">
        <f t="shared" si="140"/>
        <v>0</v>
      </c>
      <c r="CI393" s="73">
        <f t="shared" si="141"/>
        <v>0</v>
      </c>
      <c r="CJ393" s="73">
        <f t="shared" si="142"/>
        <v>0</v>
      </c>
      <c r="CK393" s="73"/>
      <c r="CL393" s="73">
        <f t="shared" si="143"/>
        <v>0</v>
      </c>
      <c r="CM393" s="73">
        <f t="shared" si="144"/>
        <v>0</v>
      </c>
      <c r="CN393" s="73">
        <f t="shared" si="145"/>
        <v>0</v>
      </c>
      <c r="CO393" s="73">
        <f t="shared" si="146"/>
        <v>0</v>
      </c>
      <c r="CP393" s="73">
        <f t="shared" si="147"/>
        <v>0</v>
      </c>
      <c r="CQ393" s="73">
        <f t="shared" si="148"/>
        <v>0</v>
      </c>
      <c r="CR393" s="73">
        <f t="shared" si="160"/>
        <v>0</v>
      </c>
      <c r="CS393" s="94"/>
      <c r="CT393" s="94"/>
      <c r="CU393" s="94"/>
      <c r="CV393" s="94"/>
      <c r="CW393" s="94"/>
    </row>
    <row r="394" spans="1:101" s="22" customFormat="1" x14ac:dyDescent="0.2">
      <c r="A394" s="91">
        <f t="shared" si="161"/>
        <v>383</v>
      </c>
      <c r="B394" s="61"/>
      <c r="C394" s="61"/>
      <c r="D394" s="6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AS394" s="109"/>
      <c r="AT394" s="94"/>
      <c r="AU394" s="94"/>
      <c r="AV394" s="94"/>
      <c r="AW394" s="94"/>
      <c r="AX394" s="94"/>
      <c r="AY394" s="94">
        <f t="shared" si="149"/>
        <v>383</v>
      </c>
      <c r="AZ394" s="94">
        <f>AVERAGE(B$12:B394)</f>
        <v>-1.0500267633333337E-3</v>
      </c>
      <c r="BA394" s="94">
        <f>AVERAGE(C$12:C394)</f>
        <v>4.6842394133333326E-3</v>
      </c>
      <c r="BB394" s="94">
        <f t="shared" si="150"/>
        <v>0</v>
      </c>
      <c r="BC394" s="94">
        <f t="shared" si="151"/>
        <v>0</v>
      </c>
      <c r="BD394" s="94">
        <f t="shared" si="162"/>
        <v>-6.3001605800000027E-2</v>
      </c>
      <c r="BE394" s="94">
        <f t="shared" si="163"/>
        <v>0.28105436479999996</v>
      </c>
      <c r="BF394" s="94">
        <f t="shared" si="164"/>
        <v>0.34405597060000004</v>
      </c>
      <c r="BG394" s="95">
        <f t="shared" si="152"/>
        <v>0</v>
      </c>
      <c r="BH394" s="95">
        <f t="shared" si="153"/>
        <v>0</v>
      </c>
      <c r="BI394" s="95">
        <f>(AVERAGE(B$12:B394)-AVERAGE($D$12:$D394))/STDEV(B$12:B394)</f>
        <v>-8.7081254602406233E-2</v>
      </c>
      <c r="BJ394" s="95">
        <f>(AVERAGE(C$12:C394)-AVERAGE($D$12:$D394))/STDEV(C$12:C394)</f>
        <v>0.10432948975861421</v>
      </c>
      <c r="BK394" s="94"/>
      <c r="BL394" s="94"/>
      <c r="BM394" s="94"/>
      <c r="BN394" s="72">
        <f t="shared" si="154"/>
        <v>0</v>
      </c>
      <c r="BO394" s="72">
        <f t="shared" si="155"/>
        <v>0</v>
      </c>
      <c r="BP394" s="72">
        <f t="shared" si="156"/>
        <v>0</v>
      </c>
      <c r="BQ394" s="72">
        <f t="shared" si="157"/>
        <v>1</v>
      </c>
      <c r="BR394" s="72">
        <f t="shared" si="158"/>
        <v>1</v>
      </c>
      <c r="BS394" s="72">
        <f t="shared" si="159"/>
        <v>1</v>
      </c>
      <c r="BT394" s="72"/>
      <c r="BU394" s="72"/>
      <c r="BV394" s="72"/>
      <c r="BW394" s="72"/>
      <c r="BX394" s="72"/>
      <c r="BY394" s="72"/>
      <c r="BZ394" s="72"/>
      <c r="CA394" s="72"/>
      <c r="CB394" s="72"/>
      <c r="CC394" s="73"/>
      <c r="CD394" s="73"/>
      <c r="CE394" s="73"/>
      <c r="CF394" s="73"/>
      <c r="CG394" s="73"/>
      <c r="CH394" s="73">
        <f t="shared" si="140"/>
        <v>0</v>
      </c>
      <c r="CI394" s="73">
        <f t="shared" si="141"/>
        <v>0</v>
      </c>
      <c r="CJ394" s="73">
        <f t="shared" si="142"/>
        <v>0</v>
      </c>
      <c r="CK394" s="73"/>
      <c r="CL394" s="73">
        <f t="shared" si="143"/>
        <v>0</v>
      </c>
      <c r="CM394" s="73">
        <f t="shared" si="144"/>
        <v>0</v>
      </c>
      <c r="CN394" s="73">
        <f t="shared" si="145"/>
        <v>0</v>
      </c>
      <c r="CO394" s="73">
        <f t="shared" si="146"/>
        <v>0</v>
      </c>
      <c r="CP394" s="73">
        <f t="shared" si="147"/>
        <v>0</v>
      </c>
      <c r="CQ394" s="73">
        <f t="shared" si="148"/>
        <v>0</v>
      </c>
      <c r="CR394" s="73">
        <f t="shared" si="160"/>
        <v>0</v>
      </c>
      <c r="CS394" s="94"/>
      <c r="CT394" s="94"/>
      <c r="CU394" s="94"/>
      <c r="CV394" s="94"/>
      <c r="CW394" s="94"/>
    </row>
    <row r="395" spans="1:101" s="22" customFormat="1" x14ac:dyDescent="0.2">
      <c r="A395" s="91">
        <f t="shared" si="161"/>
        <v>384</v>
      </c>
      <c r="B395" s="61"/>
      <c r="C395" s="61"/>
      <c r="D395" s="6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AS395" s="109"/>
      <c r="AT395" s="94"/>
      <c r="AU395" s="94"/>
      <c r="AV395" s="94"/>
      <c r="AW395" s="94"/>
      <c r="AX395" s="94"/>
      <c r="AY395" s="94">
        <f t="shared" si="149"/>
        <v>384</v>
      </c>
      <c r="AZ395" s="94">
        <f>AVERAGE(B$12:B395)</f>
        <v>-1.0500267633333337E-3</v>
      </c>
      <c r="BA395" s="94">
        <f>AVERAGE(C$12:C395)</f>
        <v>4.6842394133333326E-3</v>
      </c>
      <c r="BB395" s="94">
        <f t="shared" si="150"/>
        <v>0</v>
      </c>
      <c r="BC395" s="94">
        <f t="shared" si="151"/>
        <v>0</v>
      </c>
      <c r="BD395" s="94">
        <f t="shared" si="162"/>
        <v>-6.3001605800000027E-2</v>
      </c>
      <c r="BE395" s="94">
        <f t="shared" si="163"/>
        <v>0.28105436479999996</v>
      </c>
      <c r="BF395" s="94">
        <f t="shared" si="164"/>
        <v>0.34405597060000004</v>
      </c>
      <c r="BG395" s="95">
        <f t="shared" si="152"/>
        <v>0</v>
      </c>
      <c r="BH395" s="95">
        <f t="shared" si="153"/>
        <v>0</v>
      </c>
      <c r="BI395" s="95">
        <f>(AVERAGE(B$12:B395)-AVERAGE($D$12:$D395))/STDEV(B$12:B395)</f>
        <v>-8.7081254602406233E-2</v>
      </c>
      <c r="BJ395" s="95">
        <f>(AVERAGE(C$12:C395)-AVERAGE($D$12:$D395))/STDEV(C$12:C395)</f>
        <v>0.10432948975861421</v>
      </c>
      <c r="BK395" s="94"/>
      <c r="BL395" s="94"/>
      <c r="BM395" s="94"/>
      <c r="BN395" s="72">
        <f t="shared" si="154"/>
        <v>0</v>
      </c>
      <c r="BO395" s="72">
        <f t="shared" si="155"/>
        <v>0</v>
      </c>
      <c r="BP395" s="72">
        <f t="shared" si="156"/>
        <v>0</v>
      </c>
      <c r="BQ395" s="72">
        <f t="shared" si="157"/>
        <v>1</v>
      </c>
      <c r="BR395" s="72">
        <f t="shared" si="158"/>
        <v>1</v>
      </c>
      <c r="BS395" s="72">
        <f t="shared" si="159"/>
        <v>1</v>
      </c>
      <c r="BT395" s="72"/>
      <c r="BU395" s="72"/>
      <c r="BV395" s="72"/>
      <c r="BW395" s="72"/>
      <c r="BX395" s="72"/>
      <c r="BY395" s="72"/>
      <c r="BZ395" s="72"/>
      <c r="CA395" s="72"/>
      <c r="CB395" s="72"/>
      <c r="CC395" s="73"/>
      <c r="CD395" s="73"/>
      <c r="CE395" s="73"/>
      <c r="CF395" s="73"/>
      <c r="CG395" s="73"/>
      <c r="CH395" s="73">
        <f t="shared" si="140"/>
        <v>0</v>
      </c>
      <c r="CI395" s="73">
        <f t="shared" si="141"/>
        <v>0</v>
      </c>
      <c r="CJ395" s="73">
        <f t="shared" si="142"/>
        <v>0</v>
      </c>
      <c r="CK395" s="73"/>
      <c r="CL395" s="73">
        <f t="shared" si="143"/>
        <v>0</v>
      </c>
      <c r="CM395" s="73">
        <f t="shared" si="144"/>
        <v>0</v>
      </c>
      <c r="CN395" s="73">
        <f t="shared" si="145"/>
        <v>0</v>
      </c>
      <c r="CO395" s="73">
        <f t="shared" si="146"/>
        <v>0</v>
      </c>
      <c r="CP395" s="73">
        <f t="shared" si="147"/>
        <v>0</v>
      </c>
      <c r="CQ395" s="73">
        <f t="shared" si="148"/>
        <v>0</v>
      </c>
      <c r="CR395" s="73">
        <f t="shared" si="160"/>
        <v>0</v>
      </c>
      <c r="CS395" s="94"/>
      <c r="CT395" s="94"/>
      <c r="CU395" s="94"/>
      <c r="CV395" s="94"/>
      <c r="CW395" s="94"/>
    </row>
    <row r="396" spans="1:101" s="22" customFormat="1" x14ac:dyDescent="0.2">
      <c r="A396" s="91">
        <f t="shared" si="161"/>
        <v>385</v>
      </c>
      <c r="B396" s="61"/>
      <c r="C396" s="61"/>
      <c r="D396" s="6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AS396" s="109"/>
      <c r="AT396" s="94"/>
      <c r="AU396" s="94"/>
      <c r="AV396" s="94"/>
      <c r="AW396" s="94"/>
      <c r="AX396" s="94"/>
      <c r="AY396" s="94">
        <f t="shared" si="149"/>
        <v>385</v>
      </c>
      <c r="AZ396" s="94">
        <f>AVERAGE(B$12:B396)</f>
        <v>-1.0500267633333337E-3</v>
      </c>
      <c r="BA396" s="94">
        <f>AVERAGE(C$12:C396)</f>
        <v>4.6842394133333326E-3</v>
      </c>
      <c r="BB396" s="94">
        <f t="shared" si="150"/>
        <v>0</v>
      </c>
      <c r="BC396" s="94">
        <f t="shared" si="151"/>
        <v>0</v>
      </c>
      <c r="BD396" s="94">
        <f t="shared" si="162"/>
        <v>-6.3001605800000027E-2</v>
      </c>
      <c r="BE396" s="94">
        <f t="shared" si="163"/>
        <v>0.28105436479999996</v>
      </c>
      <c r="BF396" s="94">
        <f t="shared" si="164"/>
        <v>0.34405597060000004</v>
      </c>
      <c r="BG396" s="95">
        <f t="shared" si="152"/>
        <v>0</v>
      </c>
      <c r="BH396" s="95">
        <f t="shared" si="153"/>
        <v>0</v>
      </c>
      <c r="BI396" s="95">
        <f>(AVERAGE(B$12:B396)-AVERAGE($D$12:$D396))/STDEV(B$12:B396)</f>
        <v>-8.7081254602406233E-2</v>
      </c>
      <c r="BJ396" s="95">
        <f>(AVERAGE(C$12:C396)-AVERAGE($D$12:$D396))/STDEV(C$12:C396)</f>
        <v>0.10432948975861421</v>
      </c>
      <c r="BK396" s="94"/>
      <c r="BL396" s="94"/>
      <c r="BM396" s="94"/>
      <c r="BN396" s="72">
        <f t="shared" si="154"/>
        <v>0</v>
      </c>
      <c r="BO396" s="72">
        <f t="shared" si="155"/>
        <v>0</v>
      </c>
      <c r="BP396" s="72">
        <f t="shared" si="156"/>
        <v>0</v>
      </c>
      <c r="BQ396" s="72">
        <f t="shared" si="157"/>
        <v>1</v>
      </c>
      <c r="BR396" s="72">
        <f t="shared" si="158"/>
        <v>1</v>
      </c>
      <c r="BS396" s="72">
        <f t="shared" si="159"/>
        <v>1</v>
      </c>
      <c r="BT396" s="72"/>
      <c r="BU396" s="72"/>
      <c r="BV396" s="72"/>
      <c r="BW396" s="72"/>
      <c r="BX396" s="72"/>
      <c r="BY396" s="72"/>
      <c r="BZ396" s="72"/>
      <c r="CA396" s="72"/>
      <c r="CB396" s="72"/>
      <c r="CC396" s="73"/>
      <c r="CD396" s="73"/>
      <c r="CE396" s="73"/>
      <c r="CF396" s="73"/>
      <c r="CG396" s="73"/>
      <c r="CH396" s="73">
        <f t="shared" ref="CH396:CH459" si="165">B396^2</f>
        <v>0</v>
      </c>
      <c r="CI396" s="73">
        <f t="shared" ref="CI396:CI459" si="166">B396^3</f>
        <v>0</v>
      </c>
      <c r="CJ396" s="73">
        <f t="shared" ref="CJ396:CJ459" si="167">B396^4</f>
        <v>0</v>
      </c>
      <c r="CK396" s="73"/>
      <c r="CL396" s="73">
        <f t="shared" ref="CL396:CL459" si="168">C396^2</f>
        <v>0</v>
      </c>
      <c r="CM396" s="73">
        <f t="shared" ref="CM396:CM459" si="169">C396^3</f>
        <v>0</v>
      </c>
      <c r="CN396" s="73">
        <f t="shared" ref="CN396:CN459" si="170">C396^4</f>
        <v>0</v>
      </c>
      <c r="CO396" s="73">
        <f t="shared" ref="CO396:CO459" si="171">B396*C396</f>
        <v>0</v>
      </c>
      <c r="CP396" s="73">
        <f t="shared" ref="CP396:CP459" si="172">B396*CL396</f>
        <v>0</v>
      </c>
      <c r="CQ396" s="73">
        <f t="shared" ref="CQ396:CQ459" si="173">CH396*C396</f>
        <v>0</v>
      </c>
      <c r="CR396" s="73">
        <f t="shared" si="160"/>
        <v>0</v>
      </c>
      <c r="CS396" s="94"/>
      <c r="CT396" s="94"/>
      <c r="CU396" s="94"/>
      <c r="CV396" s="94"/>
      <c r="CW396" s="94"/>
    </row>
    <row r="397" spans="1:101" s="22" customFormat="1" x14ac:dyDescent="0.2">
      <c r="A397" s="91">
        <f t="shared" si="161"/>
        <v>386</v>
      </c>
      <c r="B397" s="61"/>
      <c r="C397" s="61"/>
      <c r="D397" s="6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AS397" s="109"/>
      <c r="AT397" s="94"/>
      <c r="AU397" s="94"/>
      <c r="AV397" s="94"/>
      <c r="AW397" s="94"/>
      <c r="AX397" s="94"/>
      <c r="AY397" s="94">
        <f t="shared" ref="AY397:AY460" si="174">A397</f>
        <v>386</v>
      </c>
      <c r="AZ397" s="94">
        <f>AVERAGE(B$12:B397)</f>
        <v>-1.0500267633333337E-3</v>
      </c>
      <c r="BA397" s="94">
        <f>AVERAGE(C$12:C397)</f>
        <v>4.6842394133333326E-3</v>
      </c>
      <c r="BB397" s="94">
        <f t="shared" ref="BB397:BB460" si="175">B397</f>
        <v>0</v>
      </c>
      <c r="BC397" s="94">
        <f t="shared" ref="BC397:BC460" si="176">C397</f>
        <v>0</v>
      </c>
      <c r="BD397" s="94">
        <f t="shared" si="162"/>
        <v>-6.3001605800000027E-2</v>
      </c>
      <c r="BE397" s="94">
        <f t="shared" si="163"/>
        <v>0.28105436479999996</v>
      </c>
      <c r="BF397" s="94">
        <f t="shared" si="164"/>
        <v>0.34405597060000004</v>
      </c>
      <c r="BG397" s="95">
        <f t="shared" ref="BG397:BG460" si="177">((BC397-BB397)&gt;0)*(BC397-BB397)</f>
        <v>0</v>
      </c>
      <c r="BH397" s="95">
        <f t="shared" ref="BH397:BH460" si="178">((BC397-BB397)&lt;=0)*(BC397-BB397)</f>
        <v>0</v>
      </c>
      <c r="BI397" s="95">
        <f>(AVERAGE(B$12:B397)-AVERAGE($D$12:$D397))/STDEV(B$12:B397)</f>
        <v>-8.7081254602406233E-2</v>
      </c>
      <c r="BJ397" s="95">
        <f>(AVERAGE(C$12:C397)-AVERAGE($D$12:$D397))/STDEV(C$12:C397)</f>
        <v>0.10432948975861421</v>
      </c>
      <c r="BK397" s="94"/>
      <c r="BL397" s="94"/>
      <c r="BM397" s="94"/>
      <c r="BN397" s="72">
        <f t="shared" ref="BN397:BN460" si="179">IF(BN396&lt;&gt;1,0,IF(AND(ISNUMBER(B397),-100&lt;B397,B397&lt;100),1,0))</f>
        <v>0</v>
      </c>
      <c r="BO397" s="72">
        <f t="shared" ref="BO397:BO460" si="180">IF(BO396&lt;&gt;1,0,IF(AND(ISNUMBER(C397),-100&lt;C397,C397&lt;100),1,0))</f>
        <v>0</v>
      </c>
      <c r="BP397" s="72">
        <f t="shared" ref="BP397:BP460" si="181">IF(BP396&lt;&gt;1,0,IF(AND(ISNUMBER(D397),-100&lt;D397,D397&lt;100),1,0))</f>
        <v>0</v>
      </c>
      <c r="BQ397" s="72">
        <f t="shared" ref="BQ397:BQ460" si="182">IF(B397=C397,1,0)</f>
        <v>1</v>
      </c>
      <c r="BR397" s="72">
        <f t="shared" ref="BR397:BR460" si="183">IF(B397=D397,1,0)</f>
        <v>1</v>
      </c>
      <c r="BS397" s="72">
        <f t="shared" ref="BS397:BS460" si="184">IF(C397=D397,1,0)</f>
        <v>1</v>
      </c>
      <c r="BT397" s="72"/>
      <c r="BU397" s="72"/>
      <c r="BV397" s="72"/>
      <c r="BW397" s="72"/>
      <c r="BX397" s="72"/>
      <c r="BY397" s="72"/>
      <c r="BZ397" s="72"/>
      <c r="CA397" s="72"/>
      <c r="CB397" s="72"/>
      <c r="CC397" s="73"/>
      <c r="CD397" s="73"/>
      <c r="CE397" s="73"/>
      <c r="CF397" s="73"/>
      <c r="CG397" s="73"/>
      <c r="CH397" s="73">
        <f t="shared" si="165"/>
        <v>0</v>
      </c>
      <c r="CI397" s="73">
        <f t="shared" si="166"/>
        <v>0</v>
      </c>
      <c r="CJ397" s="73">
        <f t="shared" si="167"/>
        <v>0</v>
      </c>
      <c r="CK397" s="73"/>
      <c r="CL397" s="73">
        <f t="shared" si="168"/>
        <v>0</v>
      </c>
      <c r="CM397" s="73">
        <f t="shared" si="169"/>
        <v>0</v>
      </c>
      <c r="CN397" s="73">
        <f t="shared" si="170"/>
        <v>0</v>
      </c>
      <c r="CO397" s="73">
        <f t="shared" si="171"/>
        <v>0</v>
      </c>
      <c r="CP397" s="73">
        <f t="shared" si="172"/>
        <v>0</v>
      </c>
      <c r="CQ397" s="73">
        <f t="shared" si="173"/>
        <v>0</v>
      </c>
      <c r="CR397" s="73">
        <f t="shared" ref="CR397:CR460" si="185">CH397*CL397</f>
        <v>0</v>
      </c>
      <c r="CS397" s="94"/>
      <c r="CT397" s="94"/>
      <c r="CU397" s="94"/>
      <c r="CV397" s="94"/>
      <c r="CW397" s="94"/>
    </row>
    <row r="398" spans="1:101" s="22" customFormat="1" x14ac:dyDescent="0.2">
      <c r="A398" s="91">
        <f t="shared" ref="A398:A461" si="186">A397+1</f>
        <v>387</v>
      </c>
      <c r="B398" s="61"/>
      <c r="C398" s="61"/>
      <c r="D398" s="6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AS398" s="109"/>
      <c r="AT398" s="94"/>
      <c r="AU398" s="94"/>
      <c r="AV398" s="94"/>
      <c r="AW398" s="94"/>
      <c r="AX398" s="94"/>
      <c r="AY398" s="94">
        <f t="shared" si="174"/>
        <v>387</v>
      </c>
      <c r="AZ398" s="94">
        <f>AVERAGE(B$12:B398)</f>
        <v>-1.0500267633333337E-3</v>
      </c>
      <c r="BA398" s="94">
        <f>AVERAGE(C$12:C398)</f>
        <v>4.6842394133333326E-3</v>
      </c>
      <c r="BB398" s="94">
        <f t="shared" si="175"/>
        <v>0</v>
      </c>
      <c r="BC398" s="94">
        <f t="shared" si="176"/>
        <v>0</v>
      </c>
      <c r="BD398" s="94">
        <f t="shared" ref="BD398:BD461" si="187">BB398+BD397</f>
        <v>-6.3001605800000027E-2</v>
      </c>
      <c r="BE398" s="94">
        <f t="shared" ref="BE398:BE461" si="188">BC398+BE397</f>
        <v>0.28105436479999996</v>
      </c>
      <c r="BF398" s="94">
        <f t="shared" ref="BF398:BF461" si="189">BC398-BB398+BF397</f>
        <v>0.34405597060000004</v>
      </c>
      <c r="BG398" s="95">
        <f t="shared" si="177"/>
        <v>0</v>
      </c>
      <c r="BH398" s="95">
        <f t="shared" si="178"/>
        <v>0</v>
      </c>
      <c r="BI398" s="95">
        <f>(AVERAGE(B$12:B398)-AVERAGE($D$12:$D398))/STDEV(B$12:B398)</f>
        <v>-8.7081254602406233E-2</v>
      </c>
      <c r="BJ398" s="95">
        <f>(AVERAGE(C$12:C398)-AVERAGE($D$12:$D398))/STDEV(C$12:C398)</f>
        <v>0.10432948975861421</v>
      </c>
      <c r="BK398" s="94"/>
      <c r="BL398" s="94"/>
      <c r="BM398" s="94"/>
      <c r="BN398" s="72">
        <f t="shared" si="179"/>
        <v>0</v>
      </c>
      <c r="BO398" s="72">
        <f t="shared" si="180"/>
        <v>0</v>
      </c>
      <c r="BP398" s="72">
        <f t="shared" si="181"/>
        <v>0</v>
      </c>
      <c r="BQ398" s="72">
        <f t="shared" si="182"/>
        <v>1</v>
      </c>
      <c r="BR398" s="72">
        <f t="shared" si="183"/>
        <v>1</v>
      </c>
      <c r="BS398" s="72">
        <f t="shared" si="184"/>
        <v>1</v>
      </c>
      <c r="BT398" s="72"/>
      <c r="BU398" s="72"/>
      <c r="BV398" s="72"/>
      <c r="BW398" s="72"/>
      <c r="BX398" s="72"/>
      <c r="BY398" s="72"/>
      <c r="BZ398" s="72"/>
      <c r="CA398" s="72"/>
      <c r="CB398" s="72"/>
      <c r="CC398" s="73"/>
      <c r="CD398" s="73"/>
      <c r="CE398" s="73"/>
      <c r="CF398" s="73"/>
      <c r="CG398" s="73"/>
      <c r="CH398" s="73">
        <f t="shared" si="165"/>
        <v>0</v>
      </c>
      <c r="CI398" s="73">
        <f t="shared" si="166"/>
        <v>0</v>
      </c>
      <c r="CJ398" s="73">
        <f t="shared" si="167"/>
        <v>0</v>
      </c>
      <c r="CK398" s="73"/>
      <c r="CL398" s="73">
        <f t="shared" si="168"/>
        <v>0</v>
      </c>
      <c r="CM398" s="73">
        <f t="shared" si="169"/>
        <v>0</v>
      </c>
      <c r="CN398" s="73">
        <f t="shared" si="170"/>
        <v>0</v>
      </c>
      <c r="CO398" s="73">
        <f t="shared" si="171"/>
        <v>0</v>
      </c>
      <c r="CP398" s="73">
        <f t="shared" si="172"/>
        <v>0</v>
      </c>
      <c r="CQ398" s="73">
        <f t="shared" si="173"/>
        <v>0</v>
      </c>
      <c r="CR398" s="73">
        <f t="shared" si="185"/>
        <v>0</v>
      </c>
      <c r="CS398" s="94"/>
      <c r="CT398" s="94"/>
      <c r="CU398" s="94"/>
      <c r="CV398" s="94"/>
      <c r="CW398" s="94"/>
    </row>
    <row r="399" spans="1:101" s="22" customFormat="1" x14ac:dyDescent="0.2">
      <c r="A399" s="91">
        <f t="shared" si="186"/>
        <v>388</v>
      </c>
      <c r="B399" s="61"/>
      <c r="C399" s="61"/>
      <c r="D399" s="6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AS399" s="109"/>
      <c r="AT399" s="94"/>
      <c r="AU399" s="94"/>
      <c r="AV399" s="94"/>
      <c r="AW399" s="94"/>
      <c r="AX399" s="94"/>
      <c r="AY399" s="94">
        <f t="shared" si="174"/>
        <v>388</v>
      </c>
      <c r="AZ399" s="94">
        <f>AVERAGE(B$12:B399)</f>
        <v>-1.0500267633333337E-3</v>
      </c>
      <c r="BA399" s="94">
        <f>AVERAGE(C$12:C399)</f>
        <v>4.6842394133333326E-3</v>
      </c>
      <c r="BB399" s="94">
        <f t="shared" si="175"/>
        <v>0</v>
      </c>
      <c r="BC399" s="94">
        <f t="shared" si="176"/>
        <v>0</v>
      </c>
      <c r="BD399" s="94">
        <f t="shared" si="187"/>
        <v>-6.3001605800000027E-2</v>
      </c>
      <c r="BE399" s="94">
        <f t="shared" si="188"/>
        <v>0.28105436479999996</v>
      </c>
      <c r="BF399" s="94">
        <f t="shared" si="189"/>
        <v>0.34405597060000004</v>
      </c>
      <c r="BG399" s="95">
        <f t="shared" si="177"/>
        <v>0</v>
      </c>
      <c r="BH399" s="95">
        <f t="shared" si="178"/>
        <v>0</v>
      </c>
      <c r="BI399" s="95">
        <f>(AVERAGE(B$12:B399)-AVERAGE($D$12:$D399))/STDEV(B$12:B399)</f>
        <v>-8.7081254602406233E-2</v>
      </c>
      <c r="BJ399" s="95">
        <f>(AVERAGE(C$12:C399)-AVERAGE($D$12:$D399))/STDEV(C$12:C399)</f>
        <v>0.10432948975861421</v>
      </c>
      <c r="BK399" s="94"/>
      <c r="BL399" s="94"/>
      <c r="BM399" s="94"/>
      <c r="BN399" s="72">
        <f t="shared" si="179"/>
        <v>0</v>
      </c>
      <c r="BO399" s="72">
        <f t="shared" si="180"/>
        <v>0</v>
      </c>
      <c r="BP399" s="72">
        <f t="shared" si="181"/>
        <v>0</v>
      </c>
      <c r="BQ399" s="72">
        <f t="shared" si="182"/>
        <v>1</v>
      </c>
      <c r="BR399" s="72">
        <f t="shared" si="183"/>
        <v>1</v>
      </c>
      <c r="BS399" s="72">
        <f t="shared" si="184"/>
        <v>1</v>
      </c>
      <c r="BT399" s="72"/>
      <c r="BU399" s="72"/>
      <c r="BV399" s="72"/>
      <c r="BW399" s="72"/>
      <c r="BX399" s="72"/>
      <c r="BY399" s="72"/>
      <c r="BZ399" s="72"/>
      <c r="CA399" s="72"/>
      <c r="CB399" s="72"/>
      <c r="CC399" s="73"/>
      <c r="CD399" s="73"/>
      <c r="CE399" s="73"/>
      <c r="CF399" s="73"/>
      <c r="CG399" s="73"/>
      <c r="CH399" s="73">
        <f t="shared" si="165"/>
        <v>0</v>
      </c>
      <c r="CI399" s="73">
        <f t="shared" si="166"/>
        <v>0</v>
      </c>
      <c r="CJ399" s="73">
        <f t="shared" si="167"/>
        <v>0</v>
      </c>
      <c r="CK399" s="73"/>
      <c r="CL399" s="73">
        <f t="shared" si="168"/>
        <v>0</v>
      </c>
      <c r="CM399" s="73">
        <f t="shared" si="169"/>
        <v>0</v>
      </c>
      <c r="CN399" s="73">
        <f t="shared" si="170"/>
        <v>0</v>
      </c>
      <c r="CO399" s="73">
        <f t="shared" si="171"/>
        <v>0</v>
      </c>
      <c r="CP399" s="73">
        <f t="shared" si="172"/>
        <v>0</v>
      </c>
      <c r="CQ399" s="73">
        <f t="shared" si="173"/>
        <v>0</v>
      </c>
      <c r="CR399" s="73">
        <f t="shared" si="185"/>
        <v>0</v>
      </c>
      <c r="CS399" s="94"/>
      <c r="CT399" s="94"/>
      <c r="CU399" s="94"/>
      <c r="CV399" s="94"/>
      <c r="CW399" s="94"/>
    </row>
    <row r="400" spans="1:101" s="22" customFormat="1" x14ac:dyDescent="0.2">
      <c r="A400" s="91">
        <f t="shared" si="186"/>
        <v>389</v>
      </c>
      <c r="B400" s="61"/>
      <c r="C400" s="61"/>
      <c r="D400" s="6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AS400" s="109"/>
      <c r="AT400" s="94"/>
      <c r="AU400" s="94"/>
      <c r="AV400" s="94"/>
      <c r="AW400" s="94"/>
      <c r="AX400" s="94"/>
      <c r="AY400" s="94">
        <f t="shared" si="174"/>
        <v>389</v>
      </c>
      <c r="AZ400" s="94">
        <f>AVERAGE(B$12:B400)</f>
        <v>-1.0500267633333337E-3</v>
      </c>
      <c r="BA400" s="94">
        <f>AVERAGE(C$12:C400)</f>
        <v>4.6842394133333326E-3</v>
      </c>
      <c r="BB400" s="94">
        <f t="shared" si="175"/>
        <v>0</v>
      </c>
      <c r="BC400" s="94">
        <f t="shared" si="176"/>
        <v>0</v>
      </c>
      <c r="BD400" s="94">
        <f t="shared" si="187"/>
        <v>-6.3001605800000027E-2</v>
      </c>
      <c r="BE400" s="94">
        <f t="shared" si="188"/>
        <v>0.28105436479999996</v>
      </c>
      <c r="BF400" s="94">
        <f t="shared" si="189"/>
        <v>0.34405597060000004</v>
      </c>
      <c r="BG400" s="95">
        <f t="shared" si="177"/>
        <v>0</v>
      </c>
      <c r="BH400" s="95">
        <f t="shared" si="178"/>
        <v>0</v>
      </c>
      <c r="BI400" s="95">
        <f>(AVERAGE(B$12:B400)-AVERAGE($D$12:$D400))/STDEV(B$12:B400)</f>
        <v>-8.7081254602406233E-2</v>
      </c>
      <c r="BJ400" s="95">
        <f>(AVERAGE(C$12:C400)-AVERAGE($D$12:$D400))/STDEV(C$12:C400)</f>
        <v>0.10432948975861421</v>
      </c>
      <c r="BK400" s="94"/>
      <c r="BL400" s="94"/>
      <c r="BM400" s="94"/>
      <c r="BN400" s="72">
        <f t="shared" si="179"/>
        <v>0</v>
      </c>
      <c r="BO400" s="72">
        <f t="shared" si="180"/>
        <v>0</v>
      </c>
      <c r="BP400" s="72">
        <f t="shared" si="181"/>
        <v>0</v>
      </c>
      <c r="BQ400" s="72">
        <f t="shared" si="182"/>
        <v>1</v>
      </c>
      <c r="BR400" s="72">
        <f t="shared" si="183"/>
        <v>1</v>
      </c>
      <c r="BS400" s="72">
        <f t="shared" si="184"/>
        <v>1</v>
      </c>
      <c r="BT400" s="72"/>
      <c r="BU400" s="72"/>
      <c r="BV400" s="72"/>
      <c r="BW400" s="72"/>
      <c r="BX400" s="72"/>
      <c r="BY400" s="72"/>
      <c r="BZ400" s="72"/>
      <c r="CA400" s="72"/>
      <c r="CB400" s="72"/>
      <c r="CC400" s="73"/>
      <c r="CD400" s="73"/>
      <c r="CE400" s="73"/>
      <c r="CF400" s="73"/>
      <c r="CG400" s="73"/>
      <c r="CH400" s="73">
        <f t="shared" si="165"/>
        <v>0</v>
      </c>
      <c r="CI400" s="73">
        <f t="shared" si="166"/>
        <v>0</v>
      </c>
      <c r="CJ400" s="73">
        <f t="shared" si="167"/>
        <v>0</v>
      </c>
      <c r="CK400" s="73"/>
      <c r="CL400" s="73">
        <f t="shared" si="168"/>
        <v>0</v>
      </c>
      <c r="CM400" s="73">
        <f t="shared" si="169"/>
        <v>0</v>
      </c>
      <c r="CN400" s="73">
        <f t="shared" si="170"/>
        <v>0</v>
      </c>
      <c r="CO400" s="73">
        <f t="shared" si="171"/>
        <v>0</v>
      </c>
      <c r="CP400" s="73">
        <f t="shared" si="172"/>
        <v>0</v>
      </c>
      <c r="CQ400" s="73">
        <f t="shared" si="173"/>
        <v>0</v>
      </c>
      <c r="CR400" s="73">
        <f t="shared" si="185"/>
        <v>0</v>
      </c>
      <c r="CS400" s="94"/>
      <c r="CT400" s="94"/>
      <c r="CU400" s="94"/>
      <c r="CV400" s="94"/>
      <c r="CW400" s="94"/>
    </row>
    <row r="401" spans="1:101" s="22" customFormat="1" x14ac:dyDescent="0.2">
      <c r="A401" s="91">
        <f t="shared" si="186"/>
        <v>390</v>
      </c>
      <c r="B401" s="61"/>
      <c r="C401" s="61"/>
      <c r="D401" s="6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AS401" s="109"/>
      <c r="AT401" s="94"/>
      <c r="AU401" s="94"/>
      <c r="AV401" s="94"/>
      <c r="AW401" s="94"/>
      <c r="AX401" s="94"/>
      <c r="AY401" s="94">
        <f t="shared" si="174"/>
        <v>390</v>
      </c>
      <c r="AZ401" s="94">
        <f>AVERAGE(B$12:B401)</f>
        <v>-1.0500267633333337E-3</v>
      </c>
      <c r="BA401" s="94">
        <f>AVERAGE(C$12:C401)</f>
        <v>4.6842394133333326E-3</v>
      </c>
      <c r="BB401" s="94">
        <f t="shared" si="175"/>
        <v>0</v>
      </c>
      <c r="BC401" s="94">
        <f t="shared" si="176"/>
        <v>0</v>
      </c>
      <c r="BD401" s="94">
        <f t="shared" si="187"/>
        <v>-6.3001605800000027E-2</v>
      </c>
      <c r="BE401" s="94">
        <f t="shared" si="188"/>
        <v>0.28105436479999996</v>
      </c>
      <c r="BF401" s="94">
        <f t="shared" si="189"/>
        <v>0.34405597060000004</v>
      </c>
      <c r="BG401" s="95">
        <f t="shared" si="177"/>
        <v>0</v>
      </c>
      <c r="BH401" s="95">
        <f t="shared" si="178"/>
        <v>0</v>
      </c>
      <c r="BI401" s="95">
        <f>(AVERAGE(B$12:B401)-AVERAGE($D$12:$D401))/STDEV(B$12:B401)</f>
        <v>-8.7081254602406233E-2</v>
      </c>
      <c r="BJ401" s="95">
        <f>(AVERAGE(C$12:C401)-AVERAGE($D$12:$D401))/STDEV(C$12:C401)</f>
        <v>0.10432948975861421</v>
      </c>
      <c r="BK401" s="94"/>
      <c r="BL401" s="94"/>
      <c r="BM401" s="94"/>
      <c r="BN401" s="72">
        <f t="shared" si="179"/>
        <v>0</v>
      </c>
      <c r="BO401" s="72">
        <f t="shared" si="180"/>
        <v>0</v>
      </c>
      <c r="BP401" s="72">
        <f t="shared" si="181"/>
        <v>0</v>
      </c>
      <c r="BQ401" s="72">
        <f t="shared" si="182"/>
        <v>1</v>
      </c>
      <c r="BR401" s="72">
        <f t="shared" si="183"/>
        <v>1</v>
      </c>
      <c r="BS401" s="72">
        <f t="shared" si="184"/>
        <v>1</v>
      </c>
      <c r="BT401" s="72"/>
      <c r="BU401" s="72"/>
      <c r="BV401" s="72"/>
      <c r="BW401" s="72"/>
      <c r="BX401" s="72"/>
      <c r="BY401" s="72"/>
      <c r="BZ401" s="72"/>
      <c r="CA401" s="72"/>
      <c r="CB401" s="72"/>
      <c r="CC401" s="73"/>
      <c r="CD401" s="73"/>
      <c r="CE401" s="73"/>
      <c r="CF401" s="73"/>
      <c r="CG401" s="73"/>
      <c r="CH401" s="73">
        <f t="shared" si="165"/>
        <v>0</v>
      </c>
      <c r="CI401" s="73">
        <f t="shared" si="166"/>
        <v>0</v>
      </c>
      <c r="CJ401" s="73">
        <f t="shared" si="167"/>
        <v>0</v>
      </c>
      <c r="CK401" s="73"/>
      <c r="CL401" s="73">
        <f t="shared" si="168"/>
        <v>0</v>
      </c>
      <c r="CM401" s="73">
        <f t="shared" si="169"/>
        <v>0</v>
      </c>
      <c r="CN401" s="73">
        <f t="shared" si="170"/>
        <v>0</v>
      </c>
      <c r="CO401" s="73">
        <f t="shared" si="171"/>
        <v>0</v>
      </c>
      <c r="CP401" s="73">
        <f t="shared" si="172"/>
        <v>0</v>
      </c>
      <c r="CQ401" s="73">
        <f t="shared" si="173"/>
        <v>0</v>
      </c>
      <c r="CR401" s="73">
        <f t="shared" si="185"/>
        <v>0</v>
      </c>
      <c r="CS401" s="94"/>
      <c r="CT401" s="94"/>
      <c r="CU401" s="94"/>
      <c r="CV401" s="94"/>
      <c r="CW401" s="94"/>
    </row>
    <row r="402" spans="1:101" s="22" customFormat="1" x14ac:dyDescent="0.2">
      <c r="A402" s="91">
        <f t="shared" si="186"/>
        <v>391</v>
      </c>
      <c r="B402" s="61"/>
      <c r="C402" s="61"/>
      <c r="D402" s="6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AS402" s="109"/>
      <c r="AT402" s="94"/>
      <c r="AU402" s="94"/>
      <c r="AV402" s="94"/>
      <c r="AW402" s="94"/>
      <c r="AX402" s="94"/>
      <c r="AY402" s="94">
        <f t="shared" si="174"/>
        <v>391</v>
      </c>
      <c r="AZ402" s="94">
        <f>AVERAGE(B$12:B402)</f>
        <v>-1.0500267633333337E-3</v>
      </c>
      <c r="BA402" s="94">
        <f>AVERAGE(C$12:C402)</f>
        <v>4.6842394133333326E-3</v>
      </c>
      <c r="BB402" s="94">
        <f t="shared" si="175"/>
        <v>0</v>
      </c>
      <c r="BC402" s="94">
        <f t="shared" si="176"/>
        <v>0</v>
      </c>
      <c r="BD402" s="94">
        <f t="shared" si="187"/>
        <v>-6.3001605800000027E-2</v>
      </c>
      <c r="BE402" s="94">
        <f t="shared" si="188"/>
        <v>0.28105436479999996</v>
      </c>
      <c r="BF402" s="94">
        <f t="shared" si="189"/>
        <v>0.34405597060000004</v>
      </c>
      <c r="BG402" s="95">
        <f t="shared" si="177"/>
        <v>0</v>
      </c>
      <c r="BH402" s="95">
        <f t="shared" si="178"/>
        <v>0</v>
      </c>
      <c r="BI402" s="95">
        <f>(AVERAGE(B$12:B402)-AVERAGE($D$12:$D402))/STDEV(B$12:B402)</f>
        <v>-8.7081254602406233E-2</v>
      </c>
      <c r="BJ402" s="95">
        <f>(AVERAGE(C$12:C402)-AVERAGE($D$12:$D402))/STDEV(C$12:C402)</f>
        <v>0.10432948975861421</v>
      </c>
      <c r="BK402" s="94"/>
      <c r="BL402" s="94"/>
      <c r="BM402" s="94"/>
      <c r="BN402" s="72">
        <f t="shared" si="179"/>
        <v>0</v>
      </c>
      <c r="BO402" s="72">
        <f t="shared" si="180"/>
        <v>0</v>
      </c>
      <c r="BP402" s="72">
        <f t="shared" si="181"/>
        <v>0</v>
      </c>
      <c r="BQ402" s="72">
        <f t="shared" si="182"/>
        <v>1</v>
      </c>
      <c r="BR402" s="72">
        <f t="shared" si="183"/>
        <v>1</v>
      </c>
      <c r="BS402" s="72">
        <f t="shared" si="184"/>
        <v>1</v>
      </c>
      <c r="BT402" s="72"/>
      <c r="BU402" s="72"/>
      <c r="BV402" s="72"/>
      <c r="BW402" s="72"/>
      <c r="BX402" s="72"/>
      <c r="BY402" s="72"/>
      <c r="BZ402" s="72"/>
      <c r="CA402" s="72"/>
      <c r="CB402" s="72"/>
      <c r="CC402" s="73"/>
      <c r="CD402" s="73"/>
      <c r="CE402" s="73"/>
      <c r="CF402" s="73"/>
      <c r="CG402" s="73"/>
      <c r="CH402" s="73">
        <f t="shared" si="165"/>
        <v>0</v>
      </c>
      <c r="CI402" s="73">
        <f t="shared" si="166"/>
        <v>0</v>
      </c>
      <c r="CJ402" s="73">
        <f t="shared" si="167"/>
        <v>0</v>
      </c>
      <c r="CK402" s="73"/>
      <c r="CL402" s="73">
        <f t="shared" si="168"/>
        <v>0</v>
      </c>
      <c r="CM402" s="73">
        <f t="shared" si="169"/>
        <v>0</v>
      </c>
      <c r="CN402" s="73">
        <f t="shared" si="170"/>
        <v>0</v>
      </c>
      <c r="CO402" s="73">
        <f t="shared" si="171"/>
        <v>0</v>
      </c>
      <c r="CP402" s="73">
        <f t="shared" si="172"/>
        <v>0</v>
      </c>
      <c r="CQ402" s="73">
        <f t="shared" si="173"/>
        <v>0</v>
      </c>
      <c r="CR402" s="73">
        <f t="shared" si="185"/>
        <v>0</v>
      </c>
      <c r="CS402" s="94"/>
      <c r="CT402" s="94"/>
      <c r="CU402" s="94"/>
      <c r="CV402" s="94"/>
      <c r="CW402" s="94"/>
    </row>
    <row r="403" spans="1:101" s="22" customFormat="1" x14ac:dyDescent="0.2">
      <c r="A403" s="91">
        <f t="shared" si="186"/>
        <v>392</v>
      </c>
      <c r="B403" s="61"/>
      <c r="C403" s="61"/>
      <c r="D403" s="6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AS403" s="109"/>
      <c r="AT403" s="94"/>
      <c r="AU403" s="94"/>
      <c r="AV403" s="94"/>
      <c r="AW403" s="94"/>
      <c r="AX403" s="94"/>
      <c r="AY403" s="94">
        <f t="shared" si="174"/>
        <v>392</v>
      </c>
      <c r="AZ403" s="94">
        <f>AVERAGE(B$12:B403)</f>
        <v>-1.0500267633333337E-3</v>
      </c>
      <c r="BA403" s="94">
        <f>AVERAGE(C$12:C403)</f>
        <v>4.6842394133333326E-3</v>
      </c>
      <c r="BB403" s="94">
        <f t="shared" si="175"/>
        <v>0</v>
      </c>
      <c r="BC403" s="94">
        <f t="shared" si="176"/>
        <v>0</v>
      </c>
      <c r="BD403" s="94">
        <f t="shared" si="187"/>
        <v>-6.3001605800000027E-2</v>
      </c>
      <c r="BE403" s="94">
        <f t="shared" si="188"/>
        <v>0.28105436479999996</v>
      </c>
      <c r="BF403" s="94">
        <f t="shared" si="189"/>
        <v>0.34405597060000004</v>
      </c>
      <c r="BG403" s="95">
        <f t="shared" si="177"/>
        <v>0</v>
      </c>
      <c r="BH403" s="95">
        <f t="shared" si="178"/>
        <v>0</v>
      </c>
      <c r="BI403" s="95">
        <f>(AVERAGE(B$12:B403)-AVERAGE($D$12:$D403))/STDEV(B$12:B403)</f>
        <v>-8.7081254602406233E-2</v>
      </c>
      <c r="BJ403" s="95">
        <f>(AVERAGE(C$12:C403)-AVERAGE($D$12:$D403))/STDEV(C$12:C403)</f>
        <v>0.10432948975861421</v>
      </c>
      <c r="BK403" s="94"/>
      <c r="BL403" s="94"/>
      <c r="BM403" s="94"/>
      <c r="BN403" s="72">
        <f t="shared" si="179"/>
        <v>0</v>
      </c>
      <c r="BO403" s="72">
        <f t="shared" si="180"/>
        <v>0</v>
      </c>
      <c r="BP403" s="72">
        <f t="shared" si="181"/>
        <v>0</v>
      </c>
      <c r="BQ403" s="72">
        <f t="shared" si="182"/>
        <v>1</v>
      </c>
      <c r="BR403" s="72">
        <f t="shared" si="183"/>
        <v>1</v>
      </c>
      <c r="BS403" s="72">
        <f t="shared" si="184"/>
        <v>1</v>
      </c>
      <c r="BT403" s="72"/>
      <c r="BU403" s="72"/>
      <c r="BV403" s="72"/>
      <c r="BW403" s="72"/>
      <c r="BX403" s="72"/>
      <c r="BY403" s="72"/>
      <c r="BZ403" s="72"/>
      <c r="CA403" s="72"/>
      <c r="CB403" s="72"/>
      <c r="CC403" s="73"/>
      <c r="CD403" s="73"/>
      <c r="CE403" s="73"/>
      <c r="CF403" s="73"/>
      <c r="CG403" s="73"/>
      <c r="CH403" s="73">
        <f t="shared" si="165"/>
        <v>0</v>
      </c>
      <c r="CI403" s="73">
        <f t="shared" si="166"/>
        <v>0</v>
      </c>
      <c r="CJ403" s="73">
        <f t="shared" si="167"/>
        <v>0</v>
      </c>
      <c r="CK403" s="73"/>
      <c r="CL403" s="73">
        <f t="shared" si="168"/>
        <v>0</v>
      </c>
      <c r="CM403" s="73">
        <f t="shared" si="169"/>
        <v>0</v>
      </c>
      <c r="CN403" s="73">
        <f t="shared" si="170"/>
        <v>0</v>
      </c>
      <c r="CO403" s="73">
        <f t="shared" si="171"/>
        <v>0</v>
      </c>
      <c r="CP403" s="73">
        <f t="shared" si="172"/>
        <v>0</v>
      </c>
      <c r="CQ403" s="73">
        <f t="shared" si="173"/>
        <v>0</v>
      </c>
      <c r="CR403" s="73">
        <f t="shared" si="185"/>
        <v>0</v>
      </c>
      <c r="CS403" s="94"/>
      <c r="CT403" s="94"/>
      <c r="CU403" s="94"/>
      <c r="CV403" s="94"/>
      <c r="CW403" s="94"/>
    </row>
    <row r="404" spans="1:101" s="22" customFormat="1" x14ac:dyDescent="0.2">
      <c r="A404" s="91">
        <f t="shared" si="186"/>
        <v>393</v>
      </c>
      <c r="B404" s="61"/>
      <c r="C404" s="61"/>
      <c r="D404" s="6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AS404" s="109"/>
      <c r="AT404" s="94"/>
      <c r="AU404" s="94"/>
      <c r="AV404" s="94"/>
      <c r="AW404" s="94"/>
      <c r="AX404" s="94"/>
      <c r="AY404" s="94">
        <f t="shared" si="174"/>
        <v>393</v>
      </c>
      <c r="AZ404" s="94">
        <f>AVERAGE(B$12:B404)</f>
        <v>-1.0500267633333337E-3</v>
      </c>
      <c r="BA404" s="94">
        <f>AVERAGE(C$12:C404)</f>
        <v>4.6842394133333326E-3</v>
      </c>
      <c r="BB404" s="94">
        <f t="shared" si="175"/>
        <v>0</v>
      </c>
      <c r="BC404" s="94">
        <f t="shared" si="176"/>
        <v>0</v>
      </c>
      <c r="BD404" s="94">
        <f t="shared" si="187"/>
        <v>-6.3001605800000027E-2</v>
      </c>
      <c r="BE404" s="94">
        <f t="shared" si="188"/>
        <v>0.28105436479999996</v>
      </c>
      <c r="BF404" s="94">
        <f t="shared" si="189"/>
        <v>0.34405597060000004</v>
      </c>
      <c r="BG404" s="95">
        <f t="shared" si="177"/>
        <v>0</v>
      </c>
      <c r="BH404" s="95">
        <f t="shared" si="178"/>
        <v>0</v>
      </c>
      <c r="BI404" s="95">
        <f>(AVERAGE(B$12:B404)-AVERAGE($D$12:$D404))/STDEV(B$12:B404)</f>
        <v>-8.7081254602406233E-2</v>
      </c>
      <c r="BJ404" s="95">
        <f>(AVERAGE(C$12:C404)-AVERAGE($D$12:$D404))/STDEV(C$12:C404)</f>
        <v>0.10432948975861421</v>
      </c>
      <c r="BK404" s="94"/>
      <c r="BL404" s="94"/>
      <c r="BM404" s="94"/>
      <c r="BN404" s="72">
        <f t="shared" si="179"/>
        <v>0</v>
      </c>
      <c r="BO404" s="72">
        <f t="shared" si="180"/>
        <v>0</v>
      </c>
      <c r="BP404" s="72">
        <f t="shared" si="181"/>
        <v>0</v>
      </c>
      <c r="BQ404" s="72">
        <f t="shared" si="182"/>
        <v>1</v>
      </c>
      <c r="BR404" s="72">
        <f t="shared" si="183"/>
        <v>1</v>
      </c>
      <c r="BS404" s="72">
        <f t="shared" si="184"/>
        <v>1</v>
      </c>
      <c r="BT404" s="72"/>
      <c r="BU404" s="72"/>
      <c r="BV404" s="72"/>
      <c r="BW404" s="72"/>
      <c r="BX404" s="72"/>
      <c r="BY404" s="72"/>
      <c r="BZ404" s="72"/>
      <c r="CA404" s="72"/>
      <c r="CB404" s="72"/>
      <c r="CC404" s="73"/>
      <c r="CD404" s="73"/>
      <c r="CE404" s="73"/>
      <c r="CF404" s="73"/>
      <c r="CG404" s="73"/>
      <c r="CH404" s="73">
        <f t="shared" si="165"/>
        <v>0</v>
      </c>
      <c r="CI404" s="73">
        <f t="shared" si="166"/>
        <v>0</v>
      </c>
      <c r="CJ404" s="73">
        <f t="shared" si="167"/>
        <v>0</v>
      </c>
      <c r="CK404" s="73"/>
      <c r="CL404" s="73">
        <f t="shared" si="168"/>
        <v>0</v>
      </c>
      <c r="CM404" s="73">
        <f t="shared" si="169"/>
        <v>0</v>
      </c>
      <c r="CN404" s="73">
        <f t="shared" si="170"/>
        <v>0</v>
      </c>
      <c r="CO404" s="73">
        <f t="shared" si="171"/>
        <v>0</v>
      </c>
      <c r="CP404" s="73">
        <f t="shared" si="172"/>
        <v>0</v>
      </c>
      <c r="CQ404" s="73">
        <f t="shared" si="173"/>
        <v>0</v>
      </c>
      <c r="CR404" s="73">
        <f t="shared" si="185"/>
        <v>0</v>
      </c>
      <c r="CS404" s="94"/>
      <c r="CT404" s="94"/>
      <c r="CU404" s="94"/>
      <c r="CV404" s="94"/>
      <c r="CW404" s="94"/>
    </row>
    <row r="405" spans="1:101" s="22" customFormat="1" x14ac:dyDescent="0.2">
      <c r="A405" s="91">
        <f t="shared" si="186"/>
        <v>394</v>
      </c>
      <c r="B405" s="61"/>
      <c r="C405" s="61"/>
      <c r="D405" s="6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AS405" s="109"/>
      <c r="AT405" s="94"/>
      <c r="AU405" s="94"/>
      <c r="AV405" s="94"/>
      <c r="AW405" s="94"/>
      <c r="AX405" s="94"/>
      <c r="AY405" s="94">
        <f t="shared" si="174"/>
        <v>394</v>
      </c>
      <c r="AZ405" s="94">
        <f>AVERAGE(B$12:B405)</f>
        <v>-1.0500267633333337E-3</v>
      </c>
      <c r="BA405" s="94">
        <f>AVERAGE(C$12:C405)</f>
        <v>4.6842394133333326E-3</v>
      </c>
      <c r="BB405" s="94">
        <f t="shared" si="175"/>
        <v>0</v>
      </c>
      <c r="BC405" s="94">
        <f t="shared" si="176"/>
        <v>0</v>
      </c>
      <c r="BD405" s="94">
        <f t="shared" si="187"/>
        <v>-6.3001605800000027E-2</v>
      </c>
      <c r="BE405" s="94">
        <f t="shared" si="188"/>
        <v>0.28105436479999996</v>
      </c>
      <c r="BF405" s="94">
        <f t="shared" si="189"/>
        <v>0.34405597060000004</v>
      </c>
      <c r="BG405" s="95">
        <f t="shared" si="177"/>
        <v>0</v>
      </c>
      <c r="BH405" s="95">
        <f t="shared" si="178"/>
        <v>0</v>
      </c>
      <c r="BI405" s="95">
        <f>(AVERAGE(B$12:B405)-AVERAGE($D$12:$D405))/STDEV(B$12:B405)</f>
        <v>-8.7081254602406233E-2</v>
      </c>
      <c r="BJ405" s="95">
        <f>(AVERAGE(C$12:C405)-AVERAGE($D$12:$D405))/STDEV(C$12:C405)</f>
        <v>0.10432948975861421</v>
      </c>
      <c r="BK405" s="94"/>
      <c r="BL405" s="94"/>
      <c r="BM405" s="94"/>
      <c r="BN405" s="72">
        <f t="shared" si="179"/>
        <v>0</v>
      </c>
      <c r="BO405" s="72">
        <f t="shared" si="180"/>
        <v>0</v>
      </c>
      <c r="BP405" s="72">
        <f t="shared" si="181"/>
        <v>0</v>
      </c>
      <c r="BQ405" s="72">
        <f t="shared" si="182"/>
        <v>1</v>
      </c>
      <c r="BR405" s="72">
        <f t="shared" si="183"/>
        <v>1</v>
      </c>
      <c r="BS405" s="72">
        <f t="shared" si="184"/>
        <v>1</v>
      </c>
      <c r="BT405" s="72"/>
      <c r="BU405" s="72"/>
      <c r="BV405" s="72"/>
      <c r="BW405" s="72"/>
      <c r="BX405" s="72"/>
      <c r="BY405" s="72"/>
      <c r="BZ405" s="72"/>
      <c r="CA405" s="72"/>
      <c r="CB405" s="72"/>
      <c r="CC405" s="73"/>
      <c r="CD405" s="73"/>
      <c r="CE405" s="73"/>
      <c r="CF405" s="73"/>
      <c r="CG405" s="73"/>
      <c r="CH405" s="73">
        <f t="shared" si="165"/>
        <v>0</v>
      </c>
      <c r="CI405" s="73">
        <f t="shared" si="166"/>
        <v>0</v>
      </c>
      <c r="CJ405" s="73">
        <f t="shared" si="167"/>
        <v>0</v>
      </c>
      <c r="CK405" s="73"/>
      <c r="CL405" s="73">
        <f t="shared" si="168"/>
        <v>0</v>
      </c>
      <c r="CM405" s="73">
        <f t="shared" si="169"/>
        <v>0</v>
      </c>
      <c r="CN405" s="73">
        <f t="shared" si="170"/>
        <v>0</v>
      </c>
      <c r="CO405" s="73">
        <f t="shared" si="171"/>
        <v>0</v>
      </c>
      <c r="CP405" s="73">
        <f t="shared" si="172"/>
        <v>0</v>
      </c>
      <c r="CQ405" s="73">
        <f t="shared" si="173"/>
        <v>0</v>
      </c>
      <c r="CR405" s="73">
        <f t="shared" si="185"/>
        <v>0</v>
      </c>
      <c r="CS405" s="94"/>
      <c r="CT405" s="94"/>
      <c r="CU405" s="94"/>
      <c r="CV405" s="94"/>
      <c r="CW405" s="94"/>
    </row>
    <row r="406" spans="1:101" s="22" customFormat="1" x14ac:dyDescent="0.2">
      <c r="A406" s="91">
        <f t="shared" si="186"/>
        <v>395</v>
      </c>
      <c r="B406" s="61"/>
      <c r="C406" s="61"/>
      <c r="D406" s="6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AS406" s="109"/>
      <c r="AT406" s="94"/>
      <c r="AU406" s="94"/>
      <c r="AV406" s="94"/>
      <c r="AW406" s="94"/>
      <c r="AX406" s="94"/>
      <c r="AY406" s="94">
        <f t="shared" si="174"/>
        <v>395</v>
      </c>
      <c r="AZ406" s="94">
        <f>AVERAGE(B$12:B406)</f>
        <v>-1.0500267633333337E-3</v>
      </c>
      <c r="BA406" s="94">
        <f>AVERAGE(C$12:C406)</f>
        <v>4.6842394133333326E-3</v>
      </c>
      <c r="BB406" s="94">
        <f t="shared" si="175"/>
        <v>0</v>
      </c>
      <c r="BC406" s="94">
        <f t="shared" si="176"/>
        <v>0</v>
      </c>
      <c r="BD406" s="94">
        <f t="shared" si="187"/>
        <v>-6.3001605800000027E-2</v>
      </c>
      <c r="BE406" s="94">
        <f t="shared" si="188"/>
        <v>0.28105436479999996</v>
      </c>
      <c r="BF406" s="94">
        <f t="shared" si="189"/>
        <v>0.34405597060000004</v>
      </c>
      <c r="BG406" s="95">
        <f t="shared" si="177"/>
        <v>0</v>
      </c>
      <c r="BH406" s="95">
        <f t="shared" si="178"/>
        <v>0</v>
      </c>
      <c r="BI406" s="95">
        <f>(AVERAGE(B$12:B406)-AVERAGE($D$12:$D406))/STDEV(B$12:B406)</f>
        <v>-8.7081254602406233E-2</v>
      </c>
      <c r="BJ406" s="95">
        <f>(AVERAGE(C$12:C406)-AVERAGE($D$12:$D406))/STDEV(C$12:C406)</f>
        <v>0.10432948975861421</v>
      </c>
      <c r="BK406" s="94"/>
      <c r="BL406" s="94"/>
      <c r="BM406" s="94"/>
      <c r="BN406" s="72">
        <f t="shared" si="179"/>
        <v>0</v>
      </c>
      <c r="BO406" s="72">
        <f t="shared" si="180"/>
        <v>0</v>
      </c>
      <c r="BP406" s="72">
        <f t="shared" si="181"/>
        <v>0</v>
      </c>
      <c r="BQ406" s="72">
        <f t="shared" si="182"/>
        <v>1</v>
      </c>
      <c r="BR406" s="72">
        <f t="shared" si="183"/>
        <v>1</v>
      </c>
      <c r="BS406" s="72">
        <f t="shared" si="184"/>
        <v>1</v>
      </c>
      <c r="BT406" s="72"/>
      <c r="BU406" s="72"/>
      <c r="BV406" s="72"/>
      <c r="BW406" s="72"/>
      <c r="BX406" s="72"/>
      <c r="BY406" s="72"/>
      <c r="BZ406" s="72"/>
      <c r="CA406" s="72"/>
      <c r="CB406" s="72"/>
      <c r="CC406" s="73"/>
      <c r="CD406" s="73"/>
      <c r="CE406" s="73"/>
      <c r="CF406" s="73"/>
      <c r="CG406" s="73"/>
      <c r="CH406" s="73">
        <f t="shared" si="165"/>
        <v>0</v>
      </c>
      <c r="CI406" s="73">
        <f t="shared" si="166"/>
        <v>0</v>
      </c>
      <c r="CJ406" s="73">
        <f t="shared" si="167"/>
        <v>0</v>
      </c>
      <c r="CK406" s="73"/>
      <c r="CL406" s="73">
        <f t="shared" si="168"/>
        <v>0</v>
      </c>
      <c r="CM406" s="73">
        <f t="shared" si="169"/>
        <v>0</v>
      </c>
      <c r="CN406" s="73">
        <f t="shared" si="170"/>
        <v>0</v>
      </c>
      <c r="CO406" s="73">
        <f t="shared" si="171"/>
        <v>0</v>
      </c>
      <c r="CP406" s="73">
        <f t="shared" si="172"/>
        <v>0</v>
      </c>
      <c r="CQ406" s="73">
        <f t="shared" si="173"/>
        <v>0</v>
      </c>
      <c r="CR406" s="73">
        <f t="shared" si="185"/>
        <v>0</v>
      </c>
      <c r="CS406" s="94"/>
      <c r="CT406" s="94"/>
      <c r="CU406" s="94"/>
      <c r="CV406" s="94"/>
      <c r="CW406" s="94"/>
    </row>
    <row r="407" spans="1:101" s="22" customFormat="1" x14ac:dyDescent="0.2">
      <c r="A407" s="91">
        <f t="shared" si="186"/>
        <v>396</v>
      </c>
      <c r="B407" s="61"/>
      <c r="C407" s="61"/>
      <c r="D407" s="6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AS407" s="109"/>
      <c r="AT407" s="94"/>
      <c r="AU407" s="94"/>
      <c r="AV407" s="94"/>
      <c r="AW407" s="94"/>
      <c r="AX407" s="94"/>
      <c r="AY407" s="94">
        <f t="shared" si="174"/>
        <v>396</v>
      </c>
      <c r="AZ407" s="94">
        <f>AVERAGE(B$12:B407)</f>
        <v>-1.0500267633333337E-3</v>
      </c>
      <c r="BA407" s="94">
        <f>AVERAGE(C$12:C407)</f>
        <v>4.6842394133333326E-3</v>
      </c>
      <c r="BB407" s="94">
        <f t="shared" si="175"/>
        <v>0</v>
      </c>
      <c r="BC407" s="94">
        <f t="shared" si="176"/>
        <v>0</v>
      </c>
      <c r="BD407" s="94">
        <f t="shared" si="187"/>
        <v>-6.3001605800000027E-2</v>
      </c>
      <c r="BE407" s="94">
        <f t="shared" si="188"/>
        <v>0.28105436479999996</v>
      </c>
      <c r="BF407" s="94">
        <f t="shared" si="189"/>
        <v>0.34405597060000004</v>
      </c>
      <c r="BG407" s="95">
        <f t="shared" si="177"/>
        <v>0</v>
      </c>
      <c r="BH407" s="95">
        <f t="shared" si="178"/>
        <v>0</v>
      </c>
      <c r="BI407" s="95">
        <f>(AVERAGE(B$12:B407)-AVERAGE($D$12:$D407))/STDEV(B$12:B407)</f>
        <v>-8.7081254602406233E-2</v>
      </c>
      <c r="BJ407" s="95">
        <f>(AVERAGE(C$12:C407)-AVERAGE($D$12:$D407))/STDEV(C$12:C407)</f>
        <v>0.10432948975861421</v>
      </c>
      <c r="BK407" s="94"/>
      <c r="BL407" s="94"/>
      <c r="BM407" s="94"/>
      <c r="BN407" s="72">
        <f t="shared" si="179"/>
        <v>0</v>
      </c>
      <c r="BO407" s="72">
        <f t="shared" si="180"/>
        <v>0</v>
      </c>
      <c r="BP407" s="72">
        <f t="shared" si="181"/>
        <v>0</v>
      </c>
      <c r="BQ407" s="72">
        <f t="shared" si="182"/>
        <v>1</v>
      </c>
      <c r="BR407" s="72">
        <f t="shared" si="183"/>
        <v>1</v>
      </c>
      <c r="BS407" s="72">
        <f t="shared" si="184"/>
        <v>1</v>
      </c>
      <c r="BT407" s="72"/>
      <c r="BU407" s="72"/>
      <c r="BV407" s="72"/>
      <c r="BW407" s="72"/>
      <c r="BX407" s="72"/>
      <c r="BY407" s="72"/>
      <c r="BZ407" s="72"/>
      <c r="CA407" s="72"/>
      <c r="CB407" s="72"/>
      <c r="CC407" s="73"/>
      <c r="CD407" s="73"/>
      <c r="CE407" s="73"/>
      <c r="CF407" s="73"/>
      <c r="CG407" s="73"/>
      <c r="CH407" s="73">
        <f t="shared" si="165"/>
        <v>0</v>
      </c>
      <c r="CI407" s="73">
        <f t="shared" si="166"/>
        <v>0</v>
      </c>
      <c r="CJ407" s="73">
        <f t="shared" si="167"/>
        <v>0</v>
      </c>
      <c r="CK407" s="73"/>
      <c r="CL407" s="73">
        <f t="shared" si="168"/>
        <v>0</v>
      </c>
      <c r="CM407" s="73">
        <f t="shared" si="169"/>
        <v>0</v>
      </c>
      <c r="CN407" s="73">
        <f t="shared" si="170"/>
        <v>0</v>
      </c>
      <c r="CO407" s="73">
        <f t="shared" si="171"/>
        <v>0</v>
      </c>
      <c r="CP407" s="73">
        <f t="shared" si="172"/>
        <v>0</v>
      </c>
      <c r="CQ407" s="73">
        <f t="shared" si="173"/>
        <v>0</v>
      </c>
      <c r="CR407" s="73">
        <f t="shared" si="185"/>
        <v>0</v>
      </c>
      <c r="CS407" s="94"/>
      <c r="CT407" s="94"/>
      <c r="CU407" s="94"/>
      <c r="CV407" s="94"/>
      <c r="CW407" s="94"/>
    </row>
    <row r="408" spans="1:101" s="22" customFormat="1" x14ac:dyDescent="0.2">
      <c r="A408" s="91">
        <f t="shared" si="186"/>
        <v>397</v>
      </c>
      <c r="B408" s="61"/>
      <c r="C408" s="61"/>
      <c r="D408" s="6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AS408" s="109"/>
      <c r="AT408" s="94"/>
      <c r="AU408" s="94"/>
      <c r="AV408" s="94"/>
      <c r="AW408" s="94"/>
      <c r="AX408" s="94"/>
      <c r="AY408" s="94">
        <f t="shared" si="174"/>
        <v>397</v>
      </c>
      <c r="AZ408" s="94">
        <f>AVERAGE(B$12:B408)</f>
        <v>-1.0500267633333337E-3</v>
      </c>
      <c r="BA408" s="94">
        <f>AVERAGE(C$12:C408)</f>
        <v>4.6842394133333326E-3</v>
      </c>
      <c r="BB408" s="94">
        <f t="shared" si="175"/>
        <v>0</v>
      </c>
      <c r="BC408" s="94">
        <f t="shared" si="176"/>
        <v>0</v>
      </c>
      <c r="BD408" s="94">
        <f t="shared" si="187"/>
        <v>-6.3001605800000027E-2</v>
      </c>
      <c r="BE408" s="94">
        <f t="shared" si="188"/>
        <v>0.28105436479999996</v>
      </c>
      <c r="BF408" s="94">
        <f t="shared" si="189"/>
        <v>0.34405597060000004</v>
      </c>
      <c r="BG408" s="95">
        <f t="shared" si="177"/>
        <v>0</v>
      </c>
      <c r="BH408" s="95">
        <f t="shared" si="178"/>
        <v>0</v>
      </c>
      <c r="BI408" s="95">
        <f>(AVERAGE(B$12:B408)-AVERAGE($D$12:$D408))/STDEV(B$12:B408)</f>
        <v>-8.7081254602406233E-2</v>
      </c>
      <c r="BJ408" s="95">
        <f>(AVERAGE(C$12:C408)-AVERAGE($D$12:$D408))/STDEV(C$12:C408)</f>
        <v>0.10432948975861421</v>
      </c>
      <c r="BK408" s="94"/>
      <c r="BL408" s="94"/>
      <c r="BM408" s="94"/>
      <c r="BN408" s="72">
        <f t="shared" si="179"/>
        <v>0</v>
      </c>
      <c r="BO408" s="72">
        <f t="shared" si="180"/>
        <v>0</v>
      </c>
      <c r="BP408" s="72">
        <f t="shared" si="181"/>
        <v>0</v>
      </c>
      <c r="BQ408" s="72">
        <f t="shared" si="182"/>
        <v>1</v>
      </c>
      <c r="BR408" s="72">
        <f t="shared" si="183"/>
        <v>1</v>
      </c>
      <c r="BS408" s="72">
        <f t="shared" si="184"/>
        <v>1</v>
      </c>
      <c r="BT408" s="72"/>
      <c r="BU408" s="72"/>
      <c r="BV408" s="72"/>
      <c r="BW408" s="72"/>
      <c r="BX408" s="72"/>
      <c r="BY408" s="72"/>
      <c r="BZ408" s="72"/>
      <c r="CA408" s="72"/>
      <c r="CB408" s="72"/>
      <c r="CC408" s="73"/>
      <c r="CD408" s="73"/>
      <c r="CE408" s="73"/>
      <c r="CF408" s="73"/>
      <c r="CG408" s="73"/>
      <c r="CH408" s="73">
        <f t="shared" si="165"/>
        <v>0</v>
      </c>
      <c r="CI408" s="73">
        <f t="shared" si="166"/>
        <v>0</v>
      </c>
      <c r="CJ408" s="73">
        <f t="shared" si="167"/>
        <v>0</v>
      </c>
      <c r="CK408" s="73"/>
      <c r="CL408" s="73">
        <f t="shared" si="168"/>
        <v>0</v>
      </c>
      <c r="CM408" s="73">
        <f t="shared" si="169"/>
        <v>0</v>
      </c>
      <c r="CN408" s="73">
        <f t="shared" si="170"/>
        <v>0</v>
      </c>
      <c r="CO408" s="73">
        <f t="shared" si="171"/>
        <v>0</v>
      </c>
      <c r="CP408" s="73">
        <f t="shared" si="172"/>
        <v>0</v>
      </c>
      <c r="CQ408" s="73">
        <f t="shared" si="173"/>
        <v>0</v>
      </c>
      <c r="CR408" s="73">
        <f t="shared" si="185"/>
        <v>0</v>
      </c>
      <c r="CS408" s="94"/>
      <c r="CT408" s="94"/>
      <c r="CU408" s="94"/>
      <c r="CV408" s="94"/>
      <c r="CW408" s="94"/>
    </row>
    <row r="409" spans="1:101" s="22" customFormat="1" x14ac:dyDescent="0.2">
      <c r="A409" s="91">
        <f t="shared" si="186"/>
        <v>398</v>
      </c>
      <c r="B409" s="61"/>
      <c r="C409" s="61"/>
      <c r="D409" s="6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AS409" s="109"/>
      <c r="AT409" s="94"/>
      <c r="AU409" s="94"/>
      <c r="AV409" s="94"/>
      <c r="AW409" s="94"/>
      <c r="AX409" s="94"/>
      <c r="AY409" s="94">
        <f t="shared" si="174"/>
        <v>398</v>
      </c>
      <c r="AZ409" s="94">
        <f>AVERAGE(B$12:B409)</f>
        <v>-1.0500267633333337E-3</v>
      </c>
      <c r="BA409" s="94">
        <f>AVERAGE(C$12:C409)</f>
        <v>4.6842394133333326E-3</v>
      </c>
      <c r="BB409" s="94">
        <f t="shared" si="175"/>
        <v>0</v>
      </c>
      <c r="BC409" s="94">
        <f t="shared" si="176"/>
        <v>0</v>
      </c>
      <c r="BD409" s="94">
        <f t="shared" si="187"/>
        <v>-6.3001605800000027E-2</v>
      </c>
      <c r="BE409" s="94">
        <f t="shared" si="188"/>
        <v>0.28105436479999996</v>
      </c>
      <c r="BF409" s="94">
        <f t="shared" si="189"/>
        <v>0.34405597060000004</v>
      </c>
      <c r="BG409" s="95">
        <f t="shared" si="177"/>
        <v>0</v>
      </c>
      <c r="BH409" s="95">
        <f t="shared" si="178"/>
        <v>0</v>
      </c>
      <c r="BI409" s="95">
        <f>(AVERAGE(B$12:B409)-AVERAGE($D$12:$D409))/STDEV(B$12:B409)</f>
        <v>-8.7081254602406233E-2</v>
      </c>
      <c r="BJ409" s="95">
        <f>(AVERAGE(C$12:C409)-AVERAGE($D$12:$D409))/STDEV(C$12:C409)</f>
        <v>0.10432948975861421</v>
      </c>
      <c r="BK409" s="94"/>
      <c r="BL409" s="94"/>
      <c r="BM409" s="94"/>
      <c r="BN409" s="72">
        <f t="shared" si="179"/>
        <v>0</v>
      </c>
      <c r="BO409" s="72">
        <f t="shared" si="180"/>
        <v>0</v>
      </c>
      <c r="BP409" s="72">
        <f t="shared" si="181"/>
        <v>0</v>
      </c>
      <c r="BQ409" s="72">
        <f t="shared" si="182"/>
        <v>1</v>
      </c>
      <c r="BR409" s="72">
        <f t="shared" si="183"/>
        <v>1</v>
      </c>
      <c r="BS409" s="72">
        <f t="shared" si="184"/>
        <v>1</v>
      </c>
      <c r="BT409" s="72"/>
      <c r="BU409" s="72"/>
      <c r="BV409" s="72"/>
      <c r="BW409" s="72"/>
      <c r="BX409" s="72"/>
      <c r="BY409" s="72"/>
      <c r="BZ409" s="72"/>
      <c r="CA409" s="72"/>
      <c r="CB409" s="72"/>
      <c r="CC409" s="73"/>
      <c r="CD409" s="73"/>
      <c r="CE409" s="73"/>
      <c r="CF409" s="73"/>
      <c r="CG409" s="73"/>
      <c r="CH409" s="73">
        <f t="shared" si="165"/>
        <v>0</v>
      </c>
      <c r="CI409" s="73">
        <f t="shared" si="166"/>
        <v>0</v>
      </c>
      <c r="CJ409" s="73">
        <f t="shared" si="167"/>
        <v>0</v>
      </c>
      <c r="CK409" s="73"/>
      <c r="CL409" s="73">
        <f t="shared" si="168"/>
        <v>0</v>
      </c>
      <c r="CM409" s="73">
        <f t="shared" si="169"/>
        <v>0</v>
      </c>
      <c r="CN409" s="73">
        <f t="shared" si="170"/>
        <v>0</v>
      </c>
      <c r="CO409" s="73">
        <f t="shared" si="171"/>
        <v>0</v>
      </c>
      <c r="CP409" s="73">
        <f t="shared" si="172"/>
        <v>0</v>
      </c>
      <c r="CQ409" s="73">
        <f t="shared" si="173"/>
        <v>0</v>
      </c>
      <c r="CR409" s="73">
        <f t="shared" si="185"/>
        <v>0</v>
      </c>
      <c r="CS409" s="94"/>
      <c r="CT409" s="94"/>
      <c r="CU409" s="94"/>
      <c r="CV409" s="94"/>
      <c r="CW409" s="94"/>
    </row>
    <row r="410" spans="1:101" s="22" customFormat="1" x14ac:dyDescent="0.2">
      <c r="A410" s="91">
        <f t="shared" si="186"/>
        <v>399</v>
      </c>
      <c r="B410" s="61"/>
      <c r="C410" s="61"/>
      <c r="D410" s="6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AS410" s="109"/>
      <c r="AT410" s="94"/>
      <c r="AU410" s="94"/>
      <c r="AV410" s="94"/>
      <c r="AW410" s="94"/>
      <c r="AX410" s="94"/>
      <c r="AY410" s="94">
        <f t="shared" si="174"/>
        <v>399</v>
      </c>
      <c r="AZ410" s="94">
        <f>AVERAGE(B$12:B410)</f>
        <v>-1.0500267633333337E-3</v>
      </c>
      <c r="BA410" s="94">
        <f>AVERAGE(C$12:C410)</f>
        <v>4.6842394133333326E-3</v>
      </c>
      <c r="BB410" s="94">
        <f t="shared" si="175"/>
        <v>0</v>
      </c>
      <c r="BC410" s="94">
        <f t="shared" si="176"/>
        <v>0</v>
      </c>
      <c r="BD410" s="94">
        <f t="shared" si="187"/>
        <v>-6.3001605800000027E-2</v>
      </c>
      <c r="BE410" s="94">
        <f t="shared" si="188"/>
        <v>0.28105436479999996</v>
      </c>
      <c r="BF410" s="94">
        <f t="shared" si="189"/>
        <v>0.34405597060000004</v>
      </c>
      <c r="BG410" s="95">
        <f t="shared" si="177"/>
        <v>0</v>
      </c>
      <c r="BH410" s="95">
        <f t="shared" si="178"/>
        <v>0</v>
      </c>
      <c r="BI410" s="95">
        <f>(AVERAGE(B$12:B410)-AVERAGE($D$12:$D410))/STDEV(B$12:B410)</f>
        <v>-8.7081254602406233E-2</v>
      </c>
      <c r="BJ410" s="95">
        <f>(AVERAGE(C$12:C410)-AVERAGE($D$12:$D410))/STDEV(C$12:C410)</f>
        <v>0.10432948975861421</v>
      </c>
      <c r="BK410" s="94"/>
      <c r="BL410" s="94"/>
      <c r="BM410" s="94"/>
      <c r="BN410" s="72">
        <f t="shared" si="179"/>
        <v>0</v>
      </c>
      <c r="BO410" s="72">
        <f t="shared" si="180"/>
        <v>0</v>
      </c>
      <c r="BP410" s="72">
        <f t="shared" si="181"/>
        <v>0</v>
      </c>
      <c r="BQ410" s="72">
        <f t="shared" si="182"/>
        <v>1</v>
      </c>
      <c r="BR410" s="72">
        <f t="shared" si="183"/>
        <v>1</v>
      </c>
      <c r="BS410" s="72">
        <f t="shared" si="184"/>
        <v>1</v>
      </c>
      <c r="BT410" s="72"/>
      <c r="BU410" s="72"/>
      <c r="BV410" s="72"/>
      <c r="BW410" s="72"/>
      <c r="BX410" s="72"/>
      <c r="BY410" s="72"/>
      <c r="BZ410" s="72"/>
      <c r="CA410" s="72"/>
      <c r="CB410" s="72"/>
      <c r="CC410" s="73"/>
      <c r="CD410" s="73"/>
      <c r="CE410" s="73"/>
      <c r="CF410" s="73"/>
      <c r="CG410" s="73"/>
      <c r="CH410" s="73">
        <f t="shared" si="165"/>
        <v>0</v>
      </c>
      <c r="CI410" s="73">
        <f t="shared" si="166"/>
        <v>0</v>
      </c>
      <c r="CJ410" s="73">
        <f t="shared" si="167"/>
        <v>0</v>
      </c>
      <c r="CK410" s="73"/>
      <c r="CL410" s="73">
        <f t="shared" si="168"/>
        <v>0</v>
      </c>
      <c r="CM410" s="73">
        <f t="shared" si="169"/>
        <v>0</v>
      </c>
      <c r="CN410" s="73">
        <f t="shared" si="170"/>
        <v>0</v>
      </c>
      <c r="CO410" s="73">
        <f t="shared" si="171"/>
        <v>0</v>
      </c>
      <c r="CP410" s="73">
        <f t="shared" si="172"/>
        <v>0</v>
      </c>
      <c r="CQ410" s="73">
        <f t="shared" si="173"/>
        <v>0</v>
      </c>
      <c r="CR410" s="73">
        <f t="shared" si="185"/>
        <v>0</v>
      </c>
      <c r="CS410" s="94"/>
      <c r="CT410" s="94"/>
      <c r="CU410" s="94"/>
      <c r="CV410" s="94"/>
      <c r="CW410" s="94"/>
    </row>
    <row r="411" spans="1:101" s="22" customFormat="1" x14ac:dyDescent="0.2">
      <c r="A411" s="91">
        <f t="shared" si="186"/>
        <v>400</v>
      </c>
      <c r="B411" s="61"/>
      <c r="C411" s="61"/>
      <c r="D411" s="6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AS411" s="109"/>
      <c r="AT411" s="94"/>
      <c r="AU411" s="94"/>
      <c r="AV411" s="94"/>
      <c r="AW411" s="94"/>
      <c r="AX411" s="94"/>
      <c r="AY411" s="94">
        <f t="shared" si="174"/>
        <v>400</v>
      </c>
      <c r="AZ411" s="94">
        <f>AVERAGE(B$12:B411)</f>
        <v>-1.0500267633333337E-3</v>
      </c>
      <c r="BA411" s="94">
        <f>AVERAGE(C$12:C411)</f>
        <v>4.6842394133333326E-3</v>
      </c>
      <c r="BB411" s="94">
        <f t="shared" si="175"/>
        <v>0</v>
      </c>
      <c r="BC411" s="94">
        <f t="shared" si="176"/>
        <v>0</v>
      </c>
      <c r="BD411" s="94">
        <f t="shared" si="187"/>
        <v>-6.3001605800000027E-2</v>
      </c>
      <c r="BE411" s="94">
        <f t="shared" si="188"/>
        <v>0.28105436479999996</v>
      </c>
      <c r="BF411" s="94">
        <f t="shared" si="189"/>
        <v>0.34405597060000004</v>
      </c>
      <c r="BG411" s="95">
        <f t="shared" si="177"/>
        <v>0</v>
      </c>
      <c r="BH411" s="95">
        <f t="shared" si="178"/>
        <v>0</v>
      </c>
      <c r="BI411" s="95">
        <f>(AVERAGE(B$12:B411)-AVERAGE($D$12:$D411))/STDEV(B$12:B411)</f>
        <v>-8.7081254602406233E-2</v>
      </c>
      <c r="BJ411" s="95">
        <f>(AVERAGE(C$12:C411)-AVERAGE($D$12:$D411))/STDEV(C$12:C411)</f>
        <v>0.10432948975861421</v>
      </c>
      <c r="BK411" s="94"/>
      <c r="BL411" s="94"/>
      <c r="BM411" s="94"/>
      <c r="BN411" s="72">
        <f t="shared" si="179"/>
        <v>0</v>
      </c>
      <c r="BO411" s="72">
        <f t="shared" si="180"/>
        <v>0</v>
      </c>
      <c r="BP411" s="72">
        <f t="shared" si="181"/>
        <v>0</v>
      </c>
      <c r="BQ411" s="72">
        <f t="shared" si="182"/>
        <v>1</v>
      </c>
      <c r="BR411" s="72">
        <f t="shared" si="183"/>
        <v>1</v>
      </c>
      <c r="BS411" s="72">
        <f t="shared" si="184"/>
        <v>1</v>
      </c>
      <c r="BT411" s="72"/>
      <c r="BU411" s="72"/>
      <c r="BV411" s="72"/>
      <c r="BW411" s="72"/>
      <c r="BX411" s="72"/>
      <c r="BY411" s="72"/>
      <c r="BZ411" s="72"/>
      <c r="CA411" s="72"/>
      <c r="CB411" s="72"/>
      <c r="CC411" s="73"/>
      <c r="CD411" s="73"/>
      <c r="CE411" s="73"/>
      <c r="CF411" s="73"/>
      <c r="CG411" s="73"/>
      <c r="CH411" s="73">
        <f t="shared" si="165"/>
        <v>0</v>
      </c>
      <c r="CI411" s="73">
        <f t="shared" si="166"/>
        <v>0</v>
      </c>
      <c r="CJ411" s="73">
        <f t="shared" si="167"/>
        <v>0</v>
      </c>
      <c r="CK411" s="73"/>
      <c r="CL411" s="73">
        <f t="shared" si="168"/>
        <v>0</v>
      </c>
      <c r="CM411" s="73">
        <f t="shared" si="169"/>
        <v>0</v>
      </c>
      <c r="CN411" s="73">
        <f t="shared" si="170"/>
        <v>0</v>
      </c>
      <c r="CO411" s="73">
        <f t="shared" si="171"/>
        <v>0</v>
      </c>
      <c r="CP411" s="73">
        <f t="shared" si="172"/>
        <v>0</v>
      </c>
      <c r="CQ411" s="73">
        <f t="shared" si="173"/>
        <v>0</v>
      </c>
      <c r="CR411" s="73">
        <f t="shared" si="185"/>
        <v>0</v>
      </c>
      <c r="CS411" s="94"/>
      <c r="CT411" s="94"/>
      <c r="CU411" s="94"/>
      <c r="CV411" s="94"/>
      <c r="CW411" s="94"/>
    </row>
    <row r="412" spans="1:101" s="22" customFormat="1" x14ac:dyDescent="0.2">
      <c r="A412" s="91">
        <f t="shared" si="186"/>
        <v>401</v>
      </c>
      <c r="B412" s="61"/>
      <c r="C412" s="61"/>
      <c r="D412" s="6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AS412" s="109"/>
      <c r="AT412" s="94"/>
      <c r="AU412" s="94"/>
      <c r="AV412" s="94"/>
      <c r="AW412" s="94"/>
      <c r="AX412" s="94"/>
      <c r="AY412" s="94">
        <f t="shared" si="174"/>
        <v>401</v>
      </c>
      <c r="AZ412" s="94">
        <f>AVERAGE(B$12:B412)</f>
        <v>-1.0500267633333337E-3</v>
      </c>
      <c r="BA412" s="94">
        <f>AVERAGE(C$12:C412)</f>
        <v>4.6842394133333326E-3</v>
      </c>
      <c r="BB412" s="94">
        <f t="shared" si="175"/>
        <v>0</v>
      </c>
      <c r="BC412" s="94">
        <f t="shared" si="176"/>
        <v>0</v>
      </c>
      <c r="BD412" s="94">
        <f t="shared" si="187"/>
        <v>-6.3001605800000027E-2</v>
      </c>
      <c r="BE412" s="94">
        <f t="shared" si="188"/>
        <v>0.28105436479999996</v>
      </c>
      <c r="BF412" s="94">
        <f t="shared" si="189"/>
        <v>0.34405597060000004</v>
      </c>
      <c r="BG412" s="95">
        <f t="shared" si="177"/>
        <v>0</v>
      </c>
      <c r="BH412" s="95">
        <f t="shared" si="178"/>
        <v>0</v>
      </c>
      <c r="BI412" s="95">
        <f>(AVERAGE(B$12:B412)-AVERAGE($D$12:$D412))/STDEV(B$12:B412)</f>
        <v>-8.7081254602406233E-2</v>
      </c>
      <c r="BJ412" s="95">
        <f>(AVERAGE(C$12:C412)-AVERAGE($D$12:$D412))/STDEV(C$12:C412)</f>
        <v>0.10432948975861421</v>
      </c>
      <c r="BK412" s="94"/>
      <c r="BL412" s="94"/>
      <c r="BM412" s="94"/>
      <c r="BN412" s="72">
        <f t="shared" si="179"/>
        <v>0</v>
      </c>
      <c r="BO412" s="72">
        <f t="shared" si="180"/>
        <v>0</v>
      </c>
      <c r="BP412" s="72">
        <f t="shared" si="181"/>
        <v>0</v>
      </c>
      <c r="BQ412" s="72">
        <f t="shared" si="182"/>
        <v>1</v>
      </c>
      <c r="BR412" s="72">
        <f t="shared" si="183"/>
        <v>1</v>
      </c>
      <c r="BS412" s="72">
        <f t="shared" si="184"/>
        <v>1</v>
      </c>
      <c r="BT412" s="72"/>
      <c r="BU412" s="72"/>
      <c r="BV412" s="72"/>
      <c r="BW412" s="72"/>
      <c r="BX412" s="72"/>
      <c r="BY412" s="72"/>
      <c r="BZ412" s="72"/>
      <c r="CA412" s="72"/>
      <c r="CB412" s="72"/>
      <c r="CC412" s="73"/>
      <c r="CD412" s="73"/>
      <c r="CE412" s="73"/>
      <c r="CF412" s="73"/>
      <c r="CG412" s="73"/>
      <c r="CH412" s="73">
        <f t="shared" si="165"/>
        <v>0</v>
      </c>
      <c r="CI412" s="73">
        <f t="shared" si="166"/>
        <v>0</v>
      </c>
      <c r="CJ412" s="73">
        <f t="shared" si="167"/>
        <v>0</v>
      </c>
      <c r="CK412" s="73"/>
      <c r="CL412" s="73">
        <f t="shared" si="168"/>
        <v>0</v>
      </c>
      <c r="CM412" s="73">
        <f t="shared" si="169"/>
        <v>0</v>
      </c>
      <c r="CN412" s="73">
        <f t="shared" si="170"/>
        <v>0</v>
      </c>
      <c r="CO412" s="73">
        <f t="shared" si="171"/>
        <v>0</v>
      </c>
      <c r="CP412" s="73">
        <f t="shared" si="172"/>
        <v>0</v>
      </c>
      <c r="CQ412" s="73">
        <f t="shared" si="173"/>
        <v>0</v>
      </c>
      <c r="CR412" s="73">
        <f t="shared" si="185"/>
        <v>0</v>
      </c>
      <c r="CS412" s="94"/>
      <c r="CT412" s="94"/>
      <c r="CU412" s="94"/>
      <c r="CV412" s="94"/>
      <c r="CW412" s="94"/>
    </row>
    <row r="413" spans="1:101" s="22" customFormat="1" x14ac:dyDescent="0.2">
      <c r="A413" s="91">
        <f t="shared" si="186"/>
        <v>402</v>
      </c>
      <c r="B413" s="61"/>
      <c r="C413" s="61"/>
      <c r="D413" s="6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AS413" s="109"/>
      <c r="AT413" s="94"/>
      <c r="AU413" s="94"/>
      <c r="AV413" s="94"/>
      <c r="AW413" s="94"/>
      <c r="AX413" s="94"/>
      <c r="AY413" s="94">
        <f t="shared" si="174"/>
        <v>402</v>
      </c>
      <c r="AZ413" s="94">
        <f>AVERAGE(B$12:B413)</f>
        <v>-1.0500267633333337E-3</v>
      </c>
      <c r="BA413" s="94">
        <f>AVERAGE(C$12:C413)</f>
        <v>4.6842394133333326E-3</v>
      </c>
      <c r="BB413" s="94">
        <f t="shared" si="175"/>
        <v>0</v>
      </c>
      <c r="BC413" s="94">
        <f t="shared" si="176"/>
        <v>0</v>
      </c>
      <c r="BD413" s="94">
        <f t="shared" si="187"/>
        <v>-6.3001605800000027E-2</v>
      </c>
      <c r="BE413" s="94">
        <f t="shared" si="188"/>
        <v>0.28105436479999996</v>
      </c>
      <c r="BF413" s="94">
        <f t="shared" si="189"/>
        <v>0.34405597060000004</v>
      </c>
      <c r="BG413" s="95">
        <f t="shared" si="177"/>
        <v>0</v>
      </c>
      <c r="BH413" s="95">
        <f t="shared" si="178"/>
        <v>0</v>
      </c>
      <c r="BI413" s="95">
        <f>(AVERAGE(B$12:B413)-AVERAGE($D$12:$D413))/STDEV(B$12:B413)</f>
        <v>-8.7081254602406233E-2</v>
      </c>
      <c r="BJ413" s="95">
        <f>(AVERAGE(C$12:C413)-AVERAGE($D$12:$D413))/STDEV(C$12:C413)</f>
        <v>0.10432948975861421</v>
      </c>
      <c r="BK413" s="94"/>
      <c r="BL413" s="94"/>
      <c r="BM413" s="94"/>
      <c r="BN413" s="72">
        <f t="shared" si="179"/>
        <v>0</v>
      </c>
      <c r="BO413" s="72">
        <f t="shared" si="180"/>
        <v>0</v>
      </c>
      <c r="BP413" s="72">
        <f t="shared" si="181"/>
        <v>0</v>
      </c>
      <c r="BQ413" s="72">
        <f t="shared" si="182"/>
        <v>1</v>
      </c>
      <c r="BR413" s="72">
        <f t="shared" si="183"/>
        <v>1</v>
      </c>
      <c r="BS413" s="72">
        <f t="shared" si="184"/>
        <v>1</v>
      </c>
      <c r="BT413" s="72"/>
      <c r="BU413" s="72"/>
      <c r="BV413" s="72"/>
      <c r="BW413" s="72"/>
      <c r="BX413" s="72"/>
      <c r="BY413" s="72"/>
      <c r="BZ413" s="72"/>
      <c r="CA413" s="72"/>
      <c r="CB413" s="72"/>
      <c r="CC413" s="73"/>
      <c r="CD413" s="73"/>
      <c r="CE413" s="73"/>
      <c r="CF413" s="73"/>
      <c r="CG413" s="73"/>
      <c r="CH413" s="73">
        <f t="shared" si="165"/>
        <v>0</v>
      </c>
      <c r="CI413" s="73">
        <f t="shared" si="166"/>
        <v>0</v>
      </c>
      <c r="CJ413" s="73">
        <f t="shared" si="167"/>
        <v>0</v>
      </c>
      <c r="CK413" s="73"/>
      <c r="CL413" s="73">
        <f t="shared" si="168"/>
        <v>0</v>
      </c>
      <c r="CM413" s="73">
        <f t="shared" si="169"/>
        <v>0</v>
      </c>
      <c r="CN413" s="73">
        <f t="shared" si="170"/>
        <v>0</v>
      </c>
      <c r="CO413" s="73">
        <f t="shared" si="171"/>
        <v>0</v>
      </c>
      <c r="CP413" s="73">
        <f t="shared" si="172"/>
        <v>0</v>
      </c>
      <c r="CQ413" s="73">
        <f t="shared" si="173"/>
        <v>0</v>
      </c>
      <c r="CR413" s="73">
        <f t="shared" si="185"/>
        <v>0</v>
      </c>
      <c r="CS413" s="94"/>
      <c r="CT413" s="94"/>
      <c r="CU413" s="94"/>
      <c r="CV413" s="94"/>
      <c r="CW413" s="94"/>
    </row>
    <row r="414" spans="1:101" s="22" customFormat="1" x14ac:dyDescent="0.2">
      <c r="A414" s="91">
        <f t="shared" si="186"/>
        <v>403</v>
      </c>
      <c r="B414" s="61"/>
      <c r="C414" s="61"/>
      <c r="D414" s="6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AS414" s="109"/>
      <c r="AT414" s="94"/>
      <c r="AU414" s="94"/>
      <c r="AV414" s="94"/>
      <c r="AW414" s="94"/>
      <c r="AX414" s="94"/>
      <c r="AY414" s="94">
        <f t="shared" si="174"/>
        <v>403</v>
      </c>
      <c r="AZ414" s="94">
        <f>AVERAGE(B$12:B414)</f>
        <v>-1.0500267633333337E-3</v>
      </c>
      <c r="BA414" s="94">
        <f>AVERAGE(C$12:C414)</f>
        <v>4.6842394133333326E-3</v>
      </c>
      <c r="BB414" s="94">
        <f t="shared" si="175"/>
        <v>0</v>
      </c>
      <c r="BC414" s="94">
        <f t="shared" si="176"/>
        <v>0</v>
      </c>
      <c r="BD414" s="94">
        <f t="shared" si="187"/>
        <v>-6.3001605800000027E-2</v>
      </c>
      <c r="BE414" s="94">
        <f t="shared" si="188"/>
        <v>0.28105436479999996</v>
      </c>
      <c r="BF414" s="94">
        <f t="shared" si="189"/>
        <v>0.34405597060000004</v>
      </c>
      <c r="BG414" s="95">
        <f t="shared" si="177"/>
        <v>0</v>
      </c>
      <c r="BH414" s="95">
        <f t="shared" si="178"/>
        <v>0</v>
      </c>
      <c r="BI414" s="95">
        <f>(AVERAGE(B$12:B414)-AVERAGE($D$12:$D414))/STDEV(B$12:B414)</f>
        <v>-8.7081254602406233E-2</v>
      </c>
      <c r="BJ414" s="95">
        <f>(AVERAGE(C$12:C414)-AVERAGE($D$12:$D414))/STDEV(C$12:C414)</f>
        <v>0.10432948975861421</v>
      </c>
      <c r="BK414" s="94"/>
      <c r="BL414" s="94"/>
      <c r="BM414" s="94"/>
      <c r="BN414" s="72">
        <f t="shared" si="179"/>
        <v>0</v>
      </c>
      <c r="BO414" s="72">
        <f t="shared" si="180"/>
        <v>0</v>
      </c>
      <c r="BP414" s="72">
        <f t="shared" si="181"/>
        <v>0</v>
      </c>
      <c r="BQ414" s="72">
        <f t="shared" si="182"/>
        <v>1</v>
      </c>
      <c r="BR414" s="72">
        <f t="shared" si="183"/>
        <v>1</v>
      </c>
      <c r="BS414" s="72">
        <f t="shared" si="184"/>
        <v>1</v>
      </c>
      <c r="BT414" s="72"/>
      <c r="BU414" s="72"/>
      <c r="BV414" s="72"/>
      <c r="BW414" s="72"/>
      <c r="BX414" s="72"/>
      <c r="BY414" s="72"/>
      <c r="BZ414" s="72"/>
      <c r="CA414" s="72"/>
      <c r="CB414" s="72"/>
      <c r="CC414" s="73"/>
      <c r="CD414" s="73"/>
      <c r="CE414" s="73"/>
      <c r="CF414" s="73"/>
      <c r="CG414" s="73"/>
      <c r="CH414" s="73">
        <f t="shared" si="165"/>
        <v>0</v>
      </c>
      <c r="CI414" s="73">
        <f t="shared" si="166"/>
        <v>0</v>
      </c>
      <c r="CJ414" s="73">
        <f t="shared" si="167"/>
        <v>0</v>
      </c>
      <c r="CK414" s="73"/>
      <c r="CL414" s="73">
        <f t="shared" si="168"/>
        <v>0</v>
      </c>
      <c r="CM414" s="73">
        <f t="shared" si="169"/>
        <v>0</v>
      </c>
      <c r="CN414" s="73">
        <f t="shared" si="170"/>
        <v>0</v>
      </c>
      <c r="CO414" s="73">
        <f t="shared" si="171"/>
        <v>0</v>
      </c>
      <c r="CP414" s="73">
        <f t="shared" si="172"/>
        <v>0</v>
      </c>
      <c r="CQ414" s="73">
        <f t="shared" si="173"/>
        <v>0</v>
      </c>
      <c r="CR414" s="73">
        <f t="shared" si="185"/>
        <v>0</v>
      </c>
      <c r="CS414" s="94"/>
      <c r="CT414" s="94"/>
      <c r="CU414" s="94"/>
      <c r="CV414" s="94"/>
      <c r="CW414" s="94"/>
    </row>
    <row r="415" spans="1:101" s="22" customFormat="1" x14ac:dyDescent="0.2">
      <c r="A415" s="91">
        <f t="shared" si="186"/>
        <v>404</v>
      </c>
      <c r="B415" s="61"/>
      <c r="C415" s="61"/>
      <c r="D415" s="6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AS415" s="109"/>
      <c r="AT415" s="94"/>
      <c r="AU415" s="94"/>
      <c r="AV415" s="94"/>
      <c r="AW415" s="94"/>
      <c r="AX415" s="94"/>
      <c r="AY415" s="94">
        <f t="shared" si="174"/>
        <v>404</v>
      </c>
      <c r="AZ415" s="94">
        <f>AVERAGE(B$12:B415)</f>
        <v>-1.0500267633333337E-3</v>
      </c>
      <c r="BA415" s="94">
        <f>AVERAGE(C$12:C415)</f>
        <v>4.6842394133333326E-3</v>
      </c>
      <c r="BB415" s="94">
        <f t="shared" si="175"/>
        <v>0</v>
      </c>
      <c r="BC415" s="94">
        <f t="shared" si="176"/>
        <v>0</v>
      </c>
      <c r="BD415" s="94">
        <f t="shared" si="187"/>
        <v>-6.3001605800000027E-2</v>
      </c>
      <c r="BE415" s="94">
        <f t="shared" si="188"/>
        <v>0.28105436479999996</v>
      </c>
      <c r="BF415" s="94">
        <f t="shared" si="189"/>
        <v>0.34405597060000004</v>
      </c>
      <c r="BG415" s="95">
        <f t="shared" si="177"/>
        <v>0</v>
      </c>
      <c r="BH415" s="95">
        <f t="shared" si="178"/>
        <v>0</v>
      </c>
      <c r="BI415" s="95">
        <f>(AVERAGE(B$12:B415)-AVERAGE($D$12:$D415))/STDEV(B$12:B415)</f>
        <v>-8.7081254602406233E-2</v>
      </c>
      <c r="BJ415" s="95">
        <f>(AVERAGE(C$12:C415)-AVERAGE($D$12:$D415))/STDEV(C$12:C415)</f>
        <v>0.10432948975861421</v>
      </c>
      <c r="BK415" s="94"/>
      <c r="BL415" s="94"/>
      <c r="BM415" s="94"/>
      <c r="BN415" s="72">
        <f t="shared" si="179"/>
        <v>0</v>
      </c>
      <c r="BO415" s="72">
        <f t="shared" si="180"/>
        <v>0</v>
      </c>
      <c r="BP415" s="72">
        <f t="shared" si="181"/>
        <v>0</v>
      </c>
      <c r="BQ415" s="72">
        <f t="shared" si="182"/>
        <v>1</v>
      </c>
      <c r="BR415" s="72">
        <f t="shared" si="183"/>
        <v>1</v>
      </c>
      <c r="BS415" s="72">
        <f t="shared" si="184"/>
        <v>1</v>
      </c>
      <c r="BT415" s="72"/>
      <c r="BU415" s="72"/>
      <c r="BV415" s="72"/>
      <c r="BW415" s="72"/>
      <c r="BX415" s="72"/>
      <c r="BY415" s="72"/>
      <c r="BZ415" s="72"/>
      <c r="CA415" s="72"/>
      <c r="CB415" s="72"/>
      <c r="CC415" s="73"/>
      <c r="CD415" s="73"/>
      <c r="CE415" s="73"/>
      <c r="CF415" s="73"/>
      <c r="CG415" s="73"/>
      <c r="CH415" s="73">
        <f t="shared" si="165"/>
        <v>0</v>
      </c>
      <c r="CI415" s="73">
        <f t="shared" si="166"/>
        <v>0</v>
      </c>
      <c r="CJ415" s="73">
        <f t="shared" si="167"/>
        <v>0</v>
      </c>
      <c r="CK415" s="73"/>
      <c r="CL415" s="73">
        <f t="shared" si="168"/>
        <v>0</v>
      </c>
      <c r="CM415" s="73">
        <f t="shared" si="169"/>
        <v>0</v>
      </c>
      <c r="CN415" s="73">
        <f t="shared" si="170"/>
        <v>0</v>
      </c>
      <c r="CO415" s="73">
        <f t="shared" si="171"/>
        <v>0</v>
      </c>
      <c r="CP415" s="73">
        <f t="shared" si="172"/>
        <v>0</v>
      </c>
      <c r="CQ415" s="73">
        <f t="shared" si="173"/>
        <v>0</v>
      </c>
      <c r="CR415" s="73">
        <f t="shared" si="185"/>
        <v>0</v>
      </c>
      <c r="CS415" s="94"/>
      <c r="CT415" s="94"/>
      <c r="CU415" s="94"/>
      <c r="CV415" s="94"/>
      <c r="CW415" s="94"/>
    </row>
    <row r="416" spans="1:101" s="22" customFormat="1" x14ac:dyDescent="0.2">
      <c r="A416" s="91">
        <f t="shared" si="186"/>
        <v>405</v>
      </c>
      <c r="B416" s="61"/>
      <c r="C416" s="61"/>
      <c r="D416" s="6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AS416" s="109"/>
      <c r="AT416" s="94"/>
      <c r="AU416" s="94"/>
      <c r="AV416" s="94"/>
      <c r="AW416" s="94"/>
      <c r="AX416" s="94"/>
      <c r="AY416" s="94">
        <f t="shared" si="174"/>
        <v>405</v>
      </c>
      <c r="AZ416" s="94">
        <f>AVERAGE(B$12:B416)</f>
        <v>-1.0500267633333337E-3</v>
      </c>
      <c r="BA416" s="94">
        <f>AVERAGE(C$12:C416)</f>
        <v>4.6842394133333326E-3</v>
      </c>
      <c r="BB416" s="94">
        <f t="shared" si="175"/>
        <v>0</v>
      </c>
      <c r="BC416" s="94">
        <f t="shared" si="176"/>
        <v>0</v>
      </c>
      <c r="BD416" s="94">
        <f t="shared" si="187"/>
        <v>-6.3001605800000027E-2</v>
      </c>
      <c r="BE416" s="94">
        <f t="shared" si="188"/>
        <v>0.28105436479999996</v>
      </c>
      <c r="BF416" s="94">
        <f t="shared" si="189"/>
        <v>0.34405597060000004</v>
      </c>
      <c r="BG416" s="95">
        <f t="shared" si="177"/>
        <v>0</v>
      </c>
      <c r="BH416" s="95">
        <f t="shared" si="178"/>
        <v>0</v>
      </c>
      <c r="BI416" s="95">
        <f>(AVERAGE(B$12:B416)-AVERAGE($D$12:$D416))/STDEV(B$12:B416)</f>
        <v>-8.7081254602406233E-2</v>
      </c>
      <c r="BJ416" s="95">
        <f>(AVERAGE(C$12:C416)-AVERAGE($D$12:$D416))/STDEV(C$12:C416)</f>
        <v>0.10432948975861421</v>
      </c>
      <c r="BK416" s="94"/>
      <c r="BL416" s="94"/>
      <c r="BM416" s="94"/>
      <c r="BN416" s="72">
        <f t="shared" si="179"/>
        <v>0</v>
      </c>
      <c r="BO416" s="72">
        <f t="shared" si="180"/>
        <v>0</v>
      </c>
      <c r="BP416" s="72">
        <f t="shared" si="181"/>
        <v>0</v>
      </c>
      <c r="BQ416" s="72">
        <f t="shared" si="182"/>
        <v>1</v>
      </c>
      <c r="BR416" s="72">
        <f t="shared" si="183"/>
        <v>1</v>
      </c>
      <c r="BS416" s="72">
        <f t="shared" si="184"/>
        <v>1</v>
      </c>
      <c r="BT416" s="72"/>
      <c r="BU416" s="72"/>
      <c r="BV416" s="72"/>
      <c r="BW416" s="72"/>
      <c r="BX416" s="72"/>
      <c r="BY416" s="72"/>
      <c r="BZ416" s="72"/>
      <c r="CA416" s="72"/>
      <c r="CB416" s="72"/>
      <c r="CC416" s="73"/>
      <c r="CD416" s="73"/>
      <c r="CE416" s="73"/>
      <c r="CF416" s="73"/>
      <c r="CG416" s="73"/>
      <c r="CH416" s="73">
        <f t="shared" si="165"/>
        <v>0</v>
      </c>
      <c r="CI416" s="73">
        <f t="shared" si="166"/>
        <v>0</v>
      </c>
      <c r="CJ416" s="73">
        <f t="shared" si="167"/>
        <v>0</v>
      </c>
      <c r="CK416" s="73"/>
      <c r="CL416" s="73">
        <f t="shared" si="168"/>
        <v>0</v>
      </c>
      <c r="CM416" s="73">
        <f t="shared" si="169"/>
        <v>0</v>
      </c>
      <c r="CN416" s="73">
        <f t="shared" si="170"/>
        <v>0</v>
      </c>
      <c r="CO416" s="73">
        <f t="shared" si="171"/>
        <v>0</v>
      </c>
      <c r="CP416" s="73">
        <f t="shared" si="172"/>
        <v>0</v>
      </c>
      <c r="CQ416" s="73">
        <f t="shared" si="173"/>
        <v>0</v>
      </c>
      <c r="CR416" s="73">
        <f t="shared" si="185"/>
        <v>0</v>
      </c>
      <c r="CS416" s="94"/>
      <c r="CT416" s="94"/>
      <c r="CU416" s="94"/>
      <c r="CV416" s="94"/>
      <c r="CW416" s="94"/>
    </row>
    <row r="417" spans="1:101" s="22" customFormat="1" x14ac:dyDescent="0.2">
      <c r="A417" s="91">
        <f t="shared" si="186"/>
        <v>406</v>
      </c>
      <c r="B417" s="61"/>
      <c r="C417" s="61"/>
      <c r="D417" s="6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AS417" s="109"/>
      <c r="AT417" s="94"/>
      <c r="AU417" s="94"/>
      <c r="AV417" s="94"/>
      <c r="AW417" s="94"/>
      <c r="AX417" s="94"/>
      <c r="AY417" s="94">
        <f t="shared" si="174"/>
        <v>406</v>
      </c>
      <c r="AZ417" s="94">
        <f>AVERAGE(B$12:B417)</f>
        <v>-1.0500267633333337E-3</v>
      </c>
      <c r="BA417" s="94">
        <f>AVERAGE(C$12:C417)</f>
        <v>4.6842394133333326E-3</v>
      </c>
      <c r="BB417" s="94">
        <f t="shared" si="175"/>
        <v>0</v>
      </c>
      <c r="BC417" s="94">
        <f t="shared" si="176"/>
        <v>0</v>
      </c>
      <c r="BD417" s="94">
        <f t="shared" si="187"/>
        <v>-6.3001605800000027E-2</v>
      </c>
      <c r="BE417" s="94">
        <f t="shared" si="188"/>
        <v>0.28105436479999996</v>
      </c>
      <c r="BF417" s="94">
        <f t="shared" si="189"/>
        <v>0.34405597060000004</v>
      </c>
      <c r="BG417" s="95">
        <f t="shared" si="177"/>
        <v>0</v>
      </c>
      <c r="BH417" s="95">
        <f t="shared" si="178"/>
        <v>0</v>
      </c>
      <c r="BI417" s="95">
        <f>(AVERAGE(B$12:B417)-AVERAGE($D$12:$D417))/STDEV(B$12:B417)</f>
        <v>-8.7081254602406233E-2</v>
      </c>
      <c r="BJ417" s="95">
        <f>(AVERAGE(C$12:C417)-AVERAGE($D$12:$D417))/STDEV(C$12:C417)</f>
        <v>0.10432948975861421</v>
      </c>
      <c r="BK417" s="94"/>
      <c r="BL417" s="94"/>
      <c r="BM417" s="94"/>
      <c r="BN417" s="72">
        <f t="shared" si="179"/>
        <v>0</v>
      </c>
      <c r="BO417" s="72">
        <f t="shared" si="180"/>
        <v>0</v>
      </c>
      <c r="BP417" s="72">
        <f t="shared" si="181"/>
        <v>0</v>
      </c>
      <c r="BQ417" s="72">
        <f t="shared" si="182"/>
        <v>1</v>
      </c>
      <c r="BR417" s="72">
        <f t="shared" si="183"/>
        <v>1</v>
      </c>
      <c r="BS417" s="72">
        <f t="shared" si="184"/>
        <v>1</v>
      </c>
      <c r="BT417" s="72"/>
      <c r="BU417" s="72"/>
      <c r="BV417" s="72"/>
      <c r="BW417" s="72"/>
      <c r="BX417" s="72"/>
      <c r="BY417" s="72"/>
      <c r="BZ417" s="72"/>
      <c r="CA417" s="72"/>
      <c r="CB417" s="72"/>
      <c r="CC417" s="73"/>
      <c r="CD417" s="73"/>
      <c r="CE417" s="73"/>
      <c r="CF417" s="73"/>
      <c r="CG417" s="73"/>
      <c r="CH417" s="73">
        <f t="shared" si="165"/>
        <v>0</v>
      </c>
      <c r="CI417" s="73">
        <f t="shared" si="166"/>
        <v>0</v>
      </c>
      <c r="CJ417" s="73">
        <f t="shared" si="167"/>
        <v>0</v>
      </c>
      <c r="CK417" s="73"/>
      <c r="CL417" s="73">
        <f t="shared" si="168"/>
        <v>0</v>
      </c>
      <c r="CM417" s="73">
        <f t="shared" si="169"/>
        <v>0</v>
      </c>
      <c r="CN417" s="73">
        <f t="shared" si="170"/>
        <v>0</v>
      </c>
      <c r="CO417" s="73">
        <f t="shared" si="171"/>
        <v>0</v>
      </c>
      <c r="CP417" s="73">
        <f t="shared" si="172"/>
        <v>0</v>
      </c>
      <c r="CQ417" s="73">
        <f t="shared" si="173"/>
        <v>0</v>
      </c>
      <c r="CR417" s="73">
        <f t="shared" si="185"/>
        <v>0</v>
      </c>
      <c r="CS417" s="94"/>
      <c r="CT417" s="94"/>
      <c r="CU417" s="94"/>
      <c r="CV417" s="94"/>
      <c r="CW417" s="94"/>
    </row>
    <row r="418" spans="1:101" s="22" customFormat="1" x14ac:dyDescent="0.2">
      <c r="A418" s="91">
        <f t="shared" si="186"/>
        <v>407</v>
      </c>
      <c r="B418" s="61"/>
      <c r="C418" s="61"/>
      <c r="D418" s="6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AS418" s="109"/>
      <c r="AT418" s="94"/>
      <c r="AU418" s="94"/>
      <c r="AV418" s="94"/>
      <c r="AW418" s="94"/>
      <c r="AX418" s="94"/>
      <c r="AY418" s="94">
        <f t="shared" si="174"/>
        <v>407</v>
      </c>
      <c r="AZ418" s="94">
        <f>AVERAGE(B$12:B418)</f>
        <v>-1.0500267633333337E-3</v>
      </c>
      <c r="BA418" s="94">
        <f>AVERAGE(C$12:C418)</f>
        <v>4.6842394133333326E-3</v>
      </c>
      <c r="BB418" s="94">
        <f t="shared" si="175"/>
        <v>0</v>
      </c>
      <c r="BC418" s="94">
        <f t="shared" si="176"/>
        <v>0</v>
      </c>
      <c r="BD418" s="94">
        <f t="shared" si="187"/>
        <v>-6.3001605800000027E-2</v>
      </c>
      <c r="BE418" s="94">
        <f t="shared" si="188"/>
        <v>0.28105436479999996</v>
      </c>
      <c r="BF418" s="94">
        <f t="shared" si="189"/>
        <v>0.34405597060000004</v>
      </c>
      <c r="BG418" s="95">
        <f t="shared" si="177"/>
        <v>0</v>
      </c>
      <c r="BH418" s="95">
        <f t="shared" si="178"/>
        <v>0</v>
      </c>
      <c r="BI418" s="95">
        <f>(AVERAGE(B$12:B418)-AVERAGE($D$12:$D418))/STDEV(B$12:B418)</f>
        <v>-8.7081254602406233E-2</v>
      </c>
      <c r="BJ418" s="95">
        <f>(AVERAGE(C$12:C418)-AVERAGE($D$12:$D418))/STDEV(C$12:C418)</f>
        <v>0.10432948975861421</v>
      </c>
      <c r="BK418" s="94"/>
      <c r="BL418" s="94"/>
      <c r="BM418" s="94"/>
      <c r="BN418" s="72">
        <f t="shared" si="179"/>
        <v>0</v>
      </c>
      <c r="BO418" s="72">
        <f t="shared" si="180"/>
        <v>0</v>
      </c>
      <c r="BP418" s="72">
        <f t="shared" si="181"/>
        <v>0</v>
      </c>
      <c r="BQ418" s="72">
        <f t="shared" si="182"/>
        <v>1</v>
      </c>
      <c r="BR418" s="72">
        <f t="shared" si="183"/>
        <v>1</v>
      </c>
      <c r="BS418" s="72">
        <f t="shared" si="184"/>
        <v>1</v>
      </c>
      <c r="BT418" s="72"/>
      <c r="BU418" s="72"/>
      <c r="BV418" s="72"/>
      <c r="BW418" s="72"/>
      <c r="BX418" s="72"/>
      <c r="BY418" s="72"/>
      <c r="BZ418" s="72"/>
      <c r="CA418" s="72"/>
      <c r="CB418" s="72"/>
      <c r="CC418" s="73"/>
      <c r="CD418" s="73"/>
      <c r="CE418" s="73"/>
      <c r="CF418" s="73"/>
      <c r="CG418" s="73"/>
      <c r="CH418" s="73">
        <f t="shared" si="165"/>
        <v>0</v>
      </c>
      <c r="CI418" s="73">
        <f t="shared" si="166"/>
        <v>0</v>
      </c>
      <c r="CJ418" s="73">
        <f t="shared" si="167"/>
        <v>0</v>
      </c>
      <c r="CK418" s="73"/>
      <c r="CL418" s="73">
        <f t="shared" si="168"/>
        <v>0</v>
      </c>
      <c r="CM418" s="73">
        <f t="shared" si="169"/>
        <v>0</v>
      </c>
      <c r="CN418" s="73">
        <f t="shared" si="170"/>
        <v>0</v>
      </c>
      <c r="CO418" s="73">
        <f t="shared" si="171"/>
        <v>0</v>
      </c>
      <c r="CP418" s="73">
        <f t="shared" si="172"/>
        <v>0</v>
      </c>
      <c r="CQ418" s="73">
        <f t="shared" si="173"/>
        <v>0</v>
      </c>
      <c r="CR418" s="73">
        <f t="shared" si="185"/>
        <v>0</v>
      </c>
      <c r="CS418" s="94"/>
      <c r="CT418" s="94"/>
      <c r="CU418" s="94"/>
      <c r="CV418" s="94"/>
      <c r="CW418" s="94"/>
    </row>
    <row r="419" spans="1:101" s="22" customFormat="1" x14ac:dyDescent="0.2">
      <c r="A419" s="91">
        <f t="shared" si="186"/>
        <v>408</v>
      </c>
      <c r="B419" s="61"/>
      <c r="C419" s="61"/>
      <c r="D419" s="6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AS419" s="109"/>
      <c r="AT419" s="94"/>
      <c r="AU419" s="94"/>
      <c r="AV419" s="94"/>
      <c r="AW419" s="94"/>
      <c r="AX419" s="94"/>
      <c r="AY419" s="94">
        <f t="shared" si="174"/>
        <v>408</v>
      </c>
      <c r="AZ419" s="94">
        <f>AVERAGE(B$12:B419)</f>
        <v>-1.0500267633333337E-3</v>
      </c>
      <c r="BA419" s="94">
        <f>AVERAGE(C$12:C419)</f>
        <v>4.6842394133333326E-3</v>
      </c>
      <c r="BB419" s="94">
        <f t="shared" si="175"/>
        <v>0</v>
      </c>
      <c r="BC419" s="94">
        <f t="shared" si="176"/>
        <v>0</v>
      </c>
      <c r="BD419" s="94">
        <f t="shared" si="187"/>
        <v>-6.3001605800000027E-2</v>
      </c>
      <c r="BE419" s="94">
        <f t="shared" si="188"/>
        <v>0.28105436479999996</v>
      </c>
      <c r="BF419" s="94">
        <f t="shared" si="189"/>
        <v>0.34405597060000004</v>
      </c>
      <c r="BG419" s="95">
        <f t="shared" si="177"/>
        <v>0</v>
      </c>
      <c r="BH419" s="95">
        <f t="shared" si="178"/>
        <v>0</v>
      </c>
      <c r="BI419" s="95">
        <f>(AVERAGE(B$12:B419)-AVERAGE($D$12:$D419))/STDEV(B$12:B419)</f>
        <v>-8.7081254602406233E-2</v>
      </c>
      <c r="BJ419" s="95">
        <f>(AVERAGE(C$12:C419)-AVERAGE($D$12:$D419))/STDEV(C$12:C419)</f>
        <v>0.10432948975861421</v>
      </c>
      <c r="BK419" s="94"/>
      <c r="BL419" s="94"/>
      <c r="BM419" s="94"/>
      <c r="BN419" s="72">
        <f t="shared" si="179"/>
        <v>0</v>
      </c>
      <c r="BO419" s="72">
        <f t="shared" si="180"/>
        <v>0</v>
      </c>
      <c r="BP419" s="72">
        <f t="shared" si="181"/>
        <v>0</v>
      </c>
      <c r="BQ419" s="72">
        <f t="shared" si="182"/>
        <v>1</v>
      </c>
      <c r="BR419" s="72">
        <f t="shared" si="183"/>
        <v>1</v>
      </c>
      <c r="BS419" s="72">
        <f t="shared" si="184"/>
        <v>1</v>
      </c>
      <c r="BT419" s="72"/>
      <c r="BU419" s="72"/>
      <c r="BV419" s="72"/>
      <c r="BW419" s="72"/>
      <c r="BX419" s="72"/>
      <c r="BY419" s="72"/>
      <c r="BZ419" s="72"/>
      <c r="CA419" s="72"/>
      <c r="CB419" s="72"/>
      <c r="CC419" s="73"/>
      <c r="CD419" s="73"/>
      <c r="CE419" s="73"/>
      <c r="CF419" s="73"/>
      <c r="CG419" s="73"/>
      <c r="CH419" s="73">
        <f t="shared" si="165"/>
        <v>0</v>
      </c>
      <c r="CI419" s="73">
        <f t="shared" si="166"/>
        <v>0</v>
      </c>
      <c r="CJ419" s="73">
        <f t="shared" si="167"/>
        <v>0</v>
      </c>
      <c r="CK419" s="73"/>
      <c r="CL419" s="73">
        <f t="shared" si="168"/>
        <v>0</v>
      </c>
      <c r="CM419" s="73">
        <f t="shared" si="169"/>
        <v>0</v>
      </c>
      <c r="CN419" s="73">
        <f t="shared" si="170"/>
        <v>0</v>
      </c>
      <c r="CO419" s="73">
        <f t="shared" si="171"/>
        <v>0</v>
      </c>
      <c r="CP419" s="73">
        <f t="shared" si="172"/>
        <v>0</v>
      </c>
      <c r="CQ419" s="73">
        <f t="shared" si="173"/>
        <v>0</v>
      </c>
      <c r="CR419" s="73">
        <f t="shared" si="185"/>
        <v>0</v>
      </c>
      <c r="CS419" s="94"/>
      <c r="CT419" s="94"/>
      <c r="CU419" s="94"/>
      <c r="CV419" s="94"/>
      <c r="CW419" s="94"/>
    </row>
    <row r="420" spans="1:101" s="22" customFormat="1" x14ac:dyDescent="0.2">
      <c r="A420" s="91">
        <f t="shared" si="186"/>
        <v>409</v>
      </c>
      <c r="B420" s="61"/>
      <c r="C420" s="61"/>
      <c r="D420" s="6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AS420" s="109"/>
      <c r="AT420" s="94"/>
      <c r="AU420" s="94"/>
      <c r="AV420" s="94"/>
      <c r="AW420" s="94"/>
      <c r="AX420" s="94"/>
      <c r="AY420" s="94">
        <f t="shared" si="174"/>
        <v>409</v>
      </c>
      <c r="AZ420" s="94">
        <f>AVERAGE(B$12:B420)</f>
        <v>-1.0500267633333337E-3</v>
      </c>
      <c r="BA420" s="94">
        <f>AVERAGE(C$12:C420)</f>
        <v>4.6842394133333326E-3</v>
      </c>
      <c r="BB420" s="94">
        <f t="shared" si="175"/>
        <v>0</v>
      </c>
      <c r="BC420" s="94">
        <f t="shared" si="176"/>
        <v>0</v>
      </c>
      <c r="BD420" s="94">
        <f t="shared" si="187"/>
        <v>-6.3001605800000027E-2</v>
      </c>
      <c r="BE420" s="94">
        <f t="shared" si="188"/>
        <v>0.28105436479999996</v>
      </c>
      <c r="BF420" s="94">
        <f t="shared" si="189"/>
        <v>0.34405597060000004</v>
      </c>
      <c r="BG420" s="95">
        <f t="shared" si="177"/>
        <v>0</v>
      </c>
      <c r="BH420" s="95">
        <f t="shared" si="178"/>
        <v>0</v>
      </c>
      <c r="BI420" s="95">
        <f>(AVERAGE(B$12:B420)-AVERAGE($D$12:$D420))/STDEV(B$12:B420)</f>
        <v>-8.7081254602406233E-2</v>
      </c>
      <c r="BJ420" s="95">
        <f>(AVERAGE(C$12:C420)-AVERAGE($D$12:$D420))/STDEV(C$12:C420)</f>
        <v>0.10432948975861421</v>
      </c>
      <c r="BK420" s="94"/>
      <c r="BL420" s="94"/>
      <c r="BM420" s="94"/>
      <c r="BN420" s="72">
        <f t="shared" si="179"/>
        <v>0</v>
      </c>
      <c r="BO420" s="72">
        <f t="shared" si="180"/>
        <v>0</v>
      </c>
      <c r="BP420" s="72">
        <f t="shared" si="181"/>
        <v>0</v>
      </c>
      <c r="BQ420" s="72">
        <f t="shared" si="182"/>
        <v>1</v>
      </c>
      <c r="BR420" s="72">
        <f t="shared" si="183"/>
        <v>1</v>
      </c>
      <c r="BS420" s="72">
        <f t="shared" si="184"/>
        <v>1</v>
      </c>
      <c r="BT420" s="72"/>
      <c r="BU420" s="72"/>
      <c r="BV420" s="72"/>
      <c r="BW420" s="72"/>
      <c r="BX420" s="72"/>
      <c r="BY420" s="72"/>
      <c r="BZ420" s="72"/>
      <c r="CA420" s="72"/>
      <c r="CB420" s="72"/>
      <c r="CC420" s="73"/>
      <c r="CD420" s="73"/>
      <c r="CE420" s="73"/>
      <c r="CF420" s="73"/>
      <c r="CG420" s="73"/>
      <c r="CH420" s="73">
        <f t="shared" si="165"/>
        <v>0</v>
      </c>
      <c r="CI420" s="73">
        <f t="shared" si="166"/>
        <v>0</v>
      </c>
      <c r="CJ420" s="73">
        <f t="shared" si="167"/>
        <v>0</v>
      </c>
      <c r="CK420" s="73"/>
      <c r="CL420" s="73">
        <f t="shared" si="168"/>
        <v>0</v>
      </c>
      <c r="CM420" s="73">
        <f t="shared" si="169"/>
        <v>0</v>
      </c>
      <c r="CN420" s="73">
        <f t="shared" si="170"/>
        <v>0</v>
      </c>
      <c r="CO420" s="73">
        <f t="shared" si="171"/>
        <v>0</v>
      </c>
      <c r="CP420" s="73">
        <f t="shared" si="172"/>
        <v>0</v>
      </c>
      <c r="CQ420" s="73">
        <f t="shared" si="173"/>
        <v>0</v>
      </c>
      <c r="CR420" s="73">
        <f t="shared" si="185"/>
        <v>0</v>
      </c>
      <c r="CS420" s="94"/>
      <c r="CT420" s="94"/>
      <c r="CU420" s="94"/>
      <c r="CV420" s="94"/>
      <c r="CW420" s="94"/>
    </row>
    <row r="421" spans="1:101" s="22" customFormat="1" x14ac:dyDescent="0.2">
      <c r="A421" s="91">
        <f t="shared" si="186"/>
        <v>410</v>
      </c>
      <c r="B421" s="61"/>
      <c r="C421" s="61"/>
      <c r="D421" s="6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AS421" s="109"/>
      <c r="AT421" s="94"/>
      <c r="AU421" s="94"/>
      <c r="AV421" s="94"/>
      <c r="AW421" s="94"/>
      <c r="AX421" s="94"/>
      <c r="AY421" s="94">
        <f t="shared" si="174"/>
        <v>410</v>
      </c>
      <c r="AZ421" s="94">
        <f>AVERAGE(B$12:B421)</f>
        <v>-1.0500267633333337E-3</v>
      </c>
      <c r="BA421" s="94">
        <f>AVERAGE(C$12:C421)</f>
        <v>4.6842394133333326E-3</v>
      </c>
      <c r="BB421" s="94">
        <f t="shared" si="175"/>
        <v>0</v>
      </c>
      <c r="BC421" s="94">
        <f t="shared" si="176"/>
        <v>0</v>
      </c>
      <c r="BD421" s="94">
        <f t="shared" si="187"/>
        <v>-6.3001605800000027E-2</v>
      </c>
      <c r="BE421" s="94">
        <f t="shared" si="188"/>
        <v>0.28105436479999996</v>
      </c>
      <c r="BF421" s="94">
        <f t="shared" si="189"/>
        <v>0.34405597060000004</v>
      </c>
      <c r="BG421" s="95">
        <f t="shared" si="177"/>
        <v>0</v>
      </c>
      <c r="BH421" s="95">
        <f t="shared" si="178"/>
        <v>0</v>
      </c>
      <c r="BI421" s="95">
        <f>(AVERAGE(B$12:B421)-AVERAGE($D$12:$D421))/STDEV(B$12:B421)</f>
        <v>-8.7081254602406233E-2</v>
      </c>
      <c r="BJ421" s="95">
        <f>(AVERAGE(C$12:C421)-AVERAGE($D$12:$D421))/STDEV(C$12:C421)</f>
        <v>0.10432948975861421</v>
      </c>
      <c r="BK421" s="94"/>
      <c r="BL421" s="94"/>
      <c r="BM421" s="94"/>
      <c r="BN421" s="72">
        <f t="shared" si="179"/>
        <v>0</v>
      </c>
      <c r="BO421" s="72">
        <f t="shared" si="180"/>
        <v>0</v>
      </c>
      <c r="BP421" s="72">
        <f t="shared" si="181"/>
        <v>0</v>
      </c>
      <c r="BQ421" s="72">
        <f t="shared" si="182"/>
        <v>1</v>
      </c>
      <c r="BR421" s="72">
        <f t="shared" si="183"/>
        <v>1</v>
      </c>
      <c r="BS421" s="72">
        <f t="shared" si="184"/>
        <v>1</v>
      </c>
      <c r="BT421" s="72"/>
      <c r="BU421" s="72"/>
      <c r="BV421" s="72"/>
      <c r="BW421" s="72"/>
      <c r="BX421" s="72"/>
      <c r="BY421" s="72"/>
      <c r="BZ421" s="72"/>
      <c r="CA421" s="72"/>
      <c r="CB421" s="72"/>
      <c r="CC421" s="73"/>
      <c r="CD421" s="73"/>
      <c r="CE421" s="73"/>
      <c r="CF421" s="73"/>
      <c r="CG421" s="73"/>
      <c r="CH421" s="73">
        <f t="shared" si="165"/>
        <v>0</v>
      </c>
      <c r="CI421" s="73">
        <f t="shared" si="166"/>
        <v>0</v>
      </c>
      <c r="CJ421" s="73">
        <f t="shared" si="167"/>
        <v>0</v>
      </c>
      <c r="CK421" s="73"/>
      <c r="CL421" s="73">
        <f t="shared" si="168"/>
        <v>0</v>
      </c>
      <c r="CM421" s="73">
        <f t="shared" si="169"/>
        <v>0</v>
      </c>
      <c r="CN421" s="73">
        <f t="shared" si="170"/>
        <v>0</v>
      </c>
      <c r="CO421" s="73">
        <f t="shared" si="171"/>
        <v>0</v>
      </c>
      <c r="CP421" s="73">
        <f t="shared" si="172"/>
        <v>0</v>
      </c>
      <c r="CQ421" s="73">
        <f t="shared" si="173"/>
        <v>0</v>
      </c>
      <c r="CR421" s="73">
        <f t="shared" si="185"/>
        <v>0</v>
      </c>
      <c r="CS421" s="94"/>
      <c r="CT421" s="94"/>
      <c r="CU421" s="94"/>
      <c r="CV421" s="94"/>
      <c r="CW421" s="94"/>
    </row>
    <row r="422" spans="1:101" s="22" customFormat="1" x14ac:dyDescent="0.2">
      <c r="A422" s="91">
        <f t="shared" si="186"/>
        <v>411</v>
      </c>
      <c r="B422" s="61"/>
      <c r="C422" s="61"/>
      <c r="D422" s="6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AS422" s="109"/>
      <c r="AT422" s="94"/>
      <c r="AU422" s="94"/>
      <c r="AV422" s="94"/>
      <c r="AW422" s="94"/>
      <c r="AX422" s="94"/>
      <c r="AY422" s="94">
        <f t="shared" si="174"/>
        <v>411</v>
      </c>
      <c r="AZ422" s="94">
        <f>AVERAGE(B$12:B422)</f>
        <v>-1.0500267633333337E-3</v>
      </c>
      <c r="BA422" s="94">
        <f>AVERAGE(C$12:C422)</f>
        <v>4.6842394133333326E-3</v>
      </c>
      <c r="BB422" s="94">
        <f t="shared" si="175"/>
        <v>0</v>
      </c>
      <c r="BC422" s="94">
        <f t="shared" si="176"/>
        <v>0</v>
      </c>
      <c r="BD422" s="94">
        <f t="shared" si="187"/>
        <v>-6.3001605800000027E-2</v>
      </c>
      <c r="BE422" s="94">
        <f t="shared" si="188"/>
        <v>0.28105436479999996</v>
      </c>
      <c r="BF422" s="94">
        <f t="shared" si="189"/>
        <v>0.34405597060000004</v>
      </c>
      <c r="BG422" s="95">
        <f t="shared" si="177"/>
        <v>0</v>
      </c>
      <c r="BH422" s="95">
        <f t="shared" si="178"/>
        <v>0</v>
      </c>
      <c r="BI422" s="95">
        <f>(AVERAGE(B$12:B422)-AVERAGE($D$12:$D422))/STDEV(B$12:B422)</f>
        <v>-8.7081254602406233E-2</v>
      </c>
      <c r="BJ422" s="95">
        <f>(AVERAGE(C$12:C422)-AVERAGE($D$12:$D422))/STDEV(C$12:C422)</f>
        <v>0.10432948975861421</v>
      </c>
      <c r="BK422" s="94"/>
      <c r="BL422" s="94"/>
      <c r="BM422" s="94"/>
      <c r="BN422" s="72">
        <f t="shared" si="179"/>
        <v>0</v>
      </c>
      <c r="BO422" s="72">
        <f t="shared" si="180"/>
        <v>0</v>
      </c>
      <c r="BP422" s="72">
        <f t="shared" si="181"/>
        <v>0</v>
      </c>
      <c r="BQ422" s="72">
        <f t="shared" si="182"/>
        <v>1</v>
      </c>
      <c r="BR422" s="72">
        <f t="shared" si="183"/>
        <v>1</v>
      </c>
      <c r="BS422" s="72">
        <f t="shared" si="184"/>
        <v>1</v>
      </c>
      <c r="BT422" s="72"/>
      <c r="BU422" s="72"/>
      <c r="BV422" s="72"/>
      <c r="BW422" s="72"/>
      <c r="BX422" s="72"/>
      <c r="BY422" s="72"/>
      <c r="BZ422" s="72"/>
      <c r="CA422" s="72"/>
      <c r="CB422" s="72"/>
      <c r="CC422" s="73"/>
      <c r="CD422" s="73"/>
      <c r="CE422" s="73"/>
      <c r="CF422" s="73"/>
      <c r="CG422" s="73"/>
      <c r="CH422" s="73">
        <f t="shared" si="165"/>
        <v>0</v>
      </c>
      <c r="CI422" s="73">
        <f t="shared" si="166"/>
        <v>0</v>
      </c>
      <c r="CJ422" s="73">
        <f t="shared" si="167"/>
        <v>0</v>
      </c>
      <c r="CK422" s="73"/>
      <c r="CL422" s="73">
        <f t="shared" si="168"/>
        <v>0</v>
      </c>
      <c r="CM422" s="73">
        <f t="shared" si="169"/>
        <v>0</v>
      </c>
      <c r="CN422" s="73">
        <f t="shared" si="170"/>
        <v>0</v>
      </c>
      <c r="CO422" s="73">
        <f t="shared" si="171"/>
        <v>0</v>
      </c>
      <c r="CP422" s="73">
        <f t="shared" si="172"/>
        <v>0</v>
      </c>
      <c r="CQ422" s="73">
        <f t="shared" si="173"/>
        <v>0</v>
      </c>
      <c r="CR422" s="73">
        <f t="shared" si="185"/>
        <v>0</v>
      </c>
      <c r="CS422" s="94"/>
      <c r="CT422" s="94"/>
      <c r="CU422" s="94"/>
      <c r="CV422" s="94"/>
      <c r="CW422" s="94"/>
    </row>
    <row r="423" spans="1:101" s="22" customFormat="1" x14ac:dyDescent="0.2">
      <c r="A423" s="91">
        <f t="shared" si="186"/>
        <v>412</v>
      </c>
      <c r="B423" s="61"/>
      <c r="C423" s="61"/>
      <c r="D423" s="6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AS423" s="109"/>
      <c r="AT423" s="94"/>
      <c r="AU423" s="94"/>
      <c r="AV423" s="94"/>
      <c r="AW423" s="94"/>
      <c r="AX423" s="94"/>
      <c r="AY423" s="94">
        <f t="shared" si="174"/>
        <v>412</v>
      </c>
      <c r="AZ423" s="94">
        <f>AVERAGE(B$12:B423)</f>
        <v>-1.0500267633333337E-3</v>
      </c>
      <c r="BA423" s="94">
        <f>AVERAGE(C$12:C423)</f>
        <v>4.6842394133333326E-3</v>
      </c>
      <c r="BB423" s="94">
        <f t="shared" si="175"/>
        <v>0</v>
      </c>
      <c r="BC423" s="94">
        <f t="shared" si="176"/>
        <v>0</v>
      </c>
      <c r="BD423" s="94">
        <f t="shared" si="187"/>
        <v>-6.3001605800000027E-2</v>
      </c>
      <c r="BE423" s="94">
        <f t="shared" si="188"/>
        <v>0.28105436479999996</v>
      </c>
      <c r="BF423" s="94">
        <f t="shared" si="189"/>
        <v>0.34405597060000004</v>
      </c>
      <c r="BG423" s="95">
        <f t="shared" si="177"/>
        <v>0</v>
      </c>
      <c r="BH423" s="95">
        <f t="shared" si="178"/>
        <v>0</v>
      </c>
      <c r="BI423" s="95">
        <f>(AVERAGE(B$12:B423)-AVERAGE($D$12:$D423))/STDEV(B$12:B423)</f>
        <v>-8.7081254602406233E-2</v>
      </c>
      <c r="BJ423" s="95">
        <f>(AVERAGE(C$12:C423)-AVERAGE($D$12:$D423))/STDEV(C$12:C423)</f>
        <v>0.10432948975861421</v>
      </c>
      <c r="BK423" s="94"/>
      <c r="BL423" s="94"/>
      <c r="BM423" s="94"/>
      <c r="BN423" s="72">
        <f t="shared" si="179"/>
        <v>0</v>
      </c>
      <c r="BO423" s="72">
        <f t="shared" si="180"/>
        <v>0</v>
      </c>
      <c r="BP423" s="72">
        <f t="shared" si="181"/>
        <v>0</v>
      </c>
      <c r="BQ423" s="72">
        <f t="shared" si="182"/>
        <v>1</v>
      </c>
      <c r="BR423" s="72">
        <f t="shared" si="183"/>
        <v>1</v>
      </c>
      <c r="BS423" s="72">
        <f t="shared" si="184"/>
        <v>1</v>
      </c>
      <c r="BT423" s="72"/>
      <c r="BU423" s="72"/>
      <c r="BV423" s="72"/>
      <c r="BW423" s="72"/>
      <c r="BX423" s="72"/>
      <c r="BY423" s="72"/>
      <c r="BZ423" s="72"/>
      <c r="CA423" s="72"/>
      <c r="CB423" s="72"/>
      <c r="CC423" s="73"/>
      <c r="CD423" s="73"/>
      <c r="CE423" s="73"/>
      <c r="CF423" s="73"/>
      <c r="CG423" s="73"/>
      <c r="CH423" s="73">
        <f t="shared" si="165"/>
        <v>0</v>
      </c>
      <c r="CI423" s="73">
        <f t="shared" si="166"/>
        <v>0</v>
      </c>
      <c r="CJ423" s="73">
        <f t="shared" si="167"/>
        <v>0</v>
      </c>
      <c r="CK423" s="73"/>
      <c r="CL423" s="73">
        <f t="shared" si="168"/>
        <v>0</v>
      </c>
      <c r="CM423" s="73">
        <f t="shared" si="169"/>
        <v>0</v>
      </c>
      <c r="CN423" s="73">
        <f t="shared" si="170"/>
        <v>0</v>
      </c>
      <c r="CO423" s="73">
        <f t="shared" si="171"/>
        <v>0</v>
      </c>
      <c r="CP423" s="73">
        <f t="shared" si="172"/>
        <v>0</v>
      </c>
      <c r="CQ423" s="73">
        <f t="shared" si="173"/>
        <v>0</v>
      </c>
      <c r="CR423" s="73">
        <f t="shared" si="185"/>
        <v>0</v>
      </c>
      <c r="CS423" s="94"/>
      <c r="CT423" s="94"/>
      <c r="CU423" s="94"/>
      <c r="CV423" s="94"/>
      <c r="CW423" s="94"/>
    </row>
    <row r="424" spans="1:101" s="22" customFormat="1" x14ac:dyDescent="0.2">
      <c r="A424" s="91">
        <f t="shared" si="186"/>
        <v>413</v>
      </c>
      <c r="B424" s="61"/>
      <c r="C424" s="61"/>
      <c r="D424" s="6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AS424" s="109"/>
      <c r="AT424" s="94"/>
      <c r="AU424" s="94"/>
      <c r="AV424" s="94"/>
      <c r="AW424" s="94"/>
      <c r="AX424" s="94"/>
      <c r="AY424" s="94">
        <f t="shared" si="174"/>
        <v>413</v>
      </c>
      <c r="AZ424" s="94">
        <f>AVERAGE(B$12:B424)</f>
        <v>-1.0500267633333337E-3</v>
      </c>
      <c r="BA424" s="94">
        <f>AVERAGE(C$12:C424)</f>
        <v>4.6842394133333326E-3</v>
      </c>
      <c r="BB424" s="94">
        <f t="shared" si="175"/>
        <v>0</v>
      </c>
      <c r="BC424" s="94">
        <f t="shared" si="176"/>
        <v>0</v>
      </c>
      <c r="BD424" s="94">
        <f t="shared" si="187"/>
        <v>-6.3001605800000027E-2</v>
      </c>
      <c r="BE424" s="94">
        <f t="shared" si="188"/>
        <v>0.28105436479999996</v>
      </c>
      <c r="BF424" s="94">
        <f t="shared" si="189"/>
        <v>0.34405597060000004</v>
      </c>
      <c r="BG424" s="95">
        <f t="shared" si="177"/>
        <v>0</v>
      </c>
      <c r="BH424" s="95">
        <f t="shared" si="178"/>
        <v>0</v>
      </c>
      <c r="BI424" s="95">
        <f>(AVERAGE(B$12:B424)-AVERAGE($D$12:$D424))/STDEV(B$12:B424)</f>
        <v>-8.7081254602406233E-2</v>
      </c>
      <c r="BJ424" s="95">
        <f>(AVERAGE(C$12:C424)-AVERAGE($D$12:$D424))/STDEV(C$12:C424)</f>
        <v>0.10432948975861421</v>
      </c>
      <c r="BK424" s="94"/>
      <c r="BL424" s="94"/>
      <c r="BM424" s="94"/>
      <c r="BN424" s="72">
        <f t="shared" si="179"/>
        <v>0</v>
      </c>
      <c r="BO424" s="72">
        <f t="shared" si="180"/>
        <v>0</v>
      </c>
      <c r="BP424" s="72">
        <f t="shared" si="181"/>
        <v>0</v>
      </c>
      <c r="BQ424" s="72">
        <f t="shared" si="182"/>
        <v>1</v>
      </c>
      <c r="BR424" s="72">
        <f t="shared" si="183"/>
        <v>1</v>
      </c>
      <c r="BS424" s="72">
        <f t="shared" si="184"/>
        <v>1</v>
      </c>
      <c r="BT424" s="72"/>
      <c r="BU424" s="72"/>
      <c r="BV424" s="72"/>
      <c r="BW424" s="72"/>
      <c r="BX424" s="72"/>
      <c r="BY424" s="72"/>
      <c r="BZ424" s="72"/>
      <c r="CA424" s="72"/>
      <c r="CB424" s="72"/>
      <c r="CC424" s="73"/>
      <c r="CD424" s="73"/>
      <c r="CE424" s="73"/>
      <c r="CF424" s="73"/>
      <c r="CG424" s="73"/>
      <c r="CH424" s="73">
        <f t="shared" si="165"/>
        <v>0</v>
      </c>
      <c r="CI424" s="73">
        <f t="shared" si="166"/>
        <v>0</v>
      </c>
      <c r="CJ424" s="73">
        <f t="shared" si="167"/>
        <v>0</v>
      </c>
      <c r="CK424" s="73"/>
      <c r="CL424" s="73">
        <f t="shared" si="168"/>
        <v>0</v>
      </c>
      <c r="CM424" s="73">
        <f t="shared" si="169"/>
        <v>0</v>
      </c>
      <c r="CN424" s="73">
        <f t="shared" si="170"/>
        <v>0</v>
      </c>
      <c r="CO424" s="73">
        <f t="shared" si="171"/>
        <v>0</v>
      </c>
      <c r="CP424" s="73">
        <f t="shared" si="172"/>
        <v>0</v>
      </c>
      <c r="CQ424" s="73">
        <f t="shared" si="173"/>
        <v>0</v>
      </c>
      <c r="CR424" s="73">
        <f t="shared" si="185"/>
        <v>0</v>
      </c>
      <c r="CS424" s="94"/>
      <c r="CT424" s="94"/>
      <c r="CU424" s="94"/>
      <c r="CV424" s="94"/>
      <c r="CW424" s="94"/>
    </row>
    <row r="425" spans="1:101" s="22" customFormat="1" x14ac:dyDescent="0.2">
      <c r="A425" s="91">
        <f t="shared" si="186"/>
        <v>414</v>
      </c>
      <c r="B425" s="61"/>
      <c r="C425" s="61"/>
      <c r="D425" s="6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AS425" s="109"/>
      <c r="AT425" s="94"/>
      <c r="AU425" s="94"/>
      <c r="AV425" s="94"/>
      <c r="AW425" s="94"/>
      <c r="AX425" s="94"/>
      <c r="AY425" s="94">
        <f t="shared" si="174"/>
        <v>414</v>
      </c>
      <c r="AZ425" s="94">
        <f>AVERAGE(B$12:B425)</f>
        <v>-1.0500267633333337E-3</v>
      </c>
      <c r="BA425" s="94">
        <f>AVERAGE(C$12:C425)</f>
        <v>4.6842394133333326E-3</v>
      </c>
      <c r="BB425" s="94">
        <f t="shared" si="175"/>
        <v>0</v>
      </c>
      <c r="BC425" s="94">
        <f t="shared" si="176"/>
        <v>0</v>
      </c>
      <c r="BD425" s="94">
        <f t="shared" si="187"/>
        <v>-6.3001605800000027E-2</v>
      </c>
      <c r="BE425" s="94">
        <f t="shared" si="188"/>
        <v>0.28105436479999996</v>
      </c>
      <c r="BF425" s="94">
        <f t="shared" si="189"/>
        <v>0.34405597060000004</v>
      </c>
      <c r="BG425" s="95">
        <f t="shared" si="177"/>
        <v>0</v>
      </c>
      <c r="BH425" s="95">
        <f t="shared" si="178"/>
        <v>0</v>
      </c>
      <c r="BI425" s="95">
        <f>(AVERAGE(B$12:B425)-AVERAGE($D$12:$D425))/STDEV(B$12:B425)</f>
        <v>-8.7081254602406233E-2</v>
      </c>
      <c r="BJ425" s="95">
        <f>(AVERAGE(C$12:C425)-AVERAGE($D$12:$D425))/STDEV(C$12:C425)</f>
        <v>0.10432948975861421</v>
      </c>
      <c r="BK425" s="94"/>
      <c r="BL425" s="94"/>
      <c r="BM425" s="94"/>
      <c r="BN425" s="72">
        <f t="shared" si="179"/>
        <v>0</v>
      </c>
      <c r="BO425" s="72">
        <f t="shared" si="180"/>
        <v>0</v>
      </c>
      <c r="BP425" s="72">
        <f t="shared" si="181"/>
        <v>0</v>
      </c>
      <c r="BQ425" s="72">
        <f t="shared" si="182"/>
        <v>1</v>
      </c>
      <c r="BR425" s="72">
        <f t="shared" si="183"/>
        <v>1</v>
      </c>
      <c r="BS425" s="72">
        <f t="shared" si="184"/>
        <v>1</v>
      </c>
      <c r="BT425" s="72"/>
      <c r="BU425" s="72"/>
      <c r="BV425" s="72"/>
      <c r="BW425" s="72"/>
      <c r="BX425" s="72"/>
      <c r="BY425" s="72"/>
      <c r="BZ425" s="72"/>
      <c r="CA425" s="72"/>
      <c r="CB425" s="72"/>
      <c r="CC425" s="73"/>
      <c r="CD425" s="73"/>
      <c r="CE425" s="73"/>
      <c r="CF425" s="73"/>
      <c r="CG425" s="73"/>
      <c r="CH425" s="73">
        <f t="shared" si="165"/>
        <v>0</v>
      </c>
      <c r="CI425" s="73">
        <f t="shared" si="166"/>
        <v>0</v>
      </c>
      <c r="CJ425" s="73">
        <f t="shared" si="167"/>
        <v>0</v>
      </c>
      <c r="CK425" s="73"/>
      <c r="CL425" s="73">
        <f t="shared" si="168"/>
        <v>0</v>
      </c>
      <c r="CM425" s="73">
        <f t="shared" si="169"/>
        <v>0</v>
      </c>
      <c r="CN425" s="73">
        <f t="shared" si="170"/>
        <v>0</v>
      </c>
      <c r="CO425" s="73">
        <f t="shared" si="171"/>
        <v>0</v>
      </c>
      <c r="CP425" s="73">
        <f t="shared" si="172"/>
        <v>0</v>
      </c>
      <c r="CQ425" s="73">
        <f t="shared" si="173"/>
        <v>0</v>
      </c>
      <c r="CR425" s="73">
        <f t="shared" si="185"/>
        <v>0</v>
      </c>
      <c r="CS425" s="94"/>
      <c r="CT425" s="94"/>
      <c r="CU425" s="94"/>
      <c r="CV425" s="94"/>
      <c r="CW425" s="94"/>
    </row>
    <row r="426" spans="1:101" s="22" customFormat="1" x14ac:dyDescent="0.2">
      <c r="A426" s="91">
        <f t="shared" si="186"/>
        <v>415</v>
      </c>
      <c r="B426" s="61"/>
      <c r="C426" s="61"/>
      <c r="D426" s="6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AS426" s="109"/>
      <c r="AT426" s="94"/>
      <c r="AU426" s="94"/>
      <c r="AV426" s="94"/>
      <c r="AW426" s="94"/>
      <c r="AX426" s="94"/>
      <c r="AY426" s="94">
        <f t="shared" si="174"/>
        <v>415</v>
      </c>
      <c r="AZ426" s="94">
        <f>AVERAGE(B$12:B426)</f>
        <v>-1.0500267633333337E-3</v>
      </c>
      <c r="BA426" s="94">
        <f>AVERAGE(C$12:C426)</f>
        <v>4.6842394133333326E-3</v>
      </c>
      <c r="BB426" s="94">
        <f t="shared" si="175"/>
        <v>0</v>
      </c>
      <c r="BC426" s="94">
        <f t="shared" si="176"/>
        <v>0</v>
      </c>
      <c r="BD426" s="94">
        <f t="shared" si="187"/>
        <v>-6.3001605800000027E-2</v>
      </c>
      <c r="BE426" s="94">
        <f t="shared" si="188"/>
        <v>0.28105436479999996</v>
      </c>
      <c r="BF426" s="94">
        <f t="shared" si="189"/>
        <v>0.34405597060000004</v>
      </c>
      <c r="BG426" s="95">
        <f t="shared" si="177"/>
        <v>0</v>
      </c>
      <c r="BH426" s="95">
        <f t="shared" si="178"/>
        <v>0</v>
      </c>
      <c r="BI426" s="95">
        <f>(AVERAGE(B$12:B426)-AVERAGE($D$12:$D426))/STDEV(B$12:B426)</f>
        <v>-8.7081254602406233E-2</v>
      </c>
      <c r="BJ426" s="95">
        <f>(AVERAGE(C$12:C426)-AVERAGE($D$12:$D426))/STDEV(C$12:C426)</f>
        <v>0.10432948975861421</v>
      </c>
      <c r="BK426" s="94"/>
      <c r="BL426" s="94"/>
      <c r="BM426" s="94"/>
      <c r="BN426" s="72">
        <f t="shared" si="179"/>
        <v>0</v>
      </c>
      <c r="BO426" s="72">
        <f t="shared" si="180"/>
        <v>0</v>
      </c>
      <c r="BP426" s="72">
        <f t="shared" si="181"/>
        <v>0</v>
      </c>
      <c r="BQ426" s="72">
        <f t="shared" si="182"/>
        <v>1</v>
      </c>
      <c r="BR426" s="72">
        <f t="shared" si="183"/>
        <v>1</v>
      </c>
      <c r="BS426" s="72">
        <f t="shared" si="184"/>
        <v>1</v>
      </c>
      <c r="BT426" s="72"/>
      <c r="BU426" s="72"/>
      <c r="BV426" s="72"/>
      <c r="BW426" s="72"/>
      <c r="BX426" s="72"/>
      <c r="BY426" s="72"/>
      <c r="BZ426" s="72"/>
      <c r="CA426" s="72"/>
      <c r="CB426" s="72"/>
      <c r="CC426" s="73"/>
      <c r="CD426" s="73"/>
      <c r="CE426" s="73"/>
      <c r="CF426" s="73"/>
      <c r="CG426" s="73"/>
      <c r="CH426" s="73">
        <f t="shared" si="165"/>
        <v>0</v>
      </c>
      <c r="CI426" s="73">
        <f t="shared" si="166"/>
        <v>0</v>
      </c>
      <c r="CJ426" s="73">
        <f t="shared" si="167"/>
        <v>0</v>
      </c>
      <c r="CK426" s="73"/>
      <c r="CL426" s="73">
        <f t="shared" si="168"/>
        <v>0</v>
      </c>
      <c r="CM426" s="73">
        <f t="shared" si="169"/>
        <v>0</v>
      </c>
      <c r="CN426" s="73">
        <f t="shared" si="170"/>
        <v>0</v>
      </c>
      <c r="CO426" s="73">
        <f t="shared" si="171"/>
        <v>0</v>
      </c>
      <c r="CP426" s="73">
        <f t="shared" si="172"/>
        <v>0</v>
      </c>
      <c r="CQ426" s="73">
        <f t="shared" si="173"/>
        <v>0</v>
      </c>
      <c r="CR426" s="73">
        <f t="shared" si="185"/>
        <v>0</v>
      </c>
      <c r="CS426" s="94"/>
      <c r="CT426" s="94"/>
      <c r="CU426" s="94"/>
      <c r="CV426" s="94"/>
      <c r="CW426" s="94"/>
    </row>
    <row r="427" spans="1:101" s="22" customFormat="1" x14ac:dyDescent="0.2">
      <c r="A427" s="91">
        <f t="shared" si="186"/>
        <v>416</v>
      </c>
      <c r="B427" s="61"/>
      <c r="C427" s="61"/>
      <c r="D427" s="6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AS427" s="109"/>
      <c r="AT427" s="94"/>
      <c r="AU427" s="94"/>
      <c r="AV427" s="94"/>
      <c r="AW427" s="94"/>
      <c r="AX427" s="94"/>
      <c r="AY427" s="94">
        <f t="shared" si="174"/>
        <v>416</v>
      </c>
      <c r="AZ427" s="94">
        <f>AVERAGE(B$12:B427)</f>
        <v>-1.0500267633333337E-3</v>
      </c>
      <c r="BA427" s="94">
        <f>AVERAGE(C$12:C427)</f>
        <v>4.6842394133333326E-3</v>
      </c>
      <c r="BB427" s="94">
        <f t="shared" si="175"/>
        <v>0</v>
      </c>
      <c r="BC427" s="94">
        <f t="shared" si="176"/>
        <v>0</v>
      </c>
      <c r="BD427" s="94">
        <f t="shared" si="187"/>
        <v>-6.3001605800000027E-2</v>
      </c>
      <c r="BE427" s="94">
        <f t="shared" si="188"/>
        <v>0.28105436479999996</v>
      </c>
      <c r="BF427" s="94">
        <f t="shared" si="189"/>
        <v>0.34405597060000004</v>
      </c>
      <c r="BG427" s="95">
        <f t="shared" si="177"/>
        <v>0</v>
      </c>
      <c r="BH427" s="95">
        <f t="shared" si="178"/>
        <v>0</v>
      </c>
      <c r="BI427" s="95">
        <f>(AVERAGE(B$12:B427)-AVERAGE($D$12:$D427))/STDEV(B$12:B427)</f>
        <v>-8.7081254602406233E-2</v>
      </c>
      <c r="BJ427" s="95">
        <f>(AVERAGE(C$12:C427)-AVERAGE($D$12:$D427))/STDEV(C$12:C427)</f>
        <v>0.10432948975861421</v>
      </c>
      <c r="BK427" s="94"/>
      <c r="BL427" s="94"/>
      <c r="BM427" s="94"/>
      <c r="BN427" s="72">
        <f t="shared" si="179"/>
        <v>0</v>
      </c>
      <c r="BO427" s="72">
        <f t="shared" si="180"/>
        <v>0</v>
      </c>
      <c r="BP427" s="72">
        <f t="shared" si="181"/>
        <v>0</v>
      </c>
      <c r="BQ427" s="72">
        <f t="shared" si="182"/>
        <v>1</v>
      </c>
      <c r="BR427" s="72">
        <f t="shared" si="183"/>
        <v>1</v>
      </c>
      <c r="BS427" s="72">
        <f t="shared" si="184"/>
        <v>1</v>
      </c>
      <c r="BT427" s="72"/>
      <c r="BU427" s="72"/>
      <c r="BV427" s="72"/>
      <c r="BW427" s="72"/>
      <c r="BX427" s="72"/>
      <c r="BY427" s="72"/>
      <c r="BZ427" s="72"/>
      <c r="CA427" s="72"/>
      <c r="CB427" s="72"/>
      <c r="CC427" s="73"/>
      <c r="CD427" s="73"/>
      <c r="CE427" s="73"/>
      <c r="CF427" s="73"/>
      <c r="CG427" s="73"/>
      <c r="CH427" s="73">
        <f t="shared" si="165"/>
        <v>0</v>
      </c>
      <c r="CI427" s="73">
        <f t="shared" si="166"/>
        <v>0</v>
      </c>
      <c r="CJ427" s="73">
        <f t="shared" si="167"/>
        <v>0</v>
      </c>
      <c r="CK427" s="73"/>
      <c r="CL427" s="73">
        <f t="shared" si="168"/>
        <v>0</v>
      </c>
      <c r="CM427" s="73">
        <f t="shared" si="169"/>
        <v>0</v>
      </c>
      <c r="CN427" s="73">
        <f t="shared" si="170"/>
        <v>0</v>
      </c>
      <c r="CO427" s="73">
        <f t="shared" si="171"/>
        <v>0</v>
      </c>
      <c r="CP427" s="73">
        <f t="shared" si="172"/>
        <v>0</v>
      </c>
      <c r="CQ427" s="73">
        <f t="shared" si="173"/>
        <v>0</v>
      </c>
      <c r="CR427" s="73">
        <f t="shared" si="185"/>
        <v>0</v>
      </c>
      <c r="CS427" s="94"/>
      <c r="CT427" s="94"/>
      <c r="CU427" s="94"/>
      <c r="CV427" s="94"/>
      <c r="CW427" s="94"/>
    </row>
    <row r="428" spans="1:101" s="22" customFormat="1" x14ac:dyDescent="0.2">
      <c r="A428" s="91">
        <f t="shared" si="186"/>
        <v>417</v>
      </c>
      <c r="B428" s="61"/>
      <c r="C428" s="61"/>
      <c r="D428" s="6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AS428" s="109"/>
      <c r="AT428" s="94"/>
      <c r="AU428" s="94"/>
      <c r="AV428" s="94"/>
      <c r="AW428" s="94"/>
      <c r="AX428" s="94"/>
      <c r="AY428" s="94">
        <f t="shared" si="174"/>
        <v>417</v>
      </c>
      <c r="AZ428" s="94">
        <f>AVERAGE(B$12:B428)</f>
        <v>-1.0500267633333337E-3</v>
      </c>
      <c r="BA428" s="94">
        <f>AVERAGE(C$12:C428)</f>
        <v>4.6842394133333326E-3</v>
      </c>
      <c r="BB428" s="94">
        <f t="shared" si="175"/>
        <v>0</v>
      </c>
      <c r="BC428" s="94">
        <f t="shared" si="176"/>
        <v>0</v>
      </c>
      <c r="BD428" s="94">
        <f t="shared" si="187"/>
        <v>-6.3001605800000027E-2</v>
      </c>
      <c r="BE428" s="94">
        <f t="shared" si="188"/>
        <v>0.28105436479999996</v>
      </c>
      <c r="BF428" s="94">
        <f t="shared" si="189"/>
        <v>0.34405597060000004</v>
      </c>
      <c r="BG428" s="95">
        <f t="shared" si="177"/>
        <v>0</v>
      </c>
      <c r="BH428" s="95">
        <f t="shared" si="178"/>
        <v>0</v>
      </c>
      <c r="BI428" s="95">
        <f>(AVERAGE(B$12:B428)-AVERAGE($D$12:$D428))/STDEV(B$12:B428)</f>
        <v>-8.7081254602406233E-2</v>
      </c>
      <c r="BJ428" s="95">
        <f>(AVERAGE(C$12:C428)-AVERAGE($D$12:$D428))/STDEV(C$12:C428)</f>
        <v>0.10432948975861421</v>
      </c>
      <c r="BK428" s="94"/>
      <c r="BL428" s="94"/>
      <c r="BM428" s="94"/>
      <c r="BN428" s="72">
        <f t="shared" si="179"/>
        <v>0</v>
      </c>
      <c r="BO428" s="72">
        <f t="shared" si="180"/>
        <v>0</v>
      </c>
      <c r="BP428" s="72">
        <f t="shared" si="181"/>
        <v>0</v>
      </c>
      <c r="BQ428" s="72">
        <f t="shared" si="182"/>
        <v>1</v>
      </c>
      <c r="BR428" s="72">
        <f t="shared" si="183"/>
        <v>1</v>
      </c>
      <c r="BS428" s="72">
        <f t="shared" si="184"/>
        <v>1</v>
      </c>
      <c r="BT428" s="72"/>
      <c r="BU428" s="72"/>
      <c r="BV428" s="72"/>
      <c r="BW428" s="72"/>
      <c r="BX428" s="72"/>
      <c r="BY428" s="72"/>
      <c r="BZ428" s="72"/>
      <c r="CA428" s="72"/>
      <c r="CB428" s="72"/>
      <c r="CC428" s="73"/>
      <c r="CD428" s="73"/>
      <c r="CE428" s="73"/>
      <c r="CF428" s="73"/>
      <c r="CG428" s="73"/>
      <c r="CH428" s="73">
        <f t="shared" si="165"/>
        <v>0</v>
      </c>
      <c r="CI428" s="73">
        <f t="shared" si="166"/>
        <v>0</v>
      </c>
      <c r="CJ428" s="73">
        <f t="shared" si="167"/>
        <v>0</v>
      </c>
      <c r="CK428" s="73"/>
      <c r="CL428" s="73">
        <f t="shared" si="168"/>
        <v>0</v>
      </c>
      <c r="CM428" s="73">
        <f t="shared" si="169"/>
        <v>0</v>
      </c>
      <c r="CN428" s="73">
        <f t="shared" si="170"/>
        <v>0</v>
      </c>
      <c r="CO428" s="73">
        <f t="shared" si="171"/>
        <v>0</v>
      </c>
      <c r="CP428" s="73">
        <f t="shared" si="172"/>
        <v>0</v>
      </c>
      <c r="CQ428" s="73">
        <f t="shared" si="173"/>
        <v>0</v>
      </c>
      <c r="CR428" s="73">
        <f t="shared" si="185"/>
        <v>0</v>
      </c>
      <c r="CS428" s="94"/>
      <c r="CT428" s="94"/>
      <c r="CU428" s="94"/>
      <c r="CV428" s="94"/>
      <c r="CW428" s="94"/>
    </row>
    <row r="429" spans="1:101" s="22" customFormat="1" x14ac:dyDescent="0.2">
      <c r="A429" s="91">
        <f t="shared" si="186"/>
        <v>418</v>
      </c>
      <c r="B429" s="61"/>
      <c r="C429" s="61"/>
      <c r="D429" s="6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AS429" s="109"/>
      <c r="AT429" s="94"/>
      <c r="AU429" s="94"/>
      <c r="AV429" s="94"/>
      <c r="AW429" s="94"/>
      <c r="AX429" s="94"/>
      <c r="AY429" s="94">
        <f t="shared" si="174"/>
        <v>418</v>
      </c>
      <c r="AZ429" s="94">
        <f>AVERAGE(B$12:B429)</f>
        <v>-1.0500267633333337E-3</v>
      </c>
      <c r="BA429" s="94">
        <f>AVERAGE(C$12:C429)</f>
        <v>4.6842394133333326E-3</v>
      </c>
      <c r="BB429" s="94">
        <f t="shared" si="175"/>
        <v>0</v>
      </c>
      <c r="BC429" s="94">
        <f t="shared" si="176"/>
        <v>0</v>
      </c>
      <c r="BD429" s="94">
        <f t="shared" si="187"/>
        <v>-6.3001605800000027E-2</v>
      </c>
      <c r="BE429" s="94">
        <f t="shared" si="188"/>
        <v>0.28105436479999996</v>
      </c>
      <c r="BF429" s="94">
        <f t="shared" si="189"/>
        <v>0.34405597060000004</v>
      </c>
      <c r="BG429" s="95">
        <f t="shared" si="177"/>
        <v>0</v>
      </c>
      <c r="BH429" s="95">
        <f t="shared" si="178"/>
        <v>0</v>
      </c>
      <c r="BI429" s="95">
        <f>(AVERAGE(B$12:B429)-AVERAGE($D$12:$D429))/STDEV(B$12:B429)</f>
        <v>-8.7081254602406233E-2</v>
      </c>
      <c r="BJ429" s="95">
        <f>(AVERAGE(C$12:C429)-AVERAGE($D$12:$D429))/STDEV(C$12:C429)</f>
        <v>0.10432948975861421</v>
      </c>
      <c r="BK429" s="94"/>
      <c r="BL429" s="94"/>
      <c r="BM429" s="94"/>
      <c r="BN429" s="72">
        <f t="shared" si="179"/>
        <v>0</v>
      </c>
      <c r="BO429" s="72">
        <f t="shared" si="180"/>
        <v>0</v>
      </c>
      <c r="BP429" s="72">
        <f t="shared" si="181"/>
        <v>0</v>
      </c>
      <c r="BQ429" s="72">
        <f t="shared" si="182"/>
        <v>1</v>
      </c>
      <c r="BR429" s="72">
        <f t="shared" si="183"/>
        <v>1</v>
      </c>
      <c r="BS429" s="72">
        <f t="shared" si="184"/>
        <v>1</v>
      </c>
      <c r="BT429" s="72"/>
      <c r="BU429" s="72"/>
      <c r="BV429" s="72"/>
      <c r="BW429" s="72"/>
      <c r="BX429" s="72"/>
      <c r="BY429" s="72"/>
      <c r="BZ429" s="72"/>
      <c r="CA429" s="72"/>
      <c r="CB429" s="72"/>
      <c r="CC429" s="73"/>
      <c r="CD429" s="73"/>
      <c r="CE429" s="73"/>
      <c r="CF429" s="73"/>
      <c r="CG429" s="73"/>
      <c r="CH429" s="73">
        <f t="shared" si="165"/>
        <v>0</v>
      </c>
      <c r="CI429" s="73">
        <f t="shared" si="166"/>
        <v>0</v>
      </c>
      <c r="CJ429" s="73">
        <f t="shared" si="167"/>
        <v>0</v>
      </c>
      <c r="CK429" s="73"/>
      <c r="CL429" s="73">
        <f t="shared" si="168"/>
        <v>0</v>
      </c>
      <c r="CM429" s="73">
        <f t="shared" si="169"/>
        <v>0</v>
      </c>
      <c r="CN429" s="73">
        <f t="shared" si="170"/>
        <v>0</v>
      </c>
      <c r="CO429" s="73">
        <f t="shared" si="171"/>
        <v>0</v>
      </c>
      <c r="CP429" s="73">
        <f t="shared" si="172"/>
        <v>0</v>
      </c>
      <c r="CQ429" s="73">
        <f t="shared" si="173"/>
        <v>0</v>
      </c>
      <c r="CR429" s="73">
        <f t="shared" si="185"/>
        <v>0</v>
      </c>
      <c r="CS429" s="94"/>
      <c r="CT429" s="94"/>
      <c r="CU429" s="94"/>
      <c r="CV429" s="94"/>
      <c r="CW429" s="94"/>
    </row>
    <row r="430" spans="1:101" s="22" customFormat="1" x14ac:dyDescent="0.2">
      <c r="A430" s="91">
        <f t="shared" si="186"/>
        <v>419</v>
      </c>
      <c r="B430" s="61"/>
      <c r="C430" s="61"/>
      <c r="D430" s="6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AS430" s="109"/>
      <c r="AT430" s="94"/>
      <c r="AU430" s="94"/>
      <c r="AV430" s="94"/>
      <c r="AW430" s="94"/>
      <c r="AX430" s="94"/>
      <c r="AY430" s="94">
        <f t="shared" si="174"/>
        <v>419</v>
      </c>
      <c r="AZ430" s="94">
        <f>AVERAGE(B$12:B430)</f>
        <v>-1.0500267633333337E-3</v>
      </c>
      <c r="BA430" s="94">
        <f>AVERAGE(C$12:C430)</f>
        <v>4.6842394133333326E-3</v>
      </c>
      <c r="BB430" s="94">
        <f t="shared" si="175"/>
        <v>0</v>
      </c>
      <c r="BC430" s="94">
        <f t="shared" si="176"/>
        <v>0</v>
      </c>
      <c r="BD430" s="94">
        <f t="shared" si="187"/>
        <v>-6.3001605800000027E-2</v>
      </c>
      <c r="BE430" s="94">
        <f t="shared" si="188"/>
        <v>0.28105436479999996</v>
      </c>
      <c r="BF430" s="94">
        <f t="shared" si="189"/>
        <v>0.34405597060000004</v>
      </c>
      <c r="BG430" s="95">
        <f t="shared" si="177"/>
        <v>0</v>
      </c>
      <c r="BH430" s="95">
        <f t="shared" si="178"/>
        <v>0</v>
      </c>
      <c r="BI430" s="95">
        <f>(AVERAGE(B$12:B430)-AVERAGE($D$12:$D430))/STDEV(B$12:B430)</f>
        <v>-8.7081254602406233E-2</v>
      </c>
      <c r="BJ430" s="95">
        <f>(AVERAGE(C$12:C430)-AVERAGE($D$12:$D430))/STDEV(C$12:C430)</f>
        <v>0.10432948975861421</v>
      </c>
      <c r="BK430" s="94"/>
      <c r="BL430" s="94"/>
      <c r="BM430" s="94"/>
      <c r="BN430" s="72">
        <f t="shared" si="179"/>
        <v>0</v>
      </c>
      <c r="BO430" s="72">
        <f t="shared" si="180"/>
        <v>0</v>
      </c>
      <c r="BP430" s="72">
        <f t="shared" si="181"/>
        <v>0</v>
      </c>
      <c r="BQ430" s="72">
        <f t="shared" si="182"/>
        <v>1</v>
      </c>
      <c r="BR430" s="72">
        <f t="shared" si="183"/>
        <v>1</v>
      </c>
      <c r="BS430" s="72">
        <f t="shared" si="184"/>
        <v>1</v>
      </c>
      <c r="BT430" s="72"/>
      <c r="BU430" s="72"/>
      <c r="BV430" s="72"/>
      <c r="BW430" s="72"/>
      <c r="BX430" s="72"/>
      <c r="BY430" s="72"/>
      <c r="BZ430" s="72"/>
      <c r="CA430" s="72"/>
      <c r="CB430" s="72"/>
      <c r="CC430" s="73"/>
      <c r="CD430" s="73"/>
      <c r="CE430" s="73"/>
      <c r="CF430" s="73"/>
      <c r="CG430" s="73"/>
      <c r="CH430" s="73">
        <f t="shared" si="165"/>
        <v>0</v>
      </c>
      <c r="CI430" s="73">
        <f t="shared" si="166"/>
        <v>0</v>
      </c>
      <c r="CJ430" s="73">
        <f t="shared" si="167"/>
        <v>0</v>
      </c>
      <c r="CK430" s="73"/>
      <c r="CL430" s="73">
        <f t="shared" si="168"/>
        <v>0</v>
      </c>
      <c r="CM430" s="73">
        <f t="shared" si="169"/>
        <v>0</v>
      </c>
      <c r="CN430" s="73">
        <f t="shared" si="170"/>
        <v>0</v>
      </c>
      <c r="CO430" s="73">
        <f t="shared" si="171"/>
        <v>0</v>
      </c>
      <c r="CP430" s="73">
        <f t="shared" si="172"/>
        <v>0</v>
      </c>
      <c r="CQ430" s="73">
        <f t="shared" si="173"/>
        <v>0</v>
      </c>
      <c r="CR430" s="73">
        <f t="shared" si="185"/>
        <v>0</v>
      </c>
      <c r="CS430" s="94"/>
      <c r="CT430" s="94"/>
      <c r="CU430" s="94"/>
      <c r="CV430" s="94"/>
      <c r="CW430" s="94"/>
    </row>
    <row r="431" spans="1:101" s="22" customFormat="1" x14ac:dyDescent="0.2">
      <c r="A431" s="91">
        <f t="shared" si="186"/>
        <v>420</v>
      </c>
      <c r="B431" s="61"/>
      <c r="C431" s="61"/>
      <c r="D431" s="6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AS431" s="109"/>
      <c r="AT431" s="94"/>
      <c r="AU431" s="94"/>
      <c r="AV431" s="94"/>
      <c r="AW431" s="94"/>
      <c r="AX431" s="94"/>
      <c r="AY431" s="94">
        <f t="shared" si="174"/>
        <v>420</v>
      </c>
      <c r="AZ431" s="94">
        <f>AVERAGE(B$12:B431)</f>
        <v>-1.0500267633333337E-3</v>
      </c>
      <c r="BA431" s="94">
        <f>AVERAGE(C$12:C431)</f>
        <v>4.6842394133333326E-3</v>
      </c>
      <c r="BB431" s="94">
        <f t="shared" si="175"/>
        <v>0</v>
      </c>
      <c r="BC431" s="94">
        <f t="shared" si="176"/>
        <v>0</v>
      </c>
      <c r="BD431" s="94">
        <f t="shared" si="187"/>
        <v>-6.3001605800000027E-2</v>
      </c>
      <c r="BE431" s="94">
        <f t="shared" si="188"/>
        <v>0.28105436479999996</v>
      </c>
      <c r="BF431" s="94">
        <f t="shared" si="189"/>
        <v>0.34405597060000004</v>
      </c>
      <c r="BG431" s="95">
        <f t="shared" si="177"/>
        <v>0</v>
      </c>
      <c r="BH431" s="95">
        <f t="shared" si="178"/>
        <v>0</v>
      </c>
      <c r="BI431" s="95">
        <f>(AVERAGE(B$12:B431)-AVERAGE($D$12:$D431))/STDEV(B$12:B431)</f>
        <v>-8.7081254602406233E-2</v>
      </c>
      <c r="BJ431" s="95">
        <f>(AVERAGE(C$12:C431)-AVERAGE($D$12:$D431))/STDEV(C$12:C431)</f>
        <v>0.10432948975861421</v>
      </c>
      <c r="BK431" s="94"/>
      <c r="BL431" s="94"/>
      <c r="BM431" s="94"/>
      <c r="BN431" s="72">
        <f t="shared" si="179"/>
        <v>0</v>
      </c>
      <c r="BO431" s="72">
        <f t="shared" si="180"/>
        <v>0</v>
      </c>
      <c r="BP431" s="72">
        <f t="shared" si="181"/>
        <v>0</v>
      </c>
      <c r="BQ431" s="72">
        <f t="shared" si="182"/>
        <v>1</v>
      </c>
      <c r="BR431" s="72">
        <f t="shared" si="183"/>
        <v>1</v>
      </c>
      <c r="BS431" s="72">
        <f t="shared" si="184"/>
        <v>1</v>
      </c>
      <c r="BT431" s="72"/>
      <c r="BU431" s="72"/>
      <c r="BV431" s="72"/>
      <c r="BW431" s="72"/>
      <c r="BX431" s="72"/>
      <c r="BY431" s="72"/>
      <c r="BZ431" s="72"/>
      <c r="CA431" s="72"/>
      <c r="CB431" s="72"/>
      <c r="CC431" s="73"/>
      <c r="CD431" s="73"/>
      <c r="CE431" s="73"/>
      <c r="CF431" s="73"/>
      <c r="CG431" s="73"/>
      <c r="CH431" s="73">
        <f t="shared" si="165"/>
        <v>0</v>
      </c>
      <c r="CI431" s="73">
        <f t="shared" si="166"/>
        <v>0</v>
      </c>
      <c r="CJ431" s="73">
        <f t="shared" si="167"/>
        <v>0</v>
      </c>
      <c r="CK431" s="73"/>
      <c r="CL431" s="73">
        <f t="shared" si="168"/>
        <v>0</v>
      </c>
      <c r="CM431" s="73">
        <f t="shared" si="169"/>
        <v>0</v>
      </c>
      <c r="CN431" s="73">
        <f t="shared" si="170"/>
        <v>0</v>
      </c>
      <c r="CO431" s="73">
        <f t="shared" si="171"/>
        <v>0</v>
      </c>
      <c r="CP431" s="73">
        <f t="shared" si="172"/>
        <v>0</v>
      </c>
      <c r="CQ431" s="73">
        <f t="shared" si="173"/>
        <v>0</v>
      </c>
      <c r="CR431" s="73">
        <f t="shared" si="185"/>
        <v>0</v>
      </c>
      <c r="CS431" s="94"/>
      <c r="CT431" s="94"/>
      <c r="CU431" s="94"/>
      <c r="CV431" s="94"/>
      <c r="CW431" s="94"/>
    </row>
    <row r="432" spans="1:101" s="22" customFormat="1" x14ac:dyDescent="0.2">
      <c r="A432" s="91">
        <f t="shared" si="186"/>
        <v>421</v>
      </c>
      <c r="B432" s="61"/>
      <c r="C432" s="61"/>
      <c r="D432" s="6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AS432" s="109"/>
      <c r="AT432" s="94"/>
      <c r="AU432" s="94"/>
      <c r="AV432" s="94"/>
      <c r="AW432" s="94"/>
      <c r="AX432" s="94"/>
      <c r="AY432" s="94">
        <f t="shared" si="174"/>
        <v>421</v>
      </c>
      <c r="AZ432" s="94">
        <f>AVERAGE(B$12:B432)</f>
        <v>-1.0500267633333337E-3</v>
      </c>
      <c r="BA432" s="94">
        <f>AVERAGE(C$12:C432)</f>
        <v>4.6842394133333326E-3</v>
      </c>
      <c r="BB432" s="94">
        <f t="shared" si="175"/>
        <v>0</v>
      </c>
      <c r="BC432" s="94">
        <f t="shared" si="176"/>
        <v>0</v>
      </c>
      <c r="BD432" s="94">
        <f t="shared" si="187"/>
        <v>-6.3001605800000027E-2</v>
      </c>
      <c r="BE432" s="94">
        <f t="shared" si="188"/>
        <v>0.28105436479999996</v>
      </c>
      <c r="BF432" s="94">
        <f t="shared" si="189"/>
        <v>0.34405597060000004</v>
      </c>
      <c r="BG432" s="95">
        <f t="shared" si="177"/>
        <v>0</v>
      </c>
      <c r="BH432" s="95">
        <f t="shared" si="178"/>
        <v>0</v>
      </c>
      <c r="BI432" s="95">
        <f>(AVERAGE(B$12:B432)-AVERAGE($D$12:$D432))/STDEV(B$12:B432)</f>
        <v>-8.7081254602406233E-2</v>
      </c>
      <c r="BJ432" s="95">
        <f>(AVERAGE(C$12:C432)-AVERAGE($D$12:$D432))/STDEV(C$12:C432)</f>
        <v>0.10432948975861421</v>
      </c>
      <c r="BK432" s="94"/>
      <c r="BL432" s="94"/>
      <c r="BM432" s="94"/>
      <c r="BN432" s="72">
        <f t="shared" si="179"/>
        <v>0</v>
      </c>
      <c r="BO432" s="72">
        <f t="shared" si="180"/>
        <v>0</v>
      </c>
      <c r="BP432" s="72">
        <f t="shared" si="181"/>
        <v>0</v>
      </c>
      <c r="BQ432" s="72">
        <f t="shared" si="182"/>
        <v>1</v>
      </c>
      <c r="BR432" s="72">
        <f t="shared" si="183"/>
        <v>1</v>
      </c>
      <c r="BS432" s="72">
        <f t="shared" si="184"/>
        <v>1</v>
      </c>
      <c r="BT432" s="72"/>
      <c r="BU432" s="72"/>
      <c r="BV432" s="72"/>
      <c r="BW432" s="72"/>
      <c r="BX432" s="72"/>
      <c r="BY432" s="72"/>
      <c r="BZ432" s="72"/>
      <c r="CA432" s="72"/>
      <c r="CB432" s="72"/>
      <c r="CC432" s="73"/>
      <c r="CD432" s="73"/>
      <c r="CE432" s="73"/>
      <c r="CF432" s="73"/>
      <c r="CG432" s="73"/>
      <c r="CH432" s="73">
        <f t="shared" si="165"/>
        <v>0</v>
      </c>
      <c r="CI432" s="73">
        <f t="shared" si="166"/>
        <v>0</v>
      </c>
      <c r="CJ432" s="73">
        <f t="shared" si="167"/>
        <v>0</v>
      </c>
      <c r="CK432" s="73"/>
      <c r="CL432" s="73">
        <f t="shared" si="168"/>
        <v>0</v>
      </c>
      <c r="CM432" s="73">
        <f t="shared" si="169"/>
        <v>0</v>
      </c>
      <c r="CN432" s="73">
        <f t="shared" si="170"/>
        <v>0</v>
      </c>
      <c r="CO432" s="73">
        <f t="shared" si="171"/>
        <v>0</v>
      </c>
      <c r="CP432" s="73">
        <f t="shared" si="172"/>
        <v>0</v>
      </c>
      <c r="CQ432" s="73">
        <f t="shared" si="173"/>
        <v>0</v>
      </c>
      <c r="CR432" s="73">
        <f t="shared" si="185"/>
        <v>0</v>
      </c>
      <c r="CS432" s="94"/>
      <c r="CT432" s="94"/>
      <c r="CU432" s="94"/>
      <c r="CV432" s="94"/>
      <c r="CW432" s="94"/>
    </row>
    <row r="433" spans="1:101" s="22" customFormat="1" x14ac:dyDescent="0.2">
      <c r="A433" s="91">
        <f t="shared" si="186"/>
        <v>422</v>
      </c>
      <c r="B433" s="61"/>
      <c r="C433" s="61"/>
      <c r="D433" s="6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AS433" s="109"/>
      <c r="AT433" s="94"/>
      <c r="AU433" s="94"/>
      <c r="AV433" s="94"/>
      <c r="AW433" s="94"/>
      <c r="AX433" s="94"/>
      <c r="AY433" s="94">
        <f t="shared" si="174"/>
        <v>422</v>
      </c>
      <c r="AZ433" s="94">
        <f>AVERAGE(B$12:B433)</f>
        <v>-1.0500267633333337E-3</v>
      </c>
      <c r="BA433" s="94">
        <f>AVERAGE(C$12:C433)</f>
        <v>4.6842394133333326E-3</v>
      </c>
      <c r="BB433" s="94">
        <f t="shared" si="175"/>
        <v>0</v>
      </c>
      <c r="BC433" s="94">
        <f t="shared" si="176"/>
        <v>0</v>
      </c>
      <c r="BD433" s="94">
        <f t="shared" si="187"/>
        <v>-6.3001605800000027E-2</v>
      </c>
      <c r="BE433" s="94">
        <f t="shared" si="188"/>
        <v>0.28105436479999996</v>
      </c>
      <c r="BF433" s="94">
        <f t="shared" si="189"/>
        <v>0.34405597060000004</v>
      </c>
      <c r="BG433" s="95">
        <f t="shared" si="177"/>
        <v>0</v>
      </c>
      <c r="BH433" s="95">
        <f t="shared" si="178"/>
        <v>0</v>
      </c>
      <c r="BI433" s="95">
        <f>(AVERAGE(B$12:B433)-AVERAGE($D$12:$D433))/STDEV(B$12:B433)</f>
        <v>-8.7081254602406233E-2</v>
      </c>
      <c r="BJ433" s="95">
        <f>(AVERAGE(C$12:C433)-AVERAGE($D$12:$D433))/STDEV(C$12:C433)</f>
        <v>0.10432948975861421</v>
      </c>
      <c r="BK433" s="94"/>
      <c r="BL433" s="94"/>
      <c r="BM433" s="94"/>
      <c r="BN433" s="72">
        <f t="shared" si="179"/>
        <v>0</v>
      </c>
      <c r="BO433" s="72">
        <f t="shared" si="180"/>
        <v>0</v>
      </c>
      <c r="BP433" s="72">
        <f t="shared" si="181"/>
        <v>0</v>
      </c>
      <c r="BQ433" s="72">
        <f t="shared" si="182"/>
        <v>1</v>
      </c>
      <c r="BR433" s="72">
        <f t="shared" si="183"/>
        <v>1</v>
      </c>
      <c r="BS433" s="72">
        <f t="shared" si="184"/>
        <v>1</v>
      </c>
      <c r="BT433" s="72"/>
      <c r="BU433" s="72"/>
      <c r="BV433" s="72"/>
      <c r="BW433" s="72"/>
      <c r="BX433" s="72"/>
      <c r="BY433" s="72"/>
      <c r="BZ433" s="72"/>
      <c r="CA433" s="72"/>
      <c r="CB433" s="72"/>
      <c r="CC433" s="73"/>
      <c r="CD433" s="73"/>
      <c r="CE433" s="73"/>
      <c r="CF433" s="73"/>
      <c r="CG433" s="73"/>
      <c r="CH433" s="73">
        <f t="shared" si="165"/>
        <v>0</v>
      </c>
      <c r="CI433" s="73">
        <f t="shared" si="166"/>
        <v>0</v>
      </c>
      <c r="CJ433" s="73">
        <f t="shared" si="167"/>
        <v>0</v>
      </c>
      <c r="CK433" s="73"/>
      <c r="CL433" s="73">
        <f t="shared" si="168"/>
        <v>0</v>
      </c>
      <c r="CM433" s="73">
        <f t="shared" si="169"/>
        <v>0</v>
      </c>
      <c r="CN433" s="73">
        <f t="shared" si="170"/>
        <v>0</v>
      </c>
      <c r="CO433" s="73">
        <f t="shared" si="171"/>
        <v>0</v>
      </c>
      <c r="CP433" s="73">
        <f t="shared" si="172"/>
        <v>0</v>
      </c>
      <c r="CQ433" s="73">
        <f t="shared" si="173"/>
        <v>0</v>
      </c>
      <c r="CR433" s="73">
        <f t="shared" si="185"/>
        <v>0</v>
      </c>
      <c r="CS433" s="94"/>
      <c r="CT433" s="94"/>
      <c r="CU433" s="94"/>
      <c r="CV433" s="94"/>
      <c r="CW433" s="94"/>
    </row>
    <row r="434" spans="1:101" s="22" customFormat="1" x14ac:dyDescent="0.2">
      <c r="A434" s="91">
        <f t="shared" si="186"/>
        <v>423</v>
      </c>
      <c r="B434" s="61"/>
      <c r="C434" s="61"/>
      <c r="D434" s="6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AS434" s="109"/>
      <c r="AT434" s="94"/>
      <c r="AU434" s="94"/>
      <c r="AV434" s="94"/>
      <c r="AW434" s="94"/>
      <c r="AX434" s="94"/>
      <c r="AY434" s="94">
        <f t="shared" si="174"/>
        <v>423</v>
      </c>
      <c r="AZ434" s="94">
        <f>AVERAGE(B$12:B434)</f>
        <v>-1.0500267633333337E-3</v>
      </c>
      <c r="BA434" s="94">
        <f>AVERAGE(C$12:C434)</f>
        <v>4.6842394133333326E-3</v>
      </c>
      <c r="BB434" s="94">
        <f t="shared" si="175"/>
        <v>0</v>
      </c>
      <c r="BC434" s="94">
        <f t="shared" si="176"/>
        <v>0</v>
      </c>
      <c r="BD434" s="94">
        <f t="shared" si="187"/>
        <v>-6.3001605800000027E-2</v>
      </c>
      <c r="BE434" s="94">
        <f t="shared" si="188"/>
        <v>0.28105436479999996</v>
      </c>
      <c r="BF434" s="94">
        <f t="shared" si="189"/>
        <v>0.34405597060000004</v>
      </c>
      <c r="BG434" s="95">
        <f t="shared" si="177"/>
        <v>0</v>
      </c>
      <c r="BH434" s="95">
        <f t="shared" si="178"/>
        <v>0</v>
      </c>
      <c r="BI434" s="95">
        <f>(AVERAGE(B$12:B434)-AVERAGE($D$12:$D434))/STDEV(B$12:B434)</f>
        <v>-8.7081254602406233E-2</v>
      </c>
      <c r="BJ434" s="95">
        <f>(AVERAGE(C$12:C434)-AVERAGE($D$12:$D434))/STDEV(C$12:C434)</f>
        <v>0.10432948975861421</v>
      </c>
      <c r="BK434" s="94"/>
      <c r="BL434" s="94"/>
      <c r="BM434" s="94"/>
      <c r="BN434" s="72">
        <f t="shared" si="179"/>
        <v>0</v>
      </c>
      <c r="BO434" s="72">
        <f t="shared" si="180"/>
        <v>0</v>
      </c>
      <c r="BP434" s="72">
        <f t="shared" si="181"/>
        <v>0</v>
      </c>
      <c r="BQ434" s="72">
        <f t="shared" si="182"/>
        <v>1</v>
      </c>
      <c r="BR434" s="72">
        <f t="shared" si="183"/>
        <v>1</v>
      </c>
      <c r="BS434" s="72">
        <f t="shared" si="184"/>
        <v>1</v>
      </c>
      <c r="BT434" s="72"/>
      <c r="BU434" s="72"/>
      <c r="BV434" s="72"/>
      <c r="BW434" s="72"/>
      <c r="BX434" s="72"/>
      <c r="BY434" s="72"/>
      <c r="BZ434" s="72"/>
      <c r="CA434" s="72"/>
      <c r="CB434" s="72"/>
      <c r="CC434" s="73"/>
      <c r="CD434" s="73"/>
      <c r="CE434" s="73"/>
      <c r="CF434" s="73"/>
      <c r="CG434" s="73"/>
      <c r="CH434" s="73">
        <f t="shared" si="165"/>
        <v>0</v>
      </c>
      <c r="CI434" s="73">
        <f t="shared" si="166"/>
        <v>0</v>
      </c>
      <c r="CJ434" s="73">
        <f t="shared" si="167"/>
        <v>0</v>
      </c>
      <c r="CK434" s="73"/>
      <c r="CL434" s="73">
        <f t="shared" si="168"/>
        <v>0</v>
      </c>
      <c r="CM434" s="73">
        <f t="shared" si="169"/>
        <v>0</v>
      </c>
      <c r="CN434" s="73">
        <f t="shared" si="170"/>
        <v>0</v>
      </c>
      <c r="CO434" s="73">
        <f t="shared" si="171"/>
        <v>0</v>
      </c>
      <c r="CP434" s="73">
        <f t="shared" si="172"/>
        <v>0</v>
      </c>
      <c r="CQ434" s="73">
        <f t="shared" si="173"/>
        <v>0</v>
      </c>
      <c r="CR434" s="73">
        <f t="shared" si="185"/>
        <v>0</v>
      </c>
      <c r="CS434" s="94"/>
      <c r="CT434" s="94"/>
      <c r="CU434" s="94"/>
      <c r="CV434" s="94"/>
      <c r="CW434" s="94"/>
    </row>
    <row r="435" spans="1:101" s="22" customFormat="1" x14ac:dyDescent="0.2">
      <c r="A435" s="91">
        <f t="shared" si="186"/>
        <v>424</v>
      </c>
      <c r="B435" s="61"/>
      <c r="C435" s="61"/>
      <c r="D435" s="6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AS435" s="109"/>
      <c r="AT435" s="94"/>
      <c r="AU435" s="94"/>
      <c r="AV435" s="94"/>
      <c r="AW435" s="94"/>
      <c r="AX435" s="94"/>
      <c r="AY435" s="94">
        <f t="shared" si="174"/>
        <v>424</v>
      </c>
      <c r="AZ435" s="94">
        <f>AVERAGE(B$12:B435)</f>
        <v>-1.0500267633333337E-3</v>
      </c>
      <c r="BA435" s="94">
        <f>AVERAGE(C$12:C435)</f>
        <v>4.6842394133333326E-3</v>
      </c>
      <c r="BB435" s="94">
        <f t="shared" si="175"/>
        <v>0</v>
      </c>
      <c r="BC435" s="94">
        <f t="shared" si="176"/>
        <v>0</v>
      </c>
      <c r="BD435" s="94">
        <f t="shared" si="187"/>
        <v>-6.3001605800000027E-2</v>
      </c>
      <c r="BE435" s="94">
        <f t="shared" si="188"/>
        <v>0.28105436479999996</v>
      </c>
      <c r="BF435" s="94">
        <f t="shared" si="189"/>
        <v>0.34405597060000004</v>
      </c>
      <c r="BG435" s="95">
        <f t="shared" si="177"/>
        <v>0</v>
      </c>
      <c r="BH435" s="95">
        <f t="shared" si="178"/>
        <v>0</v>
      </c>
      <c r="BI435" s="95">
        <f>(AVERAGE(B$12:B435)-AVERAGE($D$12:$D435))/STDEV(B$12:B435)</f>
        <v>-8.7081254602406233E-2</v>
      </c>
      <c r="BJ435" s="95">
        <f>(AVERAGE(C$12:C435)-AVERAGE($D$12:$D435))/STDEV(C$12:C435)</f>
        <v>0.10432948975861421</v>
      </c>
      <c r="BK435" s="94"/>
      <c r="BL435" s="94"/>
      <c r="BM435" s="94"/>
      <c r="BN435" s="72">
        <f t="shared" si="179"/>
        <v>0</v>
      </c>
      <c r="BO435" s="72">
        <f t="shared" si="180"/>
        <v>0</v>
      </c>
      <c r="BP435" s="72">
        <f t="shared" si="181"/>
        <v>0</v>
      </c>
      <c r="BQ435" s="72">
        <f t="shared" si="182"/>
        <v>1</v>
      </c>
      <c r="BR435" s="72">
        <f t="shared" si="183"/>
        <v>1</v>
      </c>
      <c r="BS435" s="72">
        <f t="shared" si="184"/>
        <v>1</v>
      </c>
      <c r="BT435" s="72"/>
      <c r="BU435" s="72"/>
      <c r="BV435" s="72"/>
      <c r="BW435" s="72"/>
      <c r="BX435" s="72"/>
      <c r="BY435" s="72"/>
      <c r="BZ435" s="72"/>
      <c r="CA435" s="72"/>
      <c r="CB435" s="72"/>
      <c r="CC435" s="73"/>
      <c r="CD435" s="73"/>
      <c r="CE435" s="73"/>
      <c r="CF435" s="73"/>
      <c r="CG435" s="73"/>
      <c r="CH435" s="73">
        <f t="shared" si="165"/>
        <v>0</v>
      </c>
      <c r="CI435" s="73">
        <f t="shared" si="166"/>
        <v>0</v>
      </c>
      <c r="CJ435" s="73">
        <f t="shared" si="167"/>
        <v>0</v>
      </c>
      <c r="CK435" s="73"/>
      <c r="CL435" s="73">
        <f t="shared" si="168"/>
        <v>0</v>
      </c>
      <c r="CM435" s="73">
        <f t="shared" si="169"/>
        <v>0</v>
      </c>
      <c r="CN435" s="73">
        <f t="shared" si="170"/>
        <v>0</v>
      </c>
      <c r="CO435" s="73">
        <f t="shared" si="171"/>
        <v>0</v>
      </c>
      <c r="CP435" s="73">
        <f t="shared" si="172"/>
        <v>0</v>
      </c>
      <c r="CQ435" s="73">
        <f t="shared" si="173"/>
        <v>0</v>
      </c>
      <c r="CR435" s="73">
        <f t="shared" si="185"/>
        <v>0</v>
      </c>
      <c r="CS435" s="94"/>
      <c r="CT435" s="94"/>
      <c r="CU435" s="94"/>
      <c r="CV435" s="94"/>
      <c r="CW435" s="94"/>
    </row>
    <row r="436" spans="1:101" s="22" customFormat="1" x14ac:dyDescent="0.2">
      <c r="A436" s="91">
        <f t="shared" si="186"/>
        <v>425</v>
      </c>
      <c r="B436" s="61"/>
      <c r="C436" s="61"/>
      <c r="D436" s="6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AS436" s="109"/>
      <c r="AT436" s="94"/>
      <c r="AU436" s="94"/>
      <c r="AV436" s="94"/>
      <c r="AW436" s="94"/>
      <c r="AX436" s="94"/>
      <c r="AY436" s="94">
        <f t="shared" si="174"/>
        <v>425</v>
      </c>
      <c r="AZ436" s="94">
        <f>AVERAGE(B$12:B436)</f>
        <v>-1.0500267633333337E-3</v>
      </c>
      <c r="BA436" s="94">
        <f>AVERAGE(C$12:C436)</f>
        <v>4.6842394133333326E-3</v>
      </c>
      <c r="BB436" s="94">
        <f t="shared" si="175"/>
        <v>0</v>
      </c>
      <c r="BC436" s="94">
        <f t="shared" si="176"/>
        <v>0</v>
      </c>
      <c r="BD436" s="94">
        <f t="shared" si="187"/>
        <v>-6.3001605800000027E-2</v>
      </c>
      <c r="BE436" s="94">
        <f t="shared" si="188"/>
        <v>0.28105436479999996</v>
      </c>
      <c r="BF436" s="94">
        <f t="shared" si="189"/>
        <v>0.34405597060000004</v>
      </c>
      <c r="BG436" s="95">
        <f t="shared" si="177"/>
        <v>0</v>
      </c>
      <c r="BH436" s="95">
        <f t="shared" si="178"/>
        <v>0</v>
      </c>
      <c r="BI436" s="95">
        <f>(AVERAGE(B$12:B436)-AVERAGE($D$12:$D436))/STDEV(B$12:B436)</f>
        <v>-8.7081254602406233E-2</v>
      </c>
      <c r="BJ436" s="95">
        <f>(AVERAGE(C$12:C436)-AVERAGE($D$12:$D436))/STDEV(C$12:C436)</f>
        <v>0.10432948975861421</v>
      </c>
      <c r="BK436" s="94"/>
      <c r="BL436" s="94"/>
      <c r="BM436" s="94"/>
      <c r="BN436" s="72">
        <f t="shared" si="179"/>
        <v>0</v>
      </c>
      <c r="BO436" s="72">
        <f t="shared" si="180"/>
        <v>0</v>
      </c>
      <c r="BP436" s="72">
        <f t="shared" si="181"/>
        <v>0</v>
      </c>
      <c r="BQ436" s="72">
        <f t="shared" si="182"/>
        <v>1</v>
      </c>
      <c r="BR436" s="72">
        <f t="shared" si="183"/>
        <v>1</v>
      </c>
      <c r="BS436" s="72">
        <f t="shared" si="184"/>
        <v>1</v>
      </c>
      <c r="BT436" s="72"/>
      <c r="BU436" s="72"/>
      <c r="BV436" s="72"/>
      <c r="BW436" s="72"/>
      <c r="BX436" s="72"/>
      <c r="BY436" s="72"/>
      <c r="BZ436" s="72"/>
      <c r="CA436" s="72"/>
      <c r="CB436" s="72"/>
      <c r="CC436" s="73"/>
      <c r="CD436" s="73"/>
      <c r="CE436" s="73"/>
      <c r="CF436" s="73"/>
      <c r="CG436" s="73"/>
      <c r="CH436" s="73">
        <f t="shared" si="165"/>
        <v>0</v>
      </c>
      <c r="CI436" s="73">
        <f t="shared" si="166"/>
        <v>0</v>
      </c>
      <c r="CJ436" s="73">
        <f t="shared" si="167"/>
        <v>0</v>
      </c>
      <c r="CK436" s="73"/>
      <c r="CL436" s="73">
        <f t="shared" si="168"/>
        <v>0</v>
      </c>
      <c r="CM436" s="73">
        <f t="shared" si="169"/>
        <v>0</v>
      </c>
      <c r="CN436" s="73">
        <f t="shared" si="170"/>
        <v>0</v>
      </c>
      <c r="CO436" s="73">
        <f t="shared" si="171"/>
        <v>0</v>
      </c>
      <c r="CP436" s="73">
        <f t="shared" si="172"/>
        <v>0</v>
      </c>
      <c r="CQ436" s="73">
        <f t="shared" si="173"/>
        <v>0</v>
      </c>
      <c r="CR436" s="73">
        <f t="shared" si="185"/>
        <v>0</v>
      </c>
      <c r="CS436" s="94"/>
      <c r="CT436" s="94"/>
      <c r="CU436" s="94"/>
      <c r="CV436" s="94"/>
      <c r="CW436" s="94"/>
    </row>
    <row r="437" spans="1:101" s="22" customFormat="1" x14ac:dyDescent="0.2">
      <c r="A437" s="91">
        <f t="shared" si="186"/>
        <v>426</v>
      </c>
      <c r="B437" s="61"/>
      <c r="C437" s="61"/>
      <c r="D437" s="6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AS437" s="109"/>
      <c r="AT437" s="94"/>
      <c r="AU437" s="94"/>
      <c r="AV437" s="94"/>
      <c r="AW437" s="94"/>
      <c r="AX437" s="94"/>
      <c r="AY437" s="94">
        <f t="shared" si="174"/>
        <v>426</v>
      </c>
      <c r="AZ437" s="94">
        <f>AVERAGE(B$12:B437)</f>
        <v>-1.0500267633333337E-3</v>
      </c>
      <c r="BA437" s="94">
        <f>AVERAGE(C$12:C437)</f>
        <v>4.6842394133333326E-3</v>
      </c>
      <c r="BB437" s="94">
        <f t="shared" si="175"/>
        <v>0</v>
      </c>
      <c r="BC437" s="94">
        <f t="shared" si="176"/>
        <v>0</v>
      </c>
      <c r="BD437" s="94">
        <f t="shared" si="187"/>
        <v>-6.3001605800000027E-2</v>
      </c>
      <c r="BE437" s="94">
        <f t="shared" si="188"/>
        <v>0.28105436479999996</v>
      </c>
      <c r="BF437" s="94">
        <f t="shared" si="189"/>
        <v>0.34405597060000004</v>
      </c>
      <c r="BG437" s="95">
        <f t="shared" si="177"/>
        <v>0</v>
      </c>
      <c r="BH437" s="95">
        <f t="shared" si="178"/>
        <v>0</v>
      </c>
      <c r="BI437" s="95">
        <f>(AVERAGE(B$12:B437)-AVERAGE($D$12:$D437))/STDEV(B$12:B437)</f>
        <v>-8.7081254602406233E-2</v>
      </c>
      <c r="BJ437" s="95">
        <f>(AVERAGE(C$12:C437)-AVERAGE($D$12:$D437))/STDEV(C$12:C437)</f>
        <v>0.10432948975861421</v>
      </c>
      <c r="BK437" s="94"/>
      <c r="BL437" s="94"/>
      <c r="BM437" s="94"/>
      <c r="BN437" s="72">
        <f t="shared" si="179"/>
        <v>0</v>
      </c>
      <c r="BO437" s="72">
        <f t="shared" si="180"/>
        <v>0</v>
      </c>
      <c r="BP437" s="72">
        <f t="shared" si="181"/>
        <v>0</v>
      </c>
      <c r="BQ437" s="72">
        <f t="shared" si="182"/>
        <v>1</v>
      </c>
      <c r="BR437" s="72">
        <f t="shared" si="183"/>
        <v>1</v>
      </c>
      <c r="BS437" s="72">
        <f t="shared" si="184"/>
        <v>1</v>
      </c>
      <c r="BT437" s="72"/>
      <c r="BU437" s="72"/>
      <c r="BV437" s="72"/>
      <c r="BW437" s="72"/>
      <c r="BX437" s="72"/>
      <c r="BY437" s="72"/>
      <c r="BZ437" s="72"/>
      <c r="CA437" s="72"/>
      <c r="CB437" s="72"/>
      <c r="CC437" s="73"/>
      <c r="CD437" s="73"/>
      <c r="CE437" s="73"/>
      <c r="CF437" s="73"/>
      <c r="CG437" s="73"/>
      <c r="CH437" s="73">
        <f t="shared" si="165"/>
        <v>0</v>
      </c>
      <c r="CI437" s="73">
        <f t="shared" si="166"/>
        <v>0</v>
      </c>
      <c r="CJ437" s="73">
        <f t="shared" si="167"/>
        <v>0</v>
      </c>
      <c r="CK437" s="73"/>
      <c r="CL437" s="73">
        <f t="shared" si="168"/>
        <v>0</v>
      </c>
      <c r="CM437" s="73">
        <f t="shared" si="169"/>
        <v>0</v>
      </c>
      <c r="CN437" s="73">
        <f t="shared" si="170"/>
        <v>0</v>
      </c>
      <c r="CO437" s="73">
        <f t="shared" si="171"/>
        <v>0</v>
      </c>
      <c r="CP437" s="73">
        <f t="shared" si="172"/>
        <v>0</v>
      </c>
      <c r="CQ437" s="73">
        <f t="shared" si="173"/>
        <v>0</v>
      </c>
      <c r="CR437" s="73">
        <f t="shared" si="185"/>
        <v>0</v>
      </c>
      <c r="CS437" s="94"/>
      <c r="CT437" s="94"/>
      <c r="CU437" s="94"/>
      <c r="CV437" s="94"/>
      <c r="CW437" s="94"/>
    </row>
    <row r="438" spans="1:101" s="22" customFormat="1" x14ac:dyDescent="0.2">
      <c r="A438" s="91">
        <f t="shared" si="186"/>
        <v>427</v>
      </c>
      <c r="B438" s="61"/>
      <c r="C438" s="61"/>
      <c r="D438" s="6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AS438" s="109"/>
      <c r="AT438" s="94"/>
      <c r="AU438" s="94"/>
      <c r="AV438" s="94"/>
      <c r="AW438" s="94"/>
      <c r="AX438" s="94"/>
      <c r="AY438" s="94">
        <f t="shared" si="174"/>
        <v>427</v>
      </c>
      <c r="AZ438" s="94">
        <f>AVERAGE(B$12:B438)</f>
        <v>-1.0500267633333337E-3</v>
      </c>
      <c r="BA438" s="94">
        <f>AVERAGE(C$12:C438)</f>
        <v>4.6842394133333326E-3</v>
      </c>
      <c r="BB438" s="94">
        <f t="shared" si="175"/>
        <v>0</v>
      </c>
      <c r="BC438" s="94">
        <f t="shared" si="176"/>
        <v>0</v>
      </c>
      <c r="BD438" s="94">
        <f t="shared" si="187"/>
        <v>-6.3001605800000027E-2</v>
      </c>
      <c r="BE438" s="94">
        <f t="shared" si="188"/>
        <v>0.28105436479999996</v>
      </c>
      <c r="BF438" s="94">
        <f t="shared" si="189"/>
        <v>0.34405597060000004</v>
      </c>
      <c r="BG438" s="95">
        <f t="shared" si="177"/>
        <v>0</v>
      </c>
      <c r="BH438" s="95">
        <f t="shared" si="178"/>
        <v>0</v>
      </c>
      <c r="BI438" s="95">
        <f>(AVERAGE(B$12:B438)-AVERAGE($D$12:$D438))/STDEV(B$12:B438)</f>
        <v>-8.7081254602406233E-2</v>
      </c>
      <c r="BJ438" s="95">
        <f>(AVERAGE(C$12:C438)-AVERAGE($D$12:$D438))/STDEV(C$12:C438)</f>
        <v>0.10432948975861421</v>
      </c>
      <c r="BK438" s="94"/>
      <c r="BL438" s="94"/>
      <c r="BM438" s="94"/>
      <c r="BN438" s="72">
        <f t="shared" si="179"/>
        <v>0</v>
      </c>
      <c r="BO438" s="72">
        <f t="shared" si="180"/>
        <v>0</v>
      </c>
      <c r="BP438" s="72">
        <f t="shared" si="181"/>
        <v>0</v>
      </c>
      <c r="BQ438" s="72">
        <f t="shared" si="182"/>
        <v>1</v>
      </c>
      <c r="BR438" s="72">
        <f t="shared" si="183"/>
        <v>1</v>
      </c>
      <c r="BS438" s="72">
        <f t="shared" si="184"/>
        <v>1</v>
      </c>
      <c r="BT438" s="72"/>
      <c r="BU438" s="72"/>
      <c r="BV438" s="72"/>
      <c r="BW438" s="72"/>
      <c r="BX438" s="72"/>
      <c r="BY438" s="72"/>
      <c r="BZ438" s="72"/>
      <c r="CA438" s="72"/>
      <c r="CB438" s="72"/>
      <c r="CC438" s="73"/>
      <c r="CD438" s="73"/>
      <c r="CE438" s="73"/>
      <c r="CF438" s="73"/>
      <c r="CG438" s="73"/>
      <c r="CH438" s="73">
        <f t="shared" si="165"/>
        <v>0</v>
      </c>
      <c r="CI438" s="73">
        <f t="shared" si="166"/>
        <v>0</v>
      </c>
      <c r="CJ438" s="73">
        <f t="shared" si="167"/>
        <v>0</v>
      </c>
      <c r="CK438" s="73"/>
      <c r="CL438" s="73">
        <f t="shared" si="168"/>
        <v>0</v>
      </c>
      <c r="CM438" s="73">
        <f t="shared" si="169"/>
        <v>0</v>
      </c>
      <c r="CN438" s="73">
        <f t="shared" si="170"/>
        <v>0</v>
      </c>
      <c r="CO438" s="73">
        <f t="shared" si="171"/>
        <v>0</v>
      </c>
      <c r="CP438" s="73">
        <f t="shared" si="172"/>
        <v>0</v>
      </c>
      <c r="CQ438" s="73">
        <f t="shared" si="173"/>
        <v>0</v>
      </c>
      <c r="CR438" s="73">
        <f t="shared" si="185"/>
        <v>0</v>
      </c>
      <c r="CS438" s="94"/>
      <c r="CT438" s="94"/>
      <c r="CU438" s="94"/>
      <c r="CV438" s="94"/>
      <c r="CW438" s="94"/>
    </row>
    <row r="439" spans="1:101" s="22" customFormat="1" x14ac:dyDescent="0.2">
      <c r="A439" s="91">
        <f t="shared" si="186"/>
        <v>428</v>
      </c>
      <c r="B439" s="61"/>
      <c r="C439" s="61"/>
      <c r="D439" s="6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AS439" s="109"/>
      <c r="AT439" s="94"/>
      <c r="AU439" s="94"/>
      <c r="AV439" s="94"/>
      <c r="AW439" s="94"/>
      <c r="AX439" s="94"/>
      <c r="AY439" s="94">
        <f t="shared" si="174"/>
        <v>428</v>
      </c>
      <c r="AZ439" s="94">
        <f>AVERAGE(B$12:B439)</f>
        <v>-1.0500267633333337E-3</v>
      </c>
      <c r="BA439" s="94">
        <f>AVERAGE(C$12:C439)</f>
        <v>4.6842394133333326E-3</v>
      </c>
      <c r="BB439" s="94">
        <f t="shared" si="175"/>
        <v>0</v>
      </c>
      <c r="BC439" s="94">
        <f t="shared" si="176"/>
        <v>0</v>
      </c>
      <c r="BD439" s="94">
        <f t="shared" si="187"/>
        <v>-6.3001605800000027E-2</v>
      </c>
      <c r="BE439" s="94">
        <f t="shared" si="188"/>
        <v>0.28105436479999996</v>
      </c>
      <c r="BF439" s="94">
        <f t="shared" si="189"/>
        <v>0.34405597060000004</v>
      </c>
      <c r="BG439" s="95">
        <f t="shared" si="177"/>
        <v>0</v>
      </c>
      <c r="BH439" s="95">
        <f t="shared" si="178"/>
        <v>0</v>
      </c>
      <c r="BI439" s="95">
        <f>(AVERAGE(B$12:B439)-AVERAGE($D$12:$D439))/STDEV(B$12:B439)</f>
        <v>-8.7081254602406233E-2</v>
      </c>
      <c r="BJ439" s="95">
        <f>(AVERAGE(C$12:C439)-AVERAGE($D$12:$D439))/STDEV(C$12:C439)</f>
        <v>0.10432948975861421</v>
      </c>
      <c r="BK439" s="94"/>
      <c r="BL439" s="94"/>
      <c r="BM439" s="94"/>
      <c r="BN439" s="72">
        <f t="shared" si="179"/>
        <v>0</v>
      </c>
      <c r="BO439" s="72">
        <f t="shared" si="180"/>
        <v>0</v>
      </c>
      <c r="BP439" s="72">
        <f t="shared" si="181"/>
        <v>0</v>
      </c>
      <c r="BQ439" s="72">
        <f t="shared" si="182"/>
        <v>1</v>
      </c>
      <c r="BR439" s="72">
        <f t="shared" si="183"/>
        <v>1</v>
      </c>
      <c r="BS439" s="72">
        <f t="shared" si="184"/>
        <v>1</v>
      </c>
      <c r="BT439" s="72"/>
      <c r="BU439" s="72"/>
      <c r="BV439" s="72"/>
      <c r="BW439" s="72"/>
      <c r="BX439" s="72"/>
      <c r="BY439" s="72"/>
      <c r="BZ439" s="72"/>
      <c r="CA439" s="72"/>
      <c r="CB439" s="72"/>
      <c r="CC439" s="73"/>
      <c r="CD439" s="73"/>
      <c r="CE439" s="73"/>
      <c r="CF439" s="73"/>
      <c r="CG439" s="73"/>
      <c r="CH439" s="73">
        <f t="shared" si="165"/>
        <v>0</v>
      </c>
      <c r="CI439" s="73">
        <f t="shared" si="166"/>
        <v>0</v>
      </c>
      <c r="CJ439" s="73">
        <f t="shared" si="167"/>
        <v>0</v>
      </c>
      <c r="CK439" s="73"/>
      <c r="CL439" s="73">
        <f t="shared" si="168"/>
        <v>0</v>
      </c>
      <c r="CM439" s="73">
        <f t="shared" si="169"/>
        <v>0</v>
      </c>
      <c r="CN439" s="73">
        <f t="shared" si="170"/>
        <v>0</v>
      </c>
      <c r="CO439" s="73">
        <f t="shared" si="171"/>
        <v>0</v>
      </c>
      <c r="CP439" s="73">
        <f t="shared" si="172"/>
        <v>0</v>
      </c>
      <c r="CQ439" s="73">
        <f t="shared" si="173"/>
        <v>0</v>
      </c>
      <c r="CR439" s="73">
        <f t="shared" si="185"/>
        <v>0</v>
      </c>
      <c r="CS439" s="94"/>
      <c r="CT439" s="94"/>
      <c r="CU439" s="94"/>
      <c r="CV439" s="94"/>
      <c r="CW439" s="94"/>
    </row>
    <row r="440" spans="1:101" s="22" customFormat="1" x14ac:dyDescent="0.2">
      <c r="A440" s="91">
        <f t="shared" si="186"/>
        <v>429</v>
      </c>
      <c r="B440" s="61"/>
      <c r="C440" s="61"/>
      <c r="D440" s="6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AS440" s="109"/>
      <c r="AT440" s="94"/>
      <c r="AU440" s="94"/>
      <c r="AV440" s="94"/>
      <c r="AW440" s="94"/>
      <c r="AX440" s="94"/>
      <c r="AY440" s="94">
        <f t="shared" si="174"/>
        <v>429</v>
      </c>
      <c r="AZ440" s="94">
        <f>AVERAGE(B$12:B440)</f>
        <v>-1.0500267633333337E-3</v>
      </c>
      <c r="BA440" s="94">
        <f>AVERAGE(C$12:C440)</f>
        <v>4.6842394133333326E-3</v>
      </c>
      <c r="BB440" s="94">
        <f t="shared" si="175"/>
        <v>0</v>
      </c>
      <c r="BC440" s="94">
        <f t="shared" si="176"/>
        <v>0</v>
      </c>
      <c r="BD440" s="94">
        <f t="shared" si="187"/>
        <v>-6.3001605800000027E-2</v>
      </c>
      <c r="BE440" s="94">
        <f t="shared" si="188"/>
        <v>0.28105436479999996</v>
      </c>
      <c r="BF440" s="94">
        <f t="shared" si="189"/>
        <v>0.34405597060000004</v>
      </c>
      <c r="BG440" s="95">
        <f t="shared" si="177"/>
        <v>0</v>
      </c>
      <c r="BH440" s="95">
        <f t="shared" si="178"/>
        <v>0</v>
      </c>
      <c r="BI440" s="95">
        <f>(AVERAGE(B$12:B440)-AVERAGE($D$12:$D440))/STDEV(B$12:B440)</f>
        <v>-8.7081254602406233E-2</v>
      </c>
      <c r="BJ440" s="95">
        <f>(AVERAGE(C$12:C440)-AVERAGE($D$12:$D440))/STDEV(C$12:C440)</f>
        <v>0.10432948975861421</v>
      </c>
      <c r="BK440" s="94"/>
      <c r="BL440" s="94"/>
      <c r="BM440" s="94"/>
      <c r="BN440" s="72">
        <f t="shared" si="179"/>
        <v>0</v>
      </c>
      <c r="BO440" s="72">
        <f t="shared" si="180"/>
        <v>0</v>
      </c>
      <c r="BP440" s="72">
        <f t="shared" si="181"/>
        <v>0</v>
      </c>
      <c r="BQ440" s="72">
        <f t="shared" si="182"/>
        <v>1</v>
      </c>
      <c r="BR440" s="72">
        <f t="shared" si="183"/>
        <v>1</v>
      </c>
      <c r="BS440" s="72">
        <f t="shared" si="184"/>
        <v>1</v>
      </c>
      <c r="BT440" s="72"/>
      <c r="BU440" s="72"/>
      <c r="BV440" s="72"/>
      <c r="BW440" s="72"/>
      <c r="BX440" s="72"/>
      <c r="BY440" s="72"/>
      <c r="BZ440" s="72"/>
      <c r="CA440" s="72"/>
      <c r="CB440" s="72"/>
      <c r="CC440" s="73"/>
      <c r="CD440" s="73"/>
      <c r="CE440" s="73"/>
      <c r="CF440" s="73"/>
      <c r="CG440" s="73"/>
      <c r="CH440" s="73">
        <f t="shared" si="165"/>
        <v>0</v>
      </c>
      <c r="CI440" s="73">
        <f t="shared" si="166"/>
        <v>0</v>
      </c>
      <c r="CJ440" s="73">
        <f t="shared" si="167"/>
        <v>0</v>
      </c>
      <c r="CK440" s="73"/>
      <c r="CL440" s="73">
        <f t="shared" si="168"/>
        <v>0</v>
      </c>
      <c r="CM440" s="73">
        <f t="shared" si="169"/>
        <v>0</v>
      </c>
      <c r="CN440" s="73">
        <f t="shared" si="170"/>
        <v>0</v>
      </c>
      <c r="CO440" s="73">
        <f t="shared" si="171"/>
        <v>0</v>
      </c>
      <c r="CP440" s="73">
        <f t="shared" si="172"/>
        <v>0</v>
      </c>
      <c r="CQ440" s="73">
        <f t="shared" si="173"/>
        <v>0</v>
      </c>
      <c r="CR440" s="73">
        <f t="shared" si="185"/>
        <v>0</v>
      </c>
      <c r="CS440" s="94"/>
      <c r="CT440" s="94"/>
      <c r="CU440" s="94"/>
      <c r="CV440" s="94"/>
      <c r="CW440" s="94"/>
    </row>
    <row r="441" spans="1:101" s="22" customFormat="1" x14ac:dyDescent="0.2">
      <c r="A441" s="91">
        <f t="shared" si="186"/>
        <v>430</v>
      </c>
      <c r="B441" s="61"/>
      <c r="C441" s="61"/>
      <c r="D441" s="6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AS441" s="109"/>
      <c r="AT441" s="94"/>
      <c r="AU441" s="94"/>
      <c r="AV441" s="94"/>
      <c r="AW441" s="94"/>
      <c r="AX441" s="94"/>
      <c r="AY441" s="94">
        <f t="shared" si="174"/>
        <v>430</v>
      </c>
      <c r="AZ441" s="94">
        <f>AVERAGE(B$12:B441)</f>
        <v>-1.0500267633333337E-3</v>
      </c>
      <c r="BA441" s="94">
        <f>AVERAGE(C$12:C441)</f>
        <v>4.6842394133333326E-3</v>
      </c>
      <c r="BB441" s="94">
        <f t="shared" si="175"/>
        <v>0</v>
      </c>
      <c r="BC441" s="94">
        <f t="shared" si="176"/>
        <v>0</v>
      </c>
      <c r="BD441" s="94">
        <f t="shared" si="187"/>
        <v>-6.3001605800000027E-2</v>
      </c>
      <c r="BE441" s="94">
        <f t="shared" si="188"/>
        <v>0.28105436479999996</v>
      </c>
      <c r="BF441" s="94">
        <f t="shared" si="189"/>
        <v>0.34405597060000004</v>
      </c>
      <c r="BG441" s="95">
        <f t="shared" si="177"/>
        <v>0</v>
      </c>
      <c r="BH441" s="95">
        <f t="shared" si="178"/>
        <v>0</v>
      </c>
      <c r="BI441" s="95">
        <f>(AVERAGE(B$12:B441)-AVERAGE($D$12:$D441))/STDEV(B$12:B441)</f>
        <v>-8.7081254602406233E-2</v>
      </c>
      <c r="BJ441" s="95">
        <f>(AVERAGE(C$12:C441)-AVERAGE($D$12:$D441))/STDEV(C$12:C441)</f>
        <v>0.10432948975861421</v>
      </c>
      <c r="BK441" s="94"/>
      <c r="BL441" s="94"/>
      <c r="BM441" s="94"/>
      <c r="BN441" s="72">
        <f t="shared" si="179"/>
        <v>0</v>
      </c>
      <c r="BO441" s="72">
        <f t="shared" si="180"/>
        <v>0</v>
      </c>
      <c r="BP441" s="72">
        <f t="shared" si="181"/>
        <v>0</v>
      </c>
      <c r="BQ441" s="72">
        <f t="shared" si="182"/>
        <v>1</v>
      </c>
      <c r="BR441" s="72">
        <f t="shared" si="183"/>
        <v>1</v>
      </c>
      <c r="BS441" s="72">
        <f t="shared" si="184"/>
        <v>1</v>
      </c>
      <c r="BT441" s="72"/>
      <c r="BU441" s="72"/>
      <c r="BV441" s="72"/>
      <c r="BW441" s="72"/>
      <c r="BX441" s="72"/>
      <c r="BY441" s="72"/>
      <c r="BZ441" s="72"/>
      <c r="CA441" s="72"/>
      <c r="CB441" s="72"/>
      <c r="CC441" s="73"/>
      <c r="CD441" s="73"/>
      <c r="CE441" s="73"/>
      <c r="CF441" s="73"/>
      <c r="CG441" s="73"/>
      <c r="CH441" s="73">
        <f t="shared" si="165"/>
        <v>0</v>
      </c>
      <c r="CI441" s="73">
        <f t="shared" si="166"/>
        <v>0</v>
      </c>
      <c r="CJ441" s="73">
        <f t="shared" si="167"/>
        <v>0</v>
      </c>
      <c r="CK441" s="73"/>
      <c r="CL441" s="73">
        <f t="shared" si="168"/>
        <v>0</v>
      </c>
      <c r="CM441" s="73">
        <f t="shared" si="169"/>
        <v>0</v>
      </c>
      <c r="CN441" s="73">
        <f t="shared" si="170"/>
        <v>0</v>
      </c>
      <c r="CO441" s="73">
        <f t="shared" si="171"/>
        <v>0</v>
      </c>
      <c r="CP441" s="73">
        <f t="shared" si="172"/>
        <v>0</v>
      </c>
      <c r="CQ441" s="73">
        <f t="shared" si="173"/>
        <v>0</v>
      </c>
      <c r="CR441" s="73">
        <f t="shared" si="185"/>
        <v>0</v>
      </c>
      <c r="CS441" s="94"/>
      <c r="CT441" s="94"/>
      <c r="CU441" s="94"/>
      <c r="CV441" s="94"/>
      <c r="CW441" s="94"/>
    </row>
    <row r="442" spans="1:101" s="22" customFormat="1" x14ac:dyDescent="0.2">
      <c r="A442" s="91">
        <f t="shared" si="186"/>
        <v>431</v>
      </c>
      <c r="B442" s="61"/>
      <c r="C442" s="61"/>
      <c r="D442" s="6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AS442" s="109"/>
      <c r="AT442" s="94"/>
      <c r="AU442" s="94"/>
      <c r="AV442" s="94"/>
      <c r="AW442" s="94"/>
      <c r="AX442" s="94"/>
      <c r="AY442" s="94">
        <f t="shared" si="174"/>
        <v>431</v>
      </c>
      <c r="AZ442" s="94">
        <f>AVERAGE(B$12:B442)</f>
        <v>-1.0500267633333337E-3</v>
      </c>
      <c r="BA442" s="94">
        <f>AVERAGE(C$12:C442)</f>
        <v>4.6842394133333326E-3</v>
      </c>
      <c r="BB442" s="94">
        <f t="shared" si="175"/>
        <v>0</v>
      </c>
      <c r="BC442" s="94">
        <f t="shared" si="176"/>
        <v>0</v>
      </c>
      <c r="BD442" s="94">
        <f t="shared" si="187"/>
        <v>-6.3001605800000027E-2</v>
      </c>
      <c r="BE442" s="94">
        <f t="shared" si="188"/>
        <v>0.28105436479999996</v>
      </c>
      <c r="BF442" s="94">
        <f t="shared" si="189"/>
        <v>0.34405597060000004</v>
      </c>
      <c r="BG442" s="95">
        <f t="shared" si="177"/>
        <v>0</v>
      </c>
      <c r="BH442" s="95">
        <f t="shared" si="178"/>
        <v>0</v>
      </c>
      <c r="BI442" s="95">
        <f>(AVERAGE(B$12:B442)-AVERAGE($D$12:$D442))/STDEV(B$12:B442)</f>
        <v>-8.7081254602406233E-2</v>
      </c>
      <c r="BJ442" s="95">
        <f>(AVERAGE(C$12:C442)-AVERAGE($D$12:$D442))/STDEV(C$12:C442)</f>
        <v>0.10432948975861421</v>
      </c>
      <c r="BK442" s="94"/>
      <c r="BL442" s="94"/>
      <c r="BM442" s="94"/>
      <c r="BN442" s="72">
        <f t="shared" si="179"/>
        <v>0</v>
      </c>
      <c r="BO442" s="72">
        <f t="shared" si="180"/>
        <v>0</v>
      </c>
      <c r="BP442" s="72">
        <f t="shared" si="181"/>
        <v>0</v>
      </c>
      <c r="BQ442" s="72">
        <f t="shared" si="182"/>
        <v>1</v>
      </c>
      <c r="BR442" s="72">
        <f t="shared" si="183"/>
        <v>1</v>
      </c>
      <c r="BS442" s="72">
        <f t="shared" si="184"/>
        <v>1</v>
      </c>
      <c r="BT442" s="72"/>
      <c r="BU442" s="72"/>
      <c r="BV442" s="72"/>
      <c r="BW442" s="72"/>
      <c r="BX442" s="72"/>
      <c r="BY442" s="72"/>
      <c r="BZ442" s="72"/>
      <c r="CA442" s="72"/>
      <c r="CB442" s="72"/>
      <c r="CC442" s="73"/>
      <c r="CD442" s="73"/>
      <c r="CE442" s="73"/>
      <c r="CF442" s="73"/>
      <c r="CG442" s="73"/>
      <c r="CH442" s="73">
        <f t="shared" si="165"/>
        <v>0</v>
      </c>
      <c r="CI442" s="73">
        <f t="shared" si="166"/>
        <v>0</v>
      </c>
      <c r="CJ442" s="73">
        <f t="shared" si="167"/>
        <v>0</v>
      </c>
      <c r="CK442" s="73"/>
      <c r="CL442" s="73">
        <f t="shared" si="168"/>
        <v>0</v>
      </c>
      <c r="CM442" s="73">
        <f t="shared" si="169"/>
        <v>0</v>
      </c>
      <c r="CN442" s="73">
        <f t="shared" si="170"/>
        <v>0</v>
      </c>
      <c r="CO442" s="73">
        <f t="shared" si="171"/>
        <v>0</v>
      </c>
      <c r="CP442" s="73">
        <f t="shared" si="172"/>
        <v>0</v>
      </c>
      <c r="CQ442" s="73">
        <f t="shared" si="173"/>
        <v>0</v>
      </c>
      <c r="CR442" s="73">
        <f t="shared" si="185"/>
        <v>0</v>
      </c>
      <c r="CS442" s="94"/>
      <c r="CT442" s="94"/>
      <c r="CU442" s="94"/>
      <c r="CV442" s="94"/>
      <c r="CW442" s="94"/>
    </row>
    <row r="443" spans="1:101" s="22" customFormat="1" x14ac:dyDescent="0.2">
      <c r="A443" s="91">
        <f t="shared" si="186"/>
        <v>432</v>
      </c>
      <c r="B443" s="61"/>
      <c r="C443" s="61"/>
      <c r="D443" s="6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AS443" s="109"/>
      <c r="AT443" s="94"/>
      <c r="AU443" s="94"/>
      <c r="AV443" s="94"/>
      <c r="AW443" s="94"/>
      <c r="AX443" s="94"/>
      <c r="AY443" s="94">
        <f t="shared" si="174"/>
        <v>432</v>
      </c>
      <c r="AZ443" s="94">
        <f>AVERAGE(B$12:B443)</f>
        <v>-1.0500267633333337E-3</v>
      </c>
      <c r="BA443" s="94">
        <f>AVERAGE(C$12:C443)</f>
        <v>4.6842394133333326E-3</v>
      </c>
      <c r="BB443" s="94">
        <f t="shared" si="175"/>
        <v>0</v>
      </c>
      <c r="BC443" s="94">
        <f t="shared" si="176"/>
        <v>0</v>
      </c>
      <c r="BD443" s="94">
        <f t="shared" si="187"/>
        <v>-6.3001605800000027E-2</v>
      </c>
      <c r="BE443" s="94">
        <f t="shared" si="188"/>
        <v>0.28105436479999996</v>
      </c>
      <c r="BF443" s="94">
        <f t="shared" si="189"/>
        <v>0.34405597060000004</v>
      </c>
      <c r="BG443" s="95">
        <f t="shared" si="177"/>
        <v>0</v>
      </c>
      <c r="BH443" s="95">
        <f t="shared" si="178"/>
        <v>0</v>
      </c>
      <c r="BI443" s="95">
        <f>(AVERAGE(B$12:B443)-AVERAGE($D$12:$D443))/STDEV(B$12:B443)</f>
        <v>-8.7081254602406233E-2</v>
      </c>
      <c r="BJ443" s="95">
        <f>(AVERAGE(C$12:C443)-AVERAGE($D$12:$D443))/STDEV(C$12:C443)</f>
        <v>0.10432948975861421</v>
      </c>
      <c r="BK443" s="94"/>
      <c r="BL443" s="94"/>
      <c r="BM443" s="94"/>
      <c r="BN443" s="72">
        <f t="shared" si="179"/>
        <v>0</v>
      </c>
      <c r="BO443" s="72">
        <f t="shared" si="180"/>
        <v>0</v>
      </c>
      <c r="BP443" s="72">
        <f t="shared" si="181"/>
        <v>0</v>
      </c>
      <c r="BQ443" s="72">
        <f t="shared" si="182"/>
        <v>1</v>
      </c>
      <c r="BR443" s="72">
        <f t="shared" si="183"/>
        <v>1</v>
      </c>
      <c r="BS443" s="72">
        <f t="shared" si="184"/>
        <v>1</v>
      </c>
      <c r="BT443" s="72"/>
      <c r="BU443" s="72"/>
      <c r="BV443" s="72"/>
      <c r="BW443" s="72"/>
      <c r="BX443" s="72"/>
      <c r="BY443" s="72"/>
      <c r="BZ443" s="72"/>
      <c r="CA443" s="72"/>
      <c r="CB443" s="72"/>
      <c r="CC443" s="73"/>
      <c r="CD443" s="73"/>
      <c r="CE443" s="73"/>
      <c r="CF443" s="73"/>
      <c r="CG443" s="73"/>
      <c r="CH443" s="73">
        <f t="shared" si="165"/>
        <v>0</v>
      </c>
      <c r="CI443" s="73">
        <f t="shared" si="166"/>
        <v>0</v>
      </c>
      <c r="CJ443" s="73">
        <f t="shared" si="167"/>
        <v>0</v>
      </c>
      <c r="CK443" s="73"/>
      <c r="CL443" s="73">
        <f t="shared" si="168"/>
        <v>0</v>
      </c>
      <c r="CM443" s="73">
        <f t="shared" si="169"/>
        <v>0</v>
      </c>
      <c r="CN443" s="73">
        <f t="shared" si="170"/>
        <v>0</v>
      </c>
      <c r="CO443" s="73">
        <f t="shared" si="171"/>
        <v>0</v>
      </c>
      <c r="CP443" s="73">
        <f t="shared" si="172"/>
        <v>0</v>
      </c>
      <c r="CQ443" s="73">
        <f t="shared" si="173"/>
        <v>0</v>
      </c>
      <c r="CR443" s="73">
        <f t="shared" si="185"/>
        <v>0</v>
      </c>
      <c r="CS443" s="94"/>
      <c r="CT443" s="94"/>
      <c r="CU443" s="94"/>
      <c r="CV443" s="94"/>
      <c r="CW443" s="94"/>
    </row>
    <row r="444" spans="1:101" s="22" customFormat="1" x14ac:dyDescent="0.2">
      <c r="A444" s="91">
        <f t="shared" si="186"/>
        <v>433</v>
      </c>
      <c r="B444" s="61"/>
      <c r="C444" s="61"/>
      <c r="D444" s="6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AS444" s="109"/>
      <c r="AT444" s="94"/>
      <c r="AU444" s="94"/>
      <c r="AV444" s="94"/>
      <c r="AW444" s="94"/>
      <c r="AX444" s="94"/>
      <c r="AY444" s="94">
        <f t="shared" si="174"/>
        <v>433</v>
      </c>
      <c r="AZ444" s="94">
        <f>AVERAGE(B$12:B444)</f>
        <v>-1.0500267633333337E-3</v>
      </c>
      <c r="BA444" s="94">
        <f>AVERAGE(C$12:C444)</f>
        <v>4.6842394133333326E-3</v>
      </c>
      <c r="BB444" s="94">
        <f t="shared" si="175"/>
        <v>0</v>
      </c>
      <c r="BC444" s="94">
        <f t="shared" si="176"/>
        <v>0</v>
      </c>
      <c r="BD444" s="94">
        <f t="shared" si="187"/>
        <v>-6.3001605800000027E-2</v>
      </c>
      <c r="BE444" s="94">
        <f t="shared" si="188"/>
        <v>0.28105436479999996</v>
      </c>
      <c r="BF444" s="94">
        <f t="shared" si="189"/>
        <v>0.34405597060000004</v>
      </c>
      <c r="BG444" s="95">
        <f t="shared" si="177"/>
        <v>0</v>
      </c>
      <c r="BH444" s="95">
        <f t="shared" si="178"/>
        <v>0</v>
      </c>
      <c r="BI444" s="95">
        <f>(AVERAGE(B$12:B444)-AVERAGE($D$12:$D444))/STDEV(B$12:B444)</f>
        <v>-8.7081254602406233E-2</v>
      </c>
      <c r="BJ444" s="95">
        <f>(AVERAGE(C$12:C444)-AVERAGE($D$12:$D444))/STDEV(C$12:C444)</f>
        <v>0.10432948975861421</v>
      </c>
      <c r="BK444" s="94"/>
      <c r="BL444" s="94"/>
      <c r="BM444" s="94"/>
      <c r="BN444" s="72">
        <f t="shared" si="179"/>
        <v>0</v>
      </c>
      <c r="BO444" s="72">
        <f t="shared" si="180"/>
        <v>0</v>
      </c>
      <c r="BP444" s="72">
        <f t="shared" si="181"/>
        <v>0</v>
      </c>
      <c r="BQ444" s="72">
        <f t="shared" si="182"/>
        <v>1</v>
      </c>
      <c r="BR444" s="72">
        <f t="shared" si="183"/>
        <v>1</v>
      </c>
      <c r="BS444" s="72">
        <f t="shared" si="184"/>
        <v>1</v>
      </c>
      <c r="BT444" s="72"/>
      <c r="BU444" s="72"/>
      <c r="BV444" s="72"/>
      <c r="BW444" s="72"/>
      <c r="BX444" s="72"/>
      <c r="BY444" s="72"/>
      <c r="BZ444" s="72"/>
      <c r="CA444" s="72"/>
      <c r="CB444" s="72"/>
      <c r="CC444" s="73"/>
      <c r="CD444" s="73"/>
      <c r="CE444" s="73"/>
      <c r="CF444" s="73"/>
      <c r="CG444" s="73"/>
      <c r="CH444" s="73">
        <f t="shared" si="165"/>
        <v>0</v>
      </c>
      <c r="CI444" s="73">
        <f t="shared" si="166"/>
        <v>0</v>
      </c>
      <c r="CJ444" s="73">
        <f t="shared" si="167"/>
        <v>0</v>
      </c>
      <c r="CK444" s="73"/>
      <c r="CL444" s="73">
        <f t="shared" si="168"/>
        <v>0</v>
      </c>
      <c r="CM444" s="73">
        <f t="shared" si="169"/>
        <v>0</v>
      </c>
      <c r="CN444" s="73">
        <f t="shared" si="170"/>
        <v>0</v>
      </c>
      <c r="CO444" s="73">
        <f t="shared" si="171"/>
        <v>0</v>
      </c>
      <c r="CP444" s="73">
        <f t="shared" si="172"/>
        <v>0</v>
      </c>
      <c r="CQ444" s="73">
        <f t="shared" si="173"/>
        <v>0</v>
      </c>
      <c r="CR444" s="73">
        <f t="shared" si="185"/>
        <v>0</v>
      </c>
      <c r="CS444" s="94"/>
      <c r="CT444" s="94"/>
      <c r="CU444" s="94"/>
      <c r="CV444" s="94"/>
      <c r="CW444" s="94"/>
    </row>
    <row r="445" spans="1:101" s="22" customFormat="1" x14ac:dyDescent="0.2">
      <c r="A445" s="91">
        <f t="shared" si="186"/>
        <v>434</v>
      </c>
      <c r="B445" s="61"/>
      <c r="C445" s="61"/>
      <c r="D445" s="6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AS445" s="109"/>
      <c r="AT445" s="94"/>
      <c r="AU445" s="94"/>
      <c r="AV445" s="94"/>
      <c r="AW445" s="94"/>
      <c r="AX445" s="94"/>
      <c r="AY445" s="94">
        <f t="shared" si="174"/>
        <v>434</v>
      </c>
      <c r="AZ445" s="94">
        <f>AVERAGE(B$12:B445)</f>
        <v>-1.0500267633333337E-3</v>
      </c>
      <c r="BA445" s="94">
        <f>AVERAGE(C$12:C445)</f>
        <v>4.6842394133333326E-3</v>
      </c>
      <c r="BB445" s="94">
        <f t="shared" si="175"/>
        <v>0</v>
      </c>
      <c r="BC445" s="94">
        <f t="shared" si="176"/>
        <v>0</v>
      </c>
      <c r="BD445" s="94">
        <f t="shared" si="187"/>
        <v>-6.3001605800000027E-2</v>
      </c>
      <c r="BE445" s="94">
        <f t="shared" si="188"/>
        <v>0.28105436479999996</v>
      </c>
      <c r="BF445" s="94">
        <f t="shared" si="189"/>
        <v>0.34405597060000004</v>
      </c>
      <c r="BG445" s="95">
        <f t="shared" si="177"/>
        <v>0</v>
      </c>
      <c r="BH445" s="95">
        <f t="shared" si="178"/>
        <v>0</v>
      </c>
      <c r="BI445" s="95">
        <f>(AVERAGE(B$12:B445)-AVERAGE($D$12:$D445))/STDEV(B$12:B445)</f>
        <v>-8.7081254602406233E-2</v>
      </c>
      <c r="BJ445" s="95">
        <f>(AVERAGE(C$12:C445)-AVERAGE($D$12:$D445))/STDEV(C$12:C445)</f>
        <v>0.10432948975861421</v>
      </c>
      <c r="BK445" s="94"/>
      <c r="BL445" s="94"/>
      <c r="BM445" s="94"/>
      <c r="BN445" s="72">
        <f t="shared" si="179"/>
        <v>0</v>
      </c>
      <c r="BO445" s="72">
        <f t="shared" si="180"/>
        <v>0</v>
      </c>
      <c r="BP445" s="72">
        <f t="shared" si="181"/>
        <v>0</v>
      </c>
      <c r="BQ445" s="72">
        <f t="shared" si="182"/>
        <v>1</v>
      </c>
      <c r="BR445" s="72">
        <f t="shared" si="183"/>
        <v>1</v>
      </c>
      <c r="BS445" s="72">
        <f t="shared" si="184"/>
        <v>1</v>
      </c>
      <c r="BT445" s="72"/>
      <c r="BU445" s="72"/>
      <c r="BV445" s="72"/>
      <c r="BW445" s="72"/>
      <c r="BX445" s="72"/>
      <c r="BY445" s="72"/>
      <c r="BZ445" s="72"/>
      <c r="CA445" s="72"/>
      <c r="CB445" s="72"/>
      <c r="CC445" s="73"/>
      <c r="CD445" s="73"/>
      <c r="CE445" s="73"/>
      <c r="CF445" s="73"/>
      <c r="CG445" s="73"/>
      <c r="CH445" s="73">
        <f t="shared" si="165"/>
        <v>0</v>
      </c>
      <c r="CI445" s="73">
        <f t="shared" si="166"/>
        <v>0</v>
      </c>
      <c r="CJ445" s="73">
        <f t="shared" si="167"/>
        <v>0</v>
      </c>
      <c r="CK445" s="73"/>
      <c r="CL445" s="73">
        <f t="shared" si="168"/>
        <v>0</v>
      </c>
      <c r="CM445" s="73">
        <f t="shared" si="169"/>
        <v>0</v>
      </c>
      <c r="CN445" s="73">
        <f t="shared" si="170"/>
        <v>0</v>
      </c>
      <c r="CO445" s="73">
        <f t="shared" si="171"/>
        <v>0</v>
      </c>
      <c r="CP445" s="73">
        <f t="shared" si="172"/>
        <v>0</v>
      </c>
      <c r="CQ445" s="73">
        <f t="shared" si="173"/>
        <v>0</v>
      </c>
      <c r="CR445" s="73">
        <f t="shared" si="185"/>
        <v>0</v>
      </c>
      <c r="CS445" s="94"/>
      <c r="CT445" s="94"/>
      <c r="CU445" s="94"/>
      <c r="CV445" s="94"/>
      <c r="CW445" s="94"/>
    </row>
    <row r="446" spans="1:101" s="22" customFormat="1" x14ac:dyDescent="0.2">
      <c r="A446" s="91">
        <f t="shared" si="186"/>
        <v>435</v>
      </c>
      <c r="B446" s="61"/>
      <c r="C446" s="61"/>
      <c r="D446" s="6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AS446" s="109"/>
      <c r="AT446" s="94"/>
      <c r="AU446" s="94"/>
      <c r="AV446" s="94"/>
      <c r="AW446" s="94"/>
      <c r="AX446" s="94"/>
      <c r="AY446" s="94">
        <f t="shared" si="174"/>
        <v>435</v>
      </c>
      <c r="AZ446" s="94">
        <f>AVERAGE(B$12:B446)</f>
        <v>-1.0500267633333337E-3</v>
      </c>
      <c r="BA446" s="94">
        <f>AVERAGE(C$12:C446)</f>
        <v>4.6842394133333326E-3</v>
      </c>
      <c r="BB446" s="94">
        <f t="shared" si="175"/>
        <v>0</v>
      </c>
      <c r="BC446" s="94">
        <f t="shared" si="176"/>
        <v>0</v>
      </c>
      <c r="BD446" s="94">
        <f t="shared" si="187"/>
        <v>-6.3001605800000027E-2</v>
      </c>
      <c r="BE446" s="94">
        <f t="shared" si="188"/>
        <v>0.28105436479999996</v>
      </c>
      <c r="BF446" s="94">
        <f t="shared" si="189"/>
        <v>0.34405597060000004</v>
      </c>
      <c r="BG446" s="95">
        <f t="shared" si="177"/>
        <v>0</v>
      </c>
      <c r="BH446" s="95">
        <f t="shared" si="178"/>
        <v>0</v>
      </c>
      <c r="BI446" s="95">
        <f>(AVERAGE(B$12:B446)-AVERAGE($D$12:$D446))/STDEV(B$12:B446)</f>
        <v>-8.7081254602406233E-2</v>
      </c>
      <c r="BJ446" s="95">
        <f>(AVERAGE(C$12:C446)-AVERAGE($D$12:$D446))/STDEV(C$12:C446)</f>
        <v>0.10432948975861421</v>
      </c>
      <c r="BK446" s="94"/>
      <c r="BL446" s="94"/>
      <c r="BM446" s="94"/>
      <c r="BN446" s="72">
        <f t="shared" si="179"/>
        <v>0</v>
      </c>
      <c r="BO446" s="72">
        <f t="shared" si="180"/>
        <v>0</v>
      </c>
      <c r="BP446" s="72">
        <f t="shared" si="181"/>
        <v>0</v>
      </c>
      <c r="BQ446" s="72">
        <f t="shared" si="182"/>
        <v>1</v>
      </c>
      <c r="BR446" s="72">
        <f t="shared" si="183"/>
        <v>1</v>
      </c>
      <c r="BS446" s="72">
        <f t="shared" si="184"/>
        <v>1</v>
      </c>
      <c r="BT446" s="72"/>
      <c r="BU446" s="72"/>
      <c r="BV446" s="72"/>
      <c r="BW446" s="72"/>
      <c r="BX446" s="72"/>
      <c r="BY446" s="72"/>
      <c r="BZ446" s="72"/>
      <c r="CA446" s="72"/>
      <c r="CB446" s="72"/>
      <c r="CC446" s="73"/>
      <c r="CD446" s="73"/>
      <c r="CE446" s="73"/>
      <c r="CF446" s="73"/>
      <c r="CG446" s="73"/>
      <c r="CH446" s="73">
        <f t="shared" si="165"/>
        <v>0</v>
      </c>
      <c r="CI446" s="73">
        <f t="shared" si="166"/>
        <v>0</v>
      </c>
      <c r="CJ446" s="73">
        <f t="shared" si="167"/>
        <v>0</v>
      </c>
      <c r="CK446" s="73"/>
      <c r="CL446" s="73">
        <f t="shared" si="168"/>
        <v>0</v>
      </c>
      <c r="CM446" s="73">
        <f t="shared" si="169"/>
        <v>0</v>
      </c>
      <c r="CN446" s="73">
        <f t="shared" si="170"/>
        <v>0</v>
      </c>
      <c r="CO446" s="73">
        <f t="shared" si="171"/>
        <v>0</v>
      </c>
      <c r="CP446" s="73">
        <f t="shared" si="172"/>
        <v>0</v>
      </c>
      <c r="CQ446" s="73">
        <f t="shared" si="173"/>
        <v>0</v>
      </c>
      <c r="CR446" s="73">
        <f t="shared" si="185"/>
        <v>0</v>
      </c>
      <c r="CS446" s="94"/>
      <c r="CT446" s="94"/>
      <c r="CU446" s="94"/>
      <c r="CV446" s="94"/>
      <c r="CW446" s="94"/>
    </row>
    <row r="447" spans="1:101" s="22" customFormat="1" x14ac:dyDescent="0.2">
      <c r="A447" s="91">
        <f t="shared" si="186"/>
        <v>436</v>
      </c>
      <c r="B447" s="61"/>
      <c r="C447" s="61"/>
      <c r="D447" s="6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AS447" s="109"/>
      <c r="AT447" s="94"/>
      <c r="AU447" s="94"/>
      <c r="AV447" s="94"/>
      <c r="AW447" s="94"/>
      <c r="AX447" s="94"/>
      <c r="AY447" s="94">
        <f t="shared" si="174"/>
        <v>436</v>
      </c>
      <c r="AZ447" s="94">
        <f>AVERAGE(B$12:B447)</f>
        <v>-1.0500267633333337E-3</v>
      </c>
      <c r="BA447" s="94">
        <f>AVERAGE(C$12:C447)</f>
        <v>4.6842394133333326E-3</v>
      </c>
      <c r="BB447" s="94">
        <f t="shared" si="175"/>
        <v>0</v>
      </c>
      <c r="BC447" s="94">
        <f t="shared" si="176"/>
        <v>0</v>
      </c>
      <c r="BD447" s="94">
        <f t="shared" si="187"/>
        <v>-6.3001605800000027E-2</v>
      </c>
      <c r="BE447" s="94">
        <f t="shared" si="188"/>
        <v>0.28105436479999996</v>
      </c>
      <c r="BF447" s="94">
        <f t="shared" si="189"/>
        <v>0.34405597060000004</v>
      </c>
      <c r="BG447" s="95">
        <f t="shared" si="177"/>
        <v>0</v>
      </c>
      <c r="BH447" s="95">
        <f t="shared" si="178"/>
        <v>0</v>
      </c>
      <c r="BI447" s="95">
        <f>(AVERAGE(B$12:B447)-AVERAGE($D$12:$D447))/STDEV(B$12:B447)</f>
        <v>-8.7081254602406233E-2</v>
      </c>
      <c r="BJ447" s="95">
        <f>(AVERAGE(C$12:C447)-AVERAGE($D$12:$D447))/STDEV(C$12:C447)</f>
        <v>0.10432948975861421</v>
      </c>
      <c r="BK447" s="94"/>
      <c r="BL447" s="94"/>
      <c r="BM447" s="94"/>
      <c r="BN447" s="72">
        <f t="shared" si="179"/>
        <v>0</v>
      </c>
      <c r="BO447" s="72">
        <f t="shared" si="180"/>
        <v>0</v>
      </c>
      <c r="BP447" s="72">
        <f t="shared" si="181"/>
        <v>0</v>
      </c>
      <c r="BQ447" s="72">
        <f t="shared" si="182"/>
        <v>1</v>
      </c>
      <c r="BR447" s="72">
        <f t="shared" si="183"/>
        <v>1</v>
      </c>
      <c r="BS447" s="72">
        <f t="shared" si="184"/>
        <v>1</v>
      </c>
      <c r="BT447" s="72"/>
      <c r="BU447" s="72"/>
      <c r="BV447" s="72"/>
      <c r="BW447" s="72"/>
      <c r="BX447" s="72"/>
      <c r="BY447" s="72"/>
      <c r="BZ447" s="72"/>
      <c r="CA447" s="72"/>
      <c r="CB447" s="72"/>
      <c r="CC447" s="73"/>
      <c r="CD447" s="73"/>
      <c r="CE447" s="73"/>
      <c r="CF447" s="73"/>
      <c r="CG447" s="73"/>
      <c r="CH447" s="73">
        <f t="shared" si="165"/>
        <v>0</v>
      </c>
      <c r="CI447" s="73">
        <f t="shared" si="166"/>
        <v>0</v>
      </c>
      <c r="CJ447" s="73">
        <f t="shared" si="167"/>
        <v>0</v>
      </c>
      <c r="CK447" s="73"/>
      <c r="CL447" s="73">
        <f t="shared" si="168"/>
        <v>0</v>
      </c>
      <c r="CM447" s="73">
        <f t="shared" si="169"/>
        <v>0</v>
      </c>
      <c r="CN447" s="73">
        <f t="shared" si="170"/>
        <v>0</v>
      </c>
      <c r="CO447" s="73">
        <f t="shared" si="171"/>
        <v>0</v>
      </c>
      <c r="CP447" s="73">
        <f t="shared" si="172"/>
        <v>0</v>
      </c>
      <c r="CQ447" s="73">
        <f t="shared" si="173"/>
        <v>0</v>
      </c>
      <c r="CR447" s="73">
        <f t="shared" si="185"/>
        <v>0</v>
      </c>
      <c r="CS447" s="94"/>
      <c r="CT447" s="94"/>
      <c r="CU447" s="94"/>
      <c r="CV447" s="94"/>
      <c r="CW447" s="94"/>
    </row>
    <row r="448" spans="1:101" s="22" customFormat="1" x14ac:dyDescent="0.2">
      <c r="A448" s="91">
        <f t="shared" si="186"/>
        <v>437</v>
      </c>
      <c r="B448" s="61"/>
      <c r="C448" s="61"/>
      <c r="D448" s="6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AS448" s="109"/>
      <c r="AT448" s="94"/>
      <c r="AU448" s="94"/>
      <c r="AV448" s="94"/>
      <c r="AW448" s="94"/>
      <c r="AX448" s="94"/>
      <c r="AY448" s="94">
        <f t="shared" si="174"/>
        <v>437</v>
      </c>
      <c r="AZ448" s="94">
        <f>AVERAGE(B$12:B448)</f>
        <v>-1.0500267633333337E-3</v>
      </c>
      <c r="BA448" s="94">
        <f>AVERAGE(C$12:C448)</f>
        <v>4.6842394133333326E-3</v>
      </c>
      <c r="BB448" s="94">
        <f t="shared" si="175"/>
        <v>0</v>
      </c>
      <c r="BC448" s="94">
        <f t="shared" si="176"/>
        <v>0</v>
      </c>
      <c r="BD448" s="94">
        <f t="shared" si="187"/>
        <v>-6.3001605800000027E-2</v>
      </c>
      <c r="BE448" s="94">
        <f t="shared" si="188"/>
        <v>0.28105436479999996</v>
      </c>
      <c r="BF448" s="94">
        <f t="shared" si="189"/>
        <v>0.34405597060000004</v>
      </c>
      <c r="BG448" s="95">
        <f t="shared" si="177"/>
        <v>0</v>
      </c>
      <c r="BH448" s="95">
        <f t="shared" si="178"/>
        <v>0</v>
      </c>
      <c r="BI448" s="95">
        <f>(AVERAGE(B$12:B448)-AVERAGE($D$12:$D448))/STDEV(B$12:B448)</f>
        <v>-8.7081254602406233E-2</v>
      </c>
      <c r="BJ448" s="95">
        <f>(AVERAGE(C$12:C448)-AVERAGE($D$12:$D448))/STDEV(C$12:C448)</f>
        <v>0.10432948975861421</v>
      </c>
      <c r="BK448" s="94"/>
      <c r="BL448" s="94"/>
      <c r="BM448" s="94"/>
      <c r="BN448" s="72">
        <f t="shared" si="179"/>
        <v>0</v>
      </c>
      <c r="BO448" s="72">
        <f t="shared" si="180"/>
        <v>0</v>
      </c>
      <c r="BP448" s="72">
        <f t="shared" si="181"/>
        <v>0</v>
      </c>
      <c r="BQ448" s="72">
        <f t="shared" si="182"/>
        <v>1</v>
      </c>
      <c r="BR448" s="72">
        <f t="shared" si="183"/>
        <v>1</v>
      </c>
      <c r="BS448" s="72">
        <f t="shared" si="184"/>
        <v>1</v>
      </c>
      <c r="BT448" s="72"/>
      <c r="BU448" s="72"/>
      <c r="BV448" s="72"/>
      <c r="BW448" s="72"/>
      <c r="BX448" s="72"/>
      <c r="BY448" s="72"/>
      <c r="BZ448" s="72"/>
      <c r="CA448" s="72"/>
      <c r="CB448" s="72"/>
      <c r="CC448" s="73"/>
      <c r="CD448" s="73"/>
      <c r="CE448" s="73"/>
      <c r="CF448" s="73"/>
      <c r="CG448" s="73"/>
      <c r="CH448" s="73">
        <f t="shared" si="165"/>
        <v>0</v>
      </c>
      <c r="CI448" s="73">
        <f t="shared" si="166"/>
        <v>0</v>
      </c>
      <c r="CJ448" s="73">
        <f t="shared" si="167"/>
        <v>0</v>
      </c>
      <c r="CK448" s="73"/>
      <c r="CL448" s="73">
        <f t="shared" si="168"/>
        <v>0</v>
      </c>
      <c r="CM448" s="73">
        <f t="shared" si="169"/>
        <v>0</v>
      </c>
      <c r="CN448" s="73">
        <f t="shared" si="170"/>
        <v>0</v>
      </c>
      <c r="CO448" s="73">
        <f t="shared" si="171"/>
        <v>0</v>
      </c>
      <c r="CP448" s="73">
        <f t="shared" si="172"/>
        <v>0</v>
      </c>
      <c r="CQ448" s="73">
        <f t="shared" si="173"/>
        <v>0</v>
      </c>
      <c r="CR448" s="73">
        <f t="shared" si="185"/>
        <v>0</v>
      </c>
      <c r="CS448" s="94"/>
      <c r="CT448" s="94"/>
      <c r="CU448" s="94"/>
      <c r="CV448" s="94"/>
      <c r="CW448" s="94"/>
    </row>
    <row r="449" spans="1:101" s="22" customFormat="1" x14ac:dyDescent="0.2">
      <c r="A449" s="91">
        <f t="shared" si="186"/>
        <v>438</v>
      </c>
      <c r="B449" s="61"/>
      <c r="C449" s="61"/>
      <c r="D449" s="6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AS449" s="109"/>
      <c r="AT449" s="94"/>
      <c r="AU449" s="94"/>
      <c r="AV449" s="94"/>
      <c r="AW449" s="94"/>
      <c r="AX449" s="94"/>
      <c r="AY449" s="94">
        <f t="shared" si="174"/>
        <v>438</v>
      </c>
      <c r="AZ449" s="94">
        <f>AVERAGE(B$12:B449)</f>
        <v>-1.0500267633333337E-3</v>
      </c>
      <c r="BA449" s="94">
        <f>AVERAGE(C$12:C449)</f>
        <v>4.6842394133333326E-3</v>
      </c>
      <c r="BB449" s="94">
        <f t="shared" si="175"/>
        <v>0</v>
      </c>
      <c r="BC449" s="94">
        <f t="shared" si="176"/>
        <v>0</v>
      </c>
      <c r="BD449" s="94">
        <f t="shared" si="187"/>
        <v>-6.3001605800000027E-2</v>
      </c>
      <c r="BE449" s="94">
        <f t="shared" si="188"/>
        <v>0.28105436479999996</v>
      </c>
      <c r="BF449" s="94">
        <f t="shared" si="189"/>
        <v>0.34405597060000004</v>
      </c>
      <c r="BG449" s="95">
        <f t="shared" si="177"/>
        <v>0</v>
      </c>
      <c r="BH449" s="95">
        <f t="shared" si="178"/>
        <v>0</v>
      </c>
      <c r="BI449" s="95">
        <f>(AVERAGE(B$12:B449)-AVERAGE($D$12:$D449))/STDEV(B$12:B449)</f>
        <v>-8.7081254602406233E-2</v>
      </c>
      <c r="BJ449" s="95">
        <f>(AVERAGE(C$12:C449)-AVERAGE($D$12:$D449))/STDEV(C$12:C449)</f>
        <v>0.10432948975861421</v>
      </c>
      <c r="BK449" s="94"/>
      <c r="BL449" s="94"/>
      <c r="BM449" s="94"/>
      <c r="BN449" s="72">
        <f t="shared" si="179"/>
        <v>0</v>
      </c>
      <c r="BO449" s="72">
        <f t="shared" si="180"/>
        <v>0</v>
      </c>
      <c r="BP449" s="72">
        <f t="shared" si="181"/>
        <v>0</v>
      </c>
      <c r="BQ449" s="72">
        <f t="shared" si="182"/>
        <v>1</v>
      </c>
      <c r="BR449" s="72">
        <f t="shared" si="183"/>
        <v>1</v>
      </c>
      <c r="BS449" s="72">
        <f t="shared" si="184"/>
        <v>1</v>
      </c>
      <c r="BT449" s="72"/>
      <c r="BU449" s="72"/>
      <c r="BV449" s="72"/>
      <c r="BW449" s="72"/>
      <c r="BX449" s="72"/>
      <c r="BY449" s="72"/>
      <c r="BZ449" s="72"/>
      <c r="CA449" s="72"/>
      <c r="CB449" s="72"/>
      <c r="CC449" s="73"/>
      <c r="CD449" s="73"/>
      <c r="CE449" s="73"/>
      <c r="CF449" s="73"/>
      <c r="CG449" s="73"/>
      <c r="CH449" s="73">
        <f t="shared" si="165"/>
        <v>0</v>
      </c>
      <c r="CI449" s="73">
        <f t="shared" si="166"/>
        <v>0</v>
      </c>
      <c r="CJ449" s="73">
        <f t="shared" si="167"/>
        <v>0</v>
      </c>
      <c r="CK449" s="73"/>
      <c r="CL449" s="73">
        <f t="shared" si="168"/>
        <v>0</v>
      </c>
      <c r="CM449" s="73">
        <f t="shared" si="169"/>
        <v>0</v>
      </c>
      <c r="CN449" s="73">
        <f t="shared" si="170"/>
        <v>0</v>
      </c>
      <c r="CO449" s="73">
        <f t="shared" si="171"/>
        <v>0</v>
      </c>
      <c r="CP449" s="73">
        <f t="shared" si="172"/>
        <v>0</v>
      </c>
      <c r="CQ449" s="73">
        <f t="shared" si="173"/>
        <v>0</v>
      </c>
      <c r="CR449" s="73">
        <f t="shared" si="185"/>
        <v>0</v>
      </c>
      <c r="CS449" s="94"/>
      <c r="CT449" s="94"/>
      <c r="CU449" s="94"/>
      <c r="CV449" s="94"/>
      <c r="CW449" s="94"/>
    </row>
    <row r="450" spans="1:101" s="22" customFormat="1" x14ac:dyDescent="0.2">
      <c r="A450" s="91">
        <f t="shared" si="186"/>
        <v>439</v>
      </c>
      <c r="B450" s="61"/>
      <c r="C450" s="61"/>
      <c r="D450" s="6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AS450" s="109"/>
      <c r="AT450" s="94"/>
      <c r="AU450" s="94"/>
      <c r="AV450" s="94"/>
      <c r="AW450" s="94"/>
      <c r="AX450" s="94"/>
      <c r="AY450" s="94">
        <f t="shared" si="174"/>
        <v>439</v>
      </c>
      <c r="AZ450" s="94">
        <f>AVERAGE(B$12:B450)</f>
        <v>-1.0500267633333337E-3</v>
      </c>
      <c r="BA450" s="94">
        <f>AVERAGE(C$12:C450)</f>
        <v>4.6842394133333326E-3</v>
      </c>
      <c r="BB450" s="94">
        <f t="shared" si="175"/>
        <v>0</v>
      </c>
      <c r="BC450" s="94">
        <f t="shared" si="176"/>
        <v>0</v>
      </c>
      <c r="BD450" s="94">
        <f t="shared" si="187"/>
        <v>-6.3001605800000027E-2</v>
      </c>
      <c r="BE450" s="94">
        <f t="shared" si="188"/>
        <v>0.28105436479999996</v>
      </c>
      <c r="BF450" s="94">
        <f t="shared" si="189"/>
        <v>0.34405597060000004</v>
      </c>
      <c r="BG450" s="95">
        <f t="shared" si="177"/>
        <v>0</v>
      </c>
      <c r="BH450" s="95">
        <f t="shared" si="178"/>
        <v>0</v>
      </c>
      <c r="BI450" s="95">
        <f>(AVERAGE(B$12:B450)-AVERAGE($D$12:$D450))/STDEV(B$12:B450)</f>
        <v>-8.7081254602406233E-2</v>
      </c>
      <c r="BJ450" s="95">
        <f>(AVERAGE(C$12:C450)-AVERAGE($D$12:$D450))/STDEV(C$12:C450)</f>
        <v>0.10432948975861421</v>
      </c>
      <c r="BK450" s="94"/>
      <c r="BL450" s="94"/>
      <c r="BM450" s="94"/>
      <c r="BN450" s="72">
        <f t="shared" si="179"/>
        <v>0</v>
      </c>
      <c r="BO450" s="72">
        <f t="shared" si="180"/>
        <v>0</v>
      </c>
      <c r="BP450" s="72">
        <f t="shared" si="181"/>
        <v>0</v>
      </c>
      <c r="BQ450" s="72">
        <f t="shared" si="182"/>
        <v>1</v>
      </c>
      <c r="BR450" s="72">
        <f t="shared" si="183"/>
        <v>1</v>
      </c>
      <c r="BS450" s="72">
        <f t="shared" si="184"/>
        <v>1</v>
      </c>
      <c r="BT450" s="72"/>
      <c r="BU450" s="72"/>
      <c r="BV450" s="72"/>
      <c r="BW450" s="72"/>
      <c r="BX450" s="72"/>
      <c r="BY450" s="72"/>
      <c r="BZ450" s="72"/>
      <c r="CA450" s="72"/>
      <c r="CB450" s="72"/>
      <c r="CC450" s="73"/>
      <c r="CD450" s="73"/>
      <c r="CE450" s="73"/>
      <c r="CF450" s="73"/>
      <c r="CG450" s="73"/>
      <c r="CH450" s="73">
        <f t="shared" si="165"/>
        <v>0</v>
      </c>
      <c r="CI450" s="73">
        <f t="shared" si="166"/>
        <v>0</v>
      </c>
      <c r="CJ450" s="73">
        <f t="shared" si="167"/>
        <v>0</v>
      </c>
      <c r="CK450" s="73"/>
      <c r="CL450" s="73">
        <f t="shared" si="168"/>
        <v>0</v>
      </c>
      <c r="CM450" s="73">
        <f t="shared" si="169"/>
        <v>0</v>
      </c>
      <c r="CN450" s="73">
        <f t="shared" si="170"/>
        <v>0</v>
      </c>
      <c r="CO450" s="73">
        <f t="shared" si="171"/>
        <v>0</v>
      </c>
      <c r="CP450" s="73">
        <f t="shared" si="172"/>
        <v>0</v>
      </c>
      <c r="CQ450" s="73">
        <f t="shared" si="173"/>
        <v>0</v>
      </c>
      <c r="CR450" s="73">
        <f t="shared" si="185"/>
        <v>0</v>
      </c>
      <c r="CS450" s="94"/>
      <c r="CT450" s="94"/>
      <c r="CU450" s="94"/>
      <c r="CV450" s="94"/>
      <c r="CW450" s="94"/>
    </row>
    <row r="451" spans="1:101" s="22" customFormat="1" x14ac:dyDescent="0.2">
      <c r="A451" s="91">
        <f t="shared" si="186"/>
        <v>440</v>
      </c>
      <c r="B451" s="61"/>
      <c r="C451" s="61"/>
      <c r="D451" s="6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AS451" s="109"/>
      <c r="AT451" s="94"/>
      <c r="AU451" s="94"/>
      <c r="AV451" s="94"/>
      <c r="AW451" s="94"/>
      <c r="AX451" s="94"/>
      <c r="AY451" s="94">
        <f t="shared" si="174"/>
        <v>440</v>
      </c>
      <c r="AZ451" s="94">
        <f>AVERAGE(B$12:B451)</f>
        <v>-1.0500267633333337E-3</v>
      </c>
      <c r="BA451" s="94">
        <f>AVERAGE(C$12:C451)</f>
        <v>4.6842394133333326E-3</v>
      </c>
      <c r="BB451" s="94">
        <f t="shared" si="175"/>
        <v>0</v>
      </c>
      <c r="BC451" s="94">
        <f t="shared" si="176"/>
        <v>0</v>
      </c>
      <c r="BD451" s="94">
        <f t="shared" si="187"/>
        <v>-6.3001605800000027E-2</v>
      </c>
      <c r="BE451" s="94">
        <f t="shared" si="188"/>
        <v>0.28105436479999996</v>
      </c>
      <c r="BF451" s="94">
        <f t="shared" si="189"/>
        <v>0.34405597060000004</v>
      </c>
      <c r="BG451" s="95">
        <f t="shared" si="177"/>
        <v>0</v>
      </c>
      <c r="BH451" s="95">
        <f t="shared" si="178"/>
        <v>0</v>
      </c>
      <c r="BI451" s="95">
        <f>(AVERAGE(B$12:B451)-AVERAGE($D$12:$D451))/STDEV(B$12:B451)</f>
        <v>-8.7081254602406233E-2</v>
      </c>
      <c r="BJ451" s="95">
        <f>(AVERAGE(C$12:C451)-AVERAGE($D$12:$D451))/STDEV(C$12:C451)</f>
        <v>0.10432948975861421</v>
      </c>
      <c r="BK451" s="94"/>
      <c r="BL451" s="94"/>
      <c r="BM451" s="94"/>
      <c r="BN451" s="72">
        <f t="shared" si="179"/>
        <v>0</v>
      </c>
      <c r="BO451" s="72">
        <f t="shared" si="180"/>
        <v>0</v>
      </c>
      <c r="BP451" s="72">
        <f t="shared" si="181"/>
        <v>0</v>
      </c>
      <c r="BQ451" s="72">
        <f t="shared" si="182"/>
        <v>1</v>
      </c>
      <c r="BR451" s="72">
        <f t="shared" si="183"/>
        <v>1</v>
      </c>
      <c r="BS451" s="72">
        <f t="shared" si="184"/>
        <v>1</v>
      </c>
      <c r="BT451" s="72"/>
      <c r="BU451" s="72"/>
      <c r="BV451" s="72"/>
      <c r="BW451" s="72"/>
      <c r="BX451" s="72"/>
      <c r="BY451" s="72"/>
      <c r="BZ451" s="72"/>
      <c r="CA451" s="72"/>
      <c r="CB451" s="72"/>
      <c r="CC451" s="73"/>
      <c r="CD451" s="73"/>
      <c r="CE451" s="73"/>
      <c r="CF451" s="73"/>
      <c r="CG451" s="73"/>
      <c r="CH451" s="73">
        <f t="shared" si="165"/>
        <v>0</v>
      </c>
      <c r="CI451" s="73">
        <f t="shared" si="166"/>
        <v>0</v>
      </c>
      <c r="CJ451" s="73">
        <f t="shared" si="167"/>
        <v>0</v>
      </c>
      <c r="CK451" s="73"/>
      <c r="CL451" s="73">
        <f t="shared" si="168"/>
        <v>0</v>
      </c>
      <c r="CM451" s="73">
        <f t="shared" si="169"/>
        <v>0</v>
      </c>
      <c r="CN451" s="73">
        <f t="shared" si="170"/>
        <v>0</v>
      </c>
      <c r="CO451" s="73">
        <f t="shared" si="171"/>
        <v>0</v>
      </c>
      <c r="CP451" s="73">
        <f t="shared" si="172"/>
        <v>0</v>
      </c>
      <c r="CQ451" s="73">
        <f t="shared" si="173"/>
        <v>0</v>
      </c>
      <c r="CR451" s="73">
        <f t="shared" si="185"/>
        <v>0</v>
      </c>
      <c r="CS451" s="94"/>
      <c r="CT451" s="94"/>
      <c r="CU451" s="94"/>
      <c r="CV451" s="94"/>
      <c r="CW451" s="94"/>
    </row>
    <row r="452" spans="1:101" s="22" customFormat="1" x14ac:dyDescent="0.2">
      <c r="A452" s="91">
        <f t="shared" si="186"/>
        <v>441</v>
      </c>
      <c r="B452" s="61"/>
      <c r="C452" s="61"/>
      <c r="D452" s="6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AS452" s="109"/>
      <c r="AT452" s="94"/>
      <c r="AU452" s="94"/>
      <c r="AV452" s="94"/>
      <c r="AW452" s="94"/>
      <c r="AX452" s="94"/>
      <c r="AY452" s="94">
        <f t="shared" si="174"/>
        <v>441</v>
      </c>
      <c r="AZ452" s="94">
        <f>AVERAGE(B$12:B452)</f>
        <v>-1.0500267633333337E-3</v>
      </c>
      <c r="BA452" s="94">
        <f>AVERAGE(C$12:C452)</f>
        <v>4.6842394133333326E-3</v>
      </c>
      <c r="BB452" s="94">
        <f t="shared" si="175"/>
        <v>0</v>
      </c>
      <c r="BC452" s="94">
        <f t="shared" si="176"/>
        <v>0</v>
      </c>
      <c r="BD452" s="94">
        <f t="shared" si="187"/>
        <v>-6.3001605800000027E-2</v>
      </c>
      <c r="BE452" s="94">
        <f t="shared" si="188"/>
        <v>0.28105436479999996</v>
      </c>
      <c r="BF452" s="94">
        <f t="shared" si="189"/>
        <v>0.34405597060000004</v>
      </c>
      <c r="BG452" s="95">
        <f t="shared" si="177"/>
        <v>0</v>
      </c>
      <c r="BH452" s="95">
        <f t="shared" si="178"/>
        <v>0</v>
      </c>
      <c r="BI452" s="95">
        <f>(AVERAGE(B$12:B452)-AVERAGE($D$12:$D452))/STDEV(B$12:B452)</f>
        <v>-8.7081254602406233E-2</v>
      </c>
      <c r="BJ452" s="95">
        <f>(AVERAGE(C$12:C452)-AVERAGE($D$12:$D452))/STDEV(C$12:C452)</f>
        <v>0.10432948975861421</v>
      </c>
      <c r="BK452" s="94"/>
      <c r="BL452" s="94"/>
      <c r="BM452" s="94"/>
      <c r="BN452" s="72">
        <f t="shared" si="179"/>
        <v>0</v>
      </c>
      <c r="BO452" s="72">
        <f t="shared" si="180"/>
        <v>0</v>
      </c>
      <c r="BP452" s="72">
        <f t="shared" si="181"/>
        <v>0</v>
      </c>
      <c r="BQ452" s="72">
        <f t="shared" si="182"/>
        <v>1</v>
      </c>
      <c r="BR452" s="72">
        <f t="shared" si="183"/>
        <v>1</v>
      </c>
      <c r="BS452" s="72">
        <f t="shared" si="184"/>
        <v>1</v>
      </c>
      <c r="BT452" s="72"/>
      <c r="BU452" s="72"/>
      <c r="BV452" s="72"/>
      <c r="BW452" s="72"/>
      <c r="BX452" s="72"/>
      <c r="BY452" s="72"/>
      <c r="BZ452" s="72"/>
      <c r="CA452" s="72"/>
      <c r="CB452" s="72"/>
      <c r="CC452" s="73"/>
      <c r="CD452" s="73"/>
      <c r="CE452" s="73"/>
      <c r="CF452" s="73"/>
      <c r="CG452" s="73"/>
      <c r="CH452" s="73">
        <f t="shared" si="165"/>
        <v>0</v>
      </c>
      <c r="CI452" s="73">
        <f t="shared" si="166"/>
        <v>0</v>
      </c>
      <c r="CJ452" s="73">
        <f t="shared" si="167"/>
        <v>0</v>
      </c>
      <c r="CK452" s="73"/>
      <c r="CL452" s="73">
        <f t="shared" si="168"/>
        <v>0</v>
      </c>
      <c r="CM452" s="73">
        <f t="shared" si="169"/>
        <v>0</v>
      </c>
      <c r="CN452" s="73">
        <f t="shared" si="170"/>
        <v>0</v>
      </c>
      <c r="CO452" s="73">
        <f t="shared" si="171"/>
        <v>0</v>
      </c>
      <c r="CP452" s="73">
        <f t="shared" si="172"/>
        <v>0</v>
      </c>
      <c r="CQ452" s="73">
        <f t="shared" si="173"/>
        <v>0</v>
      </c>
      <c r="CR452" s="73">
        <f t="shared" si="185"/>
        <v>0</v>
      </c>
      <c r="CS452" s="94"/>
      <c r="CT452" s="94"/>
      <c r="CU452" s="94"/>
      <c r="CV452" s="94"/>
      <c r="CW452" s="94"/>
    </row>
    <row r="453" spans="1:101" s="22" customFormat="1" x14ac:dyDescent="0.2">
      <c r="A453" s="91">
        <f t="shared" si="186"/>
        <v>442</v>
      </c>
      <c r="B453" s="61"/>
      <c r="C453" s="61"/>
      <c r="D453" s="6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AS453" s="109"/>
      <c r="AT453" s="94"/>
      <c r="AU453" s="94"/>
      <c r="AV453" s="94"/>
      <c r="AW453" s="94"/>
      <c r="AX453" s="94"/>
      <c r="AY453" s="94">
        <f t="shared" si="174"/>
        <v>442</v>
      </c>
      <c r="AZ453" s="94">
        <f>AVERAGE(B$12:B453)</f>
        <v>-1.0500267633333337E-3</v>
      </c>
      <c r="BA453" s="94">
        <f>AVERAGE(C$12:C453)</f>
        <v>4.6842394133333326E-3</v>
      </c>
      <c r="BB453" s="94">
        <f t="shared" si="175"/>
        <v>0</v>
      </c>
      <c r="BC453" s="94">
        <f t="shared" si="176"/>
        <v>0</v>
      </c>
      <c r="BD453" s="94">
        <f t="shared" si="187"/>
        <v>-6.3001605800000027E-2</v>
      </c>
      <c r="BE453" s="94">
        <f t="shared" si="188"/>
        <v>0.28105436479999996</v>
      </c>
      <c r="BF453" s="94">
        <f t="shared" si="189"/>
        <v>0.34405597060000004</v>
      </c>
      <c r="BG453" s="95">
        <f t="shared" si="177"/>
        <v>0</v>
      </c>
      <c r="BH453" s="95">
        <f t="shared" si="178"/>
        <v>0</v>
      </c>
      <c r="BI453" s="95">
        <f>(AVERAGE(B$12:B453)-AVERAGE($D$12:$D453))/STDEV(B$12:B453)</f>
        <v>-8.7081254602406233E-2</v>
      </c>
      <c r="BJ453" s="95">
        <f>(AVERAGE(C$12:C453)-AVERAGE($D$12:$D453))/STDEV(C$12:C453)</f>
        <v>0.10432948975861421</v>
      </c>
      <c r="BK453" s="94"/>
      <c r="BL453" s="94"/>
      <c r="BM453" s="94"/>
      <c r="BN453" s="72">
        <f t="shared" si="179"/>
        <v>0</v>
      </c>
      <c r="BO453" s="72">
        <f t="shared" si="180"/>
        <v>0</v>
      </c>
      <c r="BP453" s="72">
        <f t="shared" si="181"/>
        <v>0</v>
      </c>
      <c r="BQ453" s="72">
        <f t="shared" si="182"/>
        <v>1</v>
      </c>
      <c r="BR453" s="72">
        <f t="shared" si="183"/>
        <v>1</v>
      </c>
      <c r="BS453" s="72">
        <f t="shared" si="184"/>
        <v>1</v>
      </c>
      <c r="BT453" s="72"/>
      <c r="BU453" s="72"/>
      <c r="BV453" s="72"/>
      <c r="BW453" s="72"/>
      <c r="BX453" s="72"/>
      <c r="BY453" s="72"/>
      <c r="BZ453" s="72"/>
      <c r="CA453" s="72"/>
      <c r="CB453" s="72"/>
      <c r="CC453" s="73"/>
      <c r="CD453" s="73"/>
      <c r="CE453" s="73"/>
      <c r="CF453" s="73"/>
      <c r="CG453" s="73"/>
      <c r="CH453" s="73">
        <f t="shared" si="165"/>
        <v>0</v>
      </c>
      <c r="CI453" s="73">
        <f t="shared" si="166"/>
        <v>0</v>
      </c>
      <c r="CJ453" s="73">
        <f t="shared" si="167"/>
        <v>0</v>
      </c>
      <c r="CK453" s="73"/>
      <c r="CL453" s="73">
        <f t="shared" si="168"/>
        <v>0</v>
      </c>
      <c r="CM453" s="73">
        <f t="shared" si="169"/>
        <v>0</v>
      </c>
      <c r="CN453" s="73">
        <f t="shared" si="170"/>
        <v>0</v>
      </c>
      <c r="CO453" s="73">
        <f t="shared" si="171"/>
        <v>0</v>
      </c>
      <c r="CP453" s="73">
        <f t="shared" si="172"/>
        <v>0</v>
      </c>
      <c r="CQ453" s="73">
        <f t="shared" si="173"/>
        <v>0</v>
      </c>
      <c r="CR453" s="73">
        <f t="shared" si="185"/>
        <v>0</v>
      </c>
      <c r="CS453" s="94"/>
      <c r="CT453" s="94"/>
      <c r="CU453" s="94"/>
      <c r="CV453" s="94"/>
      <c r="CW453" s="94"/>
    </row>
    <row r="454" spans="1:101" s="22" customFormat="1" x14ac:dyDescent="0.2">
      <c r="A454" s="91">
        <f t="shared" si="186"/>
        <v>443</v>
      </c>
      <c r="B454" s="61"/>
      <c r="C454" s="61"/>
      <c r="D454" s="6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AS454" s="109"/>
      <c r="AT454" s="94"/>
      <c r="AU454" s="94"/>
      <c r="AV454" s="94"/>
      <c r="AW454" s="94"/>
      <c r="AX454" s="94"/>
      <c r="AY454" s="94">
        <f t="shared" si="174"/>
        <v>443</v>
      </c>
      <c r="AZ454" s="94">
        <f>AVERAGE(B$12:B454)</f>
        <v>-1.0500267633333337E-3</v>
      </c>
      <c r="BA454" s="94">
        <f>AVERAGE(C$12:C454)</f>
        <v>4.6842394133333326E-3</v>
      </c>
      <c r="BB454" s="94">
        <f t="shared" si="175"/>
        <v>0</v>
      </c>
      <c r="BC454" s="94">
        <f t="shared" si="176"/>
        <v>0</v>
      </c>
      <c r="BD454" s="94">
        <f t="shared" si="187"/>
        <v>-6.3001605800000027E-2</v>
      </c>
      <c r="BE454" s="94">
        <f t="shared" si="188"/>
        <v>0.28105436479999996</v>
      </c>
      <c r="BF454" s="94">
        <f t="shared" si="189"/>
        <v>0.34405597060000004</v>
      </c>
      <c r="BG454" s="95">
        <f t="shared" si="177"/>
        <v>0</v>
      </c>
      <c r="BH454" s="95">
        <f t="shared" si="178"/>
        <v>0</v>
      </c>
      <c r="BI454" s="95">
        <f>(AVERAGE(B$12:B454)-AVERAGE($D$12:$D454))/STDEV(B$12:B454)</f>
        <v>-8.7081254602406233E-2</v>
      </c>
      <c r="BJ454" s="95">
        <f>(AVERAGE(C$12:C454)-AVERAGE($D$12:$D454))/STDEV(C$12:C454)</f>
        <v>0.10432948975861421</v>
      </c>
      <c r="BK454" s="94"/>
      <c r="BL454" s="94"/>
      <c r="BM454" s="94"/>
      <c r="BN454" s="72">
        <f t="shared" si="179"/>
        <v>0</v>
      </c>
      <c r="BO454" s="72">
        <f t="shared" si="180"/>
        <v>0</v>
      </c>
      <c r="BP454" s="72">
        <f t="shared" si="181"/>
        <v>0</v>
      </c>
      <c r="BQ454" s="72">
        <f t="shared" si="182"/>
        <v>1</v>
      </c>
      <c r="BR454" s="72">
        <f t="shared" si="183"/>
        <v>1</v>
      </c>
      <c r="BS454" s="72">
        <f t="shared" si="184"/>
        <v>1</v>
      </c>
      <c r="BT454" s="72"/>
      <c r="BU454" s="72"/>
      <c r="BV454" s="72"/>
      <c r="BW454" s="72"/>
      <c r="BX454" s="72"/>
      <c r="BY454" s="72"/>
      <c r="BZ454" s="72"/>
      <c r="CA454" s="72"/>
      <c r="CB454" s="72"/>
      <c r="CC454" s="73"/>
      <c r="CD454" s="73"/>
      <c r="CE454" s="73"/>
      <c r="CF454" s="73"/>
      <c r="CG454" s="73"/>
      <c r="CH454" s="73">
        <f t="shared" si="165"/>
        <v>0</v>
      </c>
      <c r="CI454" s="73">
        <f t="shared" si="166"/>
        <v>0</v>
      </c>
      <c r="CJ454" s="73">
        <f t="shared" si="167"/>
        <v>0</v>
      </c>
      <c r="CK454" s="73"/>
      <c r="CL454" s="73">
        <f t="shared" si="168"/>
        <v>0</v>
      </c>
      <c r="CM454" s="73">
        <f t="shared" si="169"/>
        <v>0</v>
      </c>
      <c r="CN454" s="73">
        <f t="shared" si="170"/>
        <v>0</v>
      </c>
      <c r="CO454" s="73">
        <f t="shared" si="171"/>
        <v>0</v>
      </c>
      <c r="CP454" s="73">
        <f t="shared" si="172"/>
        <v>0</v>
      </c>
      <c r="CQ454" s="73">
        <f t="shared" si="173"/>
        <v>0</v>
      </c>
      <c r="CR454" s="73">
        <f t="shared" si="185"/>
        <v>0</v>
      </c>
      <c r="CS454" s="94"/>
      <c r="CT454" s="94"/>
      <c r="CU454" s="94"/>
      <c r="CV454" s="94"/>
      <c r="CW454" s="94"/>
    </row>
    <row r="455" spans="1:101" s="22" customFormat="1" x14ac:dyDescent="0.2">
      <c r="A455" s="91">
        <f t="shared" si="186"/>
        <v>444</v>
      </c>
      <c r="B455" s="61"/>
      <c r="C455" s="61"/>
      <c r="D455" s="6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AS455" s="109"/>
      <c r="AT455" s="94"/>
      <c r="AU455" s="94"/>
      <c r="AV455" s="94"/>
      <c r="AW455" s="94"/>
      <c r="AX455" s="94"/>
      <c r="AY455" s="94">
        <f t="shared" si="174"/>
        <v>444</v>
      </c>
      <c r="AZ455" s="94">
        <f>AVERAGE(B$12:B455)</f>
        <v>-1.0500267633333337E-3</v>
      </c>
      <c r="BA455" s="94">
        <f>AVERAGE(C$12:C455)</f>
        <v>4.6842394133333326E-3</v>
      </c>
      <c r="BB455" s="94">
        <f t="shared" si="175"/>
        <v>0</v>
      </c>
      <c r="BC455" s="94">
        <f t="shared" si="176"/>
        <v>0</v>
      </c>
      <c r="BD455" s="94">
        <f t="shared" si="187"/>
        <v>-6.3001605800000027E-2</v>
      </c>
      <c r="BE455" s="94">
        <f t="shared" si="188"/>
        <v>0.28105436479999996</v>
      </c>
      <c r="BF455" s="94">
        <f t="shared" si="189"/>
        <v>0.34405597060000004</v>
      </c>
      <c r="BG455" s="95">
        <f t="shared" si="177"/>
        <v>0</v>
      </c>
      <c r="BH455" s="95">
        <f t="shared" si="178"/>
        <v>0</v>
      </c>
      <c r="BI455" s="95">
        <f>(AVERAGE(B$12:B455)-AVERAGE($D$12:$D455))/STDEV(B$12:B455)</f>
        <v>-8.7081254602406233E-2</v>
      </c>
      <c r="BJ455" s="95">
        <f>(AVERAGE(C$12:C455)-AVERAGE($D$12:$D455))/STDEV(C$12:C455)</f>
        <v>0.10432948975861421</v>
      </c>
      <c r="BK455" s="94"/>
      <c r="BL455" s="94"/>
      <c r="BM455" s="94"/>
      <c r="BN455" s="72">
        <f t="shared" si="179"/>
        <v>0</v>
      </c>
      <c r="BO455" s="72">
        <f t="shared" si="180"/>
        <v>0</v>
      </c>
      <c r="BP455" s="72">
        <f t="shared" si="181"/>
        <v>0</v>
      </c>
      <c r="BQ455" s="72">
        <f t="shared" si="182"/>
        <v>1</v>
      </c>
      <c r="BR455" s="72">
        <f t="shared" si="183"/>
        <v>1</v>
      </c>
      <c r="BS455" s="72">
        <f t="shared" si="184"/>
        <v>1</v>
      </c>
      <c r="BT455" s="72"/>
      <c r="BU455" s="72"/>
      <c r="BV455" s="72"/>
      <c r="BW455" s="72"/>
      <c r="BX455" s="72"/>
      <c r="BY455" s="72"/>
      <c r="BZ455" s="72"/>
      <c r="CA455" s="72"/>
      <c r="CB455" s="72"/>
      <c r="CC455" s="73"/>
      <c r="CD455" s="73"/>
      <c r="CE455" s="73"/>
      <c r="CF455" s="73"/>
      <c r="CG455" s="73"/>
      <c r="CH455" s="73">
        <f t="shared" si="165"/>
        <v>0</v>
      </c>
      <c r="CI455" s="73">
        <f t="shared" si="166"/>
        <v>0</v>
      </c>
      <c r="CJ455" s="73">
        <f t="shared" si="167"/>
        <v>0</v>
      </c>
      <c r="CK455" s="73"/>
      <c r="CL455" s="73">
        <f t="shared" si="168"/>
        <v>0</v>
      </c>
      <c r="CM455" s="73">
        <f t="shared" si="169"/>
        <v>0</v>
      </c>
      <c r="CN455" s="73">
        <f t="shared" si="170"/>
        <v>0</v>
      </c>
      <c r="CO455" s="73">
        <f t="shared" si="171"/>
        <v>0</v>
      </c>
      <c r="CP455" s="73">
        <f t="shared" si="172"/>
        <v>0</v>
      </c>
      <c r="CQ455" s="73">
        <f t="shared" si="173"/>
        <v>0</v>
      </c>
      <c r="CR455" s="73">
        <f t="shared" si="185"/>
        <v>0</v>
      </c>
      <c r="CS455" s="94"/>
      <c r="CT455" s="94"/>
      <c r="CU455" s="94"/>
      <c r="CV455" s="94"/>
      <c r="CW455" s="94"/>
    </row>
    <row r="456" spans="1:101" s="22" customFormat="1" x14ac:dyDescent="0.2">
      <c r="A456" s="91">
        <f t="shared" si="186"/>
        <v>445</v>
      </c>
      <c r="B456" s="61"/>
      <c r="C456" s="61"/>
      <c r="D456" s="6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AS456" s="109"/>
      <c r="AT456" s="94"/>
      <c r="AU456" s="94"/>
      <c r="AV456" s="94"/>
      <c r="AW456" s="94"/>
      <c r="AX456" s="94"/>
      <c r="AY456" s="94">
        <f t="shared" si="174"/>
        <v>445</v>
      </c>
      <c r="AZ456" s="94">
        <f>AVERAGE(B$12:B456)</f>
        <v>-1.0500267633333337E-3</v>
      </c>
      <c r="BA456" s="94">
        <f>AVERAGE(C$12:C456)</f>
        <v>4.6842394133333326E-3</v>
      </c>
      <c r="BB456" s="94">
        <f t="shared" si="175"/>
        <v>0</v>
      </c>
      <c r="BC456" s="94">
        <f t="shared" si="176"/>
        <v>0</v>
      </c>
      <c r="BD456" s="94">
        <f t="shared" si="187"/>
        <v>-6.3001605800000027E-2</v>
      </c>
      <c r="BE456" s="94">
        <f t="shared" si="188"/>
        <v>0.28105436479999996</v>
      </c>
      <c r="BF456" s="94">
        <f t="shared" si="189"/>
        <v>0.34405597060000004</v>
      </c>
      <c r="BG456" s="95">
        <f t="shared" si="177"/>
        <v>0</v>
      </c>
      <c r="BH456" s="95">
        <f t="shared" si="178"/>
        <v>0</v>
      </c>
      <c r="BI456" s="95">
        <f>(AVERAGE(B$12:B456)-AVERAGE($D$12:$D456))/STDEV(B$12:B456)</f>
        <v>-8.7081254602406233E-2</v>
      </c>
      <c r="BJ456" s="95">
        <f>(AVERAGE(C$12:C456)-AVERAGE($D$12:$D456))/STDEV(C$12:C456)</f>
        <v>0.10432948975861421</v>
      </c>
      <c r="BK456" s="94"/>
      <c r="BL456" s="94"/>
      <c r="BM456" s="94"/>
      <c r="BN456" s="72">
        <f t="shared" si="179"/>
        <v>0</v>
      </c>
      <c r="BO456" s="72">
        <f t="shared" si="180"/>
        <v>0</v>
      </c>
      <c r="BP456" s="72">
        <f t="shared" si="181"/>
        <v>0</v>
      </c>
      <c r="BQ456" s="72">
        <f t="shared" si="182"/>
        <v>1</v>
      </c>
      <c r="BR456" s="72">
        <f t="shared" si="183"/>
        <v>1</v>
      </c>
      <c r="BS456" s="72">
        <f t="shared" si="184"/>
        <v>1</v>
      </c>
      <c r="BT456" s="72"/>
      <c r="BU456" s="72"/>
      <c r="BV456" s="72"/>
      <c r="BW456" s="72"/>
      <c r="BX456" s="72"/>
      <c r="BY456" s="72"/>
      <c r="BZ456" s="72"/>
      <c r="CA456" s="72"/>
      <c r="CB456" s="72"/>
      <c r="CC456" s="73"/>
      <c r="CD456" s="73"/>
      <c r="CE456" s="73"/>
      <c r="CF456" s="73"/>
      <c r="CG456" s="73"/>
      <c r="CH456" s="73">
        <f t="shared" si="165"/>
        <v>0</v>
      </c>
      <c r="CI456" s="73">
        <f t="shared" si="166"/>
        <v>0</v>
      </c>
      <c r="CJ456" s="73">
        <f t="shared" si="167"/>
        <v>0</v>
      </c>
      <c r="CK456" s="73"/>
      <c r="CL456" s="73">
        <f t="shared" si="168"/>
        <v>0</v>
      </c>
      <c r="CM456" s="73">
        <f t="shared" si="169"/>
        <v>0</v>
      </c>
      <c r="CN456" s="73">
        <f t="shared" si="170"/>
        <v>0</v>
      </c>
      <c r="CO456" s="73">
        <f t="shared" si="171"/>
        <v>0</v>
      </c>
      <c r="CP456" s="73">
        <f t="shared" si="172"/>
        <v>0</v>
      </c>
      <c r="CQ456" s="73">
        <f t="shared" si="173"/>
        <v>0</v>
      </c>
      <c r="CR456" s="73">
        <f t="shared" si="185"/>
        <v>0</v>
      </c>
      <c r="CS456" s="94"/>
      <c r="CT456" s="94"/>
      <c r="CU456" s="94"/>
      <c r="CV456" s="94"/>
      <c r="CW456" s="94"/>
    </row>
    <row r="457" spans="1:101" s="22" customFormat="1" x14ac:dyDescent="0.2">
      <c r="A457" s="91">
        <f t="shared" si="186"/>
        <v>446</v>
      </c>
      <c r="B457" s="61"/>
      <c r="C457" s="61"/>
      <c r="D457" s="6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AS457" s="109"/>
      <c r="AT457" s="94"/>
      <c r="AU457" s="94"/>
      <c r="AV457" s="94"/>
      <c r="AW457" s="94"/>
      <c r="AX457" s="94"/>
      <c r="AY457" s="94">
        <f t="shared" si="174"/>
        <v>446</v>
      </c>
      <c r="AZ457" s="94">
        <f>AVERAGE(B$12:B457)</f>
        <v>-1.0500267633333337E-3</v>
      </c>
      <c r="BA457" s="94">
        <f>AVERAGE(C$12:C457)</f>
        <v>4.6842394133333326E-3</v>
      </c>
      <c r="BB457" s="94">
        <f t="shared" si="175"/>
        <v>0</v>
      </c>
      <c r="BC457" s="94">
        <f t="shared" si="176"/>
        <v>0</v>
      </c>
      <c r="BD457" s="94">
        <f t="shared" si="187"/>
        <v>-6.3001605800000027E-2</v>
      </c>
      <c r="BE457" s="94">
        <f t="shared" si="188"/>
        <v>0.28105436479999996</v>
      </c>
      <c r="BF457" s="94">
        <f t="shared" si="189"/>
        <v>0.34405597060000004</v>
      </c>
      <c r="BG457" s="95">
        <f t="shared" si="177"/>
        <v>0</v>
      </c>
      <c r="BH457" s="95">
        <f t="shared" si="178"/>
        <v>0</v>
      </c>
      <c r="BI457" s="95">
        <f>(AVERAGE(B$12:B457)-AVERAGE($D$12:$D457))/STDEV(B$12:B457)</f>
        <v>-8.7081254602406233E-2</v>
      </c>
      <c r="BJ457" s="95">
        <f>(AVERAGE(C$12:C457)-AVERAGE($D$12:$D457))/STDEV(C$12:C457)</f>
        <v>0.10432948975861421</v>
      </c>
      <c r="BK457" s="94"/>
      <c r="BL457" s="94"/>
      <c r="BM457" s="94"/>
      <c r="BN457" s="72">
        <f t="shared" si="179"/>
        <v>0</v>
      </c>
      <c r="BO457" s="72">
        <f t="shared" si="180"/>
        <v>0</v>
      </c>
      <c r="BP457" s="72">
        <f t="shared" si="181"/>
        <v>0</v>
      </c>
      <c r="BQ457" s="72">
        <f t="shared" si="182"/>
        <v>1</v>
      </c>
      <c r="BR457" s="72">
        <f t="shared" si="183"/>
        <v>1</v>
      </c>
      <c r="BS457" s="72">
        <f t="shared" si="184"/>
        <v>1</v>
      </c>
      <c r="BT457" s="72"/>
      <c r="BU457" s="72"/>
      <c r="BV457" s="72"/>
      <c r="BW457" s="72"/>
      <c r="BX457" s="72"/>
      <c r="BY457" s="72"/>
      <c r="BZ457" s="72"/>
      <c r="CA457" s="72"/>
      <c r="CB457" s="72"/>
      <c r="CC457" s="73"/>
      <c r="CD457" s="73"/>
      <c r="CE457" s="73"/>
      <c r="CF457" s="73"/>
      <c r="CG457" s="73"/>
      <c r="CH457" s="73">
        <f t="shared" si="165"/>
        <v>0</v>
      </c>
      <c r="CI457" s="73">
        <f t="shared" si="166"/>
        <v>0</v>
      </c>
      <c r="CJ457" s="73">
        <f t="shared" si="167"/>
        <v>0</v>
      </c>
      <c r="CK457" s="73"/>
      <c r="CL457" s="73">
        <f t="shared" si="168"/>
        <v>0</v>
      </c>
      <c r="CM457" s="73">
        <f t="shared" si="169"/>
        <v>0</v>
      </c>
      <c r="CN457" s="73">
        <f t="shared" si="170"/>
        <v>0</v>
      </c>
      <c r="CO457" s="73">
        <f t="shared" si="171"/>
        <v>0</v>
      </c>
      <c r="CP457" s="73">
        <f t="shared" si="172"/>
        <v>0</v>
      </c>
      <c r="CQ457" s="73">
        <f t="shared" si="173"/>
        <v>0</v>
      </c>
      <c r="CR457" s="73">
        <f t="shared" si="185"/>
        <v>0</v>
      </c>
      <c r="CS457" s="94"/>
      <c r="CT457" s="94"/>
      <c r="CU457" s="94"/>
      <c r="CV457" s="94"/>
      <c r="CW457" s="94"/>
    </row>
    <row r="458" spans="1:101" s="22" customFormat="1" x14ac:dyDescent="0.2">
      <c r="A458" s="91">
        <f t="shared" si="186"/>
        <v>447</v>
      </c>
      <c r="B458" s="61"/>
      <c r="C458" s="61"/>
      <c r="D458" s="6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AS458" s="109"/>
      <c r="AT458" s="94"/>
      <c r="AU458" s="94"/>
      <c r="AV458" s="94"/>
      <c r="AW458" s="94"/>
      <c r="AX458" s="94"/>
      <c r="AY458" s="94">
        <f t="shared" si="174"/>
        <v>447</v>
      </c>
      <c r="AZ458" s="94">
        <f>AVERAGE(B$12:B458)</f>
        <v>-1.0500267633333337E-3</v>
      </c>
      <c r="BA458" s="94">
        <f>AVERAGE(C$12:C458)</f>
        <v>4.6842394133333326E-3</v>
      </c>
      <c r="BB458" s="94">
        <f t="shared" si="175"/>
        <v>0</v>
      </c>
      <c r="BC458" s="94">
        <f t="shared" si="176"/>
        <v>0</v>
      </c>
      <c r="BD458" s="94">
        <f t="shared" si="187"/>
        <v>-6.3001605800000027E-2</v>
      </c>
      <c r="BE458" s="94">
        <f t="shared" si="188"/>
        <v>0.28105436479999996</v>
      </c>
      <c r="BF458" s="94">
        <f t="shared" si="189"/>
        <v>0.34405597060000004</v>
      </c>
      <c r="BG458" s="95">
        <f t="shared" si="177"/>
        <v>0</v>
      </c>
      <c r="BH458" s="95">
        <f t="shared" si="178"/>
        <v>0</v>
      </c>
      <c r="BI458" s="95">
        <f>(AVERAGE(B$12:B458)-AVERAGE($D$12:$D458))/STDEV(B$12:B458)</f>
        <v>-8.7081254602406233E-2</v>
      </c>
      <c r="BJ458" s="95">
        <f>(AVERAGE(C$12:C458)-AVERAGE($D$12:$D458))/STDEV(C$12:C458)</f>
        <v>0.10432948975861421</v>
      </c>
      <c r="BK458" s="94"/>
      <c r="BL458" s="94"/>
      <c r="BM458" s="94"/>
      <c r="BN458" s="72">
        <f t="shared" si="179"/>
        <v>0</v>
      </c>
      <c r="BO458" s="72">
        <f t="shared" si="180"/>
        <v>0</v>
      </c>
      <c r="BP458" s="72">
        <f t="shared" si="181"/>
        <v>0</v>
      </c>
      <c r="BQ458" s="72">
        <f t="shared" si="182"/>
        <v>1</v>
      </c>
      <c r="BR458" s="72">
        <f t="shared" si="183"/>
        <v>1</v>
      </c>
      <c r="BS458" s="72">
        <f t="shared" si="184"/>
        <v>1</v>
      </c>
      <c r="BT458" s="72"/>
      <c r="BU458" s="72"/>
      <c r="BV458" s="72"/>
      <c r="BW458" s="72"/>
      <c r="BX458" s="72"/>
      <c r="BY458" s="72"/>
      <c r="BZ458" s="72"/>
      <c r="CA458" s="72"/>
      <c r="CB458" s="72"/>
      <c r="CC458" s="73"/>
      <c r="CD458" s="73"/>
      <c r="CE458" s="73"/>
      <c r="CF458" s="73"/>
      <c r="CG458" s="73"/>
      <c r="CH458" s="73">
        <f t="shared" si="165"/>
        <v>0</v>
      </c>
      <c r="CI458" s="73">
        <f t="shared" si="166"/>
        <v>0</v>
      </c>
      <c r="CJ458" s="73">
        <f t="shared" si="167"/>
        <v>0</v>
      </c>
      <c r="CK458" s="73"/>
      <c r="CL458" s="73">
        <f t="shared" si="168"/>
        <v>0</v>
      </c>
      <c r="CM458" s="73">
        <f t="shared" si="169"/>
        <v>0</v>
      </c>
      <c r="CN458" s="73">
        <f t="shared" si="170"/>
        <v>0</v>
      </c>
      <c r="CO458" s="73">
        <f t="shared" si="171"/>
        <v>0</v>
      </c>
      <c r="CP458" s="73">
        <f t="shared" si="172"/>
        <v>0</v>
      </c>
      <c r="CQ458" s="73">
        <f t="shared" si="173"/>
        <v>0</v>
      </c>
      <c r="CR458" s="73">
        <f t="shared" si="185"/>
        <v>0</v>
      </c>
      <c r="CS458" s="94"/>
      <c r="CT458" s="94"/>
      <c r="CU458" s="94"/>
      <c r="CV458" s="94"/>
      <c r="CW458" s="94"/>
    </row>
    <row r="459" spans="1:101" s="22" customFormat="1" x14ac:dyDescent="0.2">
      <c r="A459" s="91">
        <f t="shared" si="186"/>
        <v>448</v>
      </c>
      <c r="B459" s="61"/>
      <c r="C459" s="61"/>
      <c r="D459" s="6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AS459" s="109"/>
      <c r="AT459" s="94"/>
      <c r="AU459" s="94"/>
      <c r="AV459" s="94"/>
      <c r="AW459" s="94"/>
      <c r="AX459" s="94"/>
      <c r="AY459" s="94">
        <f t="shared" si="174"/>
        <v>448</v>
      </c>
      <c r="AZ459" s="94">
        <f>AVERAGE(B$12:B459)</f>
        <v>-1.0500267633333337E-3</v>
      </c>
      <c r="BA459" s="94">
        <f>AVERAGE(C$12:C459)</f>
        <v>4.6842394133333326E-3</v>
      </c>
      <c r="BB459" s="94">
        <f t="shared" si="175"/>
        <v>0</v>
      </c>
      <c r="BC459" s="94">
        <f t="shared" si="176"/>
        <v>0</v>
      </c>
      <c r="BD459" s="94">
        <f t="shared" si="187"/>
        <v>-6.3001605800000027E-2</v>
      </c>
      <c r="BE459" s="94">
        <f t="shared" si="188"/>
        <v>0.28105436479999996</v>
      </c>
      <c r="BF459" s="94">
        <f t="shared" si="189"/>
        <v>0.34405597060000004</v>
      </c>
      <c r="BG459" s="95">
        <f t="shared" si="177"/>
        <v>0</v>
      </c>
      <c r="BH459" s="95">
        <f t="shared" si="178"/>
        <v>0</v>
      </c>
      <c r="BI459" s="95">
        <f>(AVERAGE(B$12:B459)-AVERAGE($D$12:$D459))/STDEV(B$12:B459)</f>
        <v>-8.7081254602406233E-2</v>
      </c>
      <c r="BJ459" s="95">
        <f>(AVERAGE(C$12:C459)-AVERAGE($D$12:$D459))/STDEV(C$12:C459)</f>
        <v>0.10432948975861421</v>
      </c>
      <c r="BK459" s="94"/>
      <c r="BL459" s="94"/>
      <c r="BM459" s="94"/>
      <c r="BN459" s="72">
        <f t="shared" si="179"/>
        <v>0</v>
      </c>
      <c r="BO459" s="72">
        <f t="shared" si="180"/>
        <v>0</v>
      </c>
      <c r="BP459" s="72">
        <f t="shared" si="181"/>
        <v>0</v>
      </c>
      <c r="BQ459" s="72">
        <f t="shared" si="182"/>
        <v>1</v>
      </c>
      <c r="BR459" s="72">
        <f t="shared" si="183"/>
        <v>1</v>
      </c>
      <c r="BS459" s="72">
        <f t="shared" si="184"/>
        <v>1</v>
      </c>
      <c r="BT459" s="72"/>
      <c r="BU459" s="72"/>
      <c r="BV459" s="72"/>
      <c r="BW459" s="72"/>
      <c r="BX459" s="72"/>
      <c r="BY459" s="72"/>
      <c r="BZ459" s="72"/>
      <c r="CA459" s="72"/>
      <c r="CB459" s="72"/>
      <c r="CC459" s="73"/>
      <c r="CD459" s="73"/>
      <c r="CE459" s="73"/>
      <c r="CF459" s="73"/>
      <c r="CG459" s="73"/>
      <c r="CH459" s="73">
        <f t="shared" si="165"/>
        <v>0</v>
      </c>
      <c r="CI459" s="73">
        <f t="shared" si="166"/>
        <v>0</v>
      </c>
      <c r="CJ459" s="73">
        <f t="shared" si="167"/>
        <v>0</v>
      </c>
      <c r="CK459" s="73"/>
      <c r="CL459" s="73">
        <f t="shared" si="168"/>
        <v>0</v>
      </c>
      <c r="CM459" s="73">
        <f t="shared" si="169"/>
        <v>0</v>
      </c>
      <c r="CN459" s="73">
        <f t="shared" si="170"/>
        <v>0</v>
      </c>
      <c r="CO459" s="73">
        <f t="shared" si="171"/>
        <v>0</v>
      </c>
      <c r="CP459" s="73">
        <f t="shared" si="172"/>
        <v>0</v>
      </c>
      <c r="CQ459" s="73">
        <f t="shared" si="173"/>
        <v>0</v>
      </c>
      <c r="CR459" s="73">
        <f t="shared" si="185"/>
        <v>0</v>
      </c>
      <c r="CS459" s="94"/>
      <c r="CT459" s="94"/>
      <c r="CU459" s="94"/>
      <c r="CV459" s="94"/>
      <c r="CW459" s="94"/>
    </row>
    <row r="460" spans="1:101" s="22" customFormat="1" x14ac:dyDescent="0.2">
      <c r="A460" s="91">
        <f t="shared" si="186"/>
        <v>449</v>
      </c>
      <c r="B460" s="61"/>
      <c r="C460" s="61"/>
      <c r="D460" s="6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AS460" s="109"/>
      <c r="AT460" s="94"/>
      <c r="AU460" s="94"/>
      <c r="AV460" s="94"/>
      <c r="AW460" s="94"/>
      <c r="AX460" s="94"/>
      <c r="AY460" s="94">
        <f t="shared" si="174"/>
        <v>449</v>
      </c>
      <c r="AZ460" s="94">
        <f>AVERAGE(B$12:B460)</f>
        <v>-1.0500267633333337E-3</v>
      </c>
      <c r="BA460" s="94">
        <f>AVERAGE(C$12:C460)</f>
        <v>4.6842394133333326E-3</v>
      </c>
      <c r="BB460" s="94">
        <f t="shared" si="175"/>
        <v>0</v>
      </c>
      <c r="BC460" s="94">
        <f t="shared" si="176"/>
        <v>0</v>
      </c>
      <c r="BD460" s="94">
        <f t="shared" si="187"/>
        <v>-6.3001605800000027E-2</v>
      </c>
      <c r="BE460" s="94">
        <f t="shared" si="188"/>
        <v>0.28105436479999996</v>
      </c>
      <c r="BF460" s="94">
        <f t="shared" si="189"/>
        <v>0.34405597060000004</v>
      </c>
      <c r="BG460" s="95">
        <f t="shared" si="177"/>
        <v>0</v>
      </c>
      <c r="BH460" s="95">
        <f t="shared" si="178"/>
        <v>0</v>
      </c>
      <c r="BI460" s="95">
        <f>(AVERAGE(B$12:B460)-AVERAGE($D$12:$D460))/STDEV(B$12:B460)</f>
        <v>-8.7081254602406233E-2</v>
      </c>
      <c r="BJ460" s="95">
        <f>(AVERAGE(C$12:C460)-AVERAGE($D$12:$D460))/STDEV(C$12:C460)</f>
        <v>0.10432948975861421</v>
      </c>
      <c r="BK460" s="94"/>
      <c r="BL460" s="94"/>
      <c r="BM460" s="94"/>
      <c r="BN460" s="72">
        <f t="shared" si="179"/>
        <v>0</v>
      </c>
      <c r="BO460" s="72">
        <f t="shared" si="180"/>
        <v>0</v>
      </c>
      <c r="BP460" s="72">
        <f t="shared" si="181"/>
        <v>0</v>
      </c>
      <c r="BQ460" s="72">
        <f t="shared" si="182"/>
        <v>1</v>
      </c>
      <c r="BR460" s="72">
        <f t="shared" si="183"/>
        <v>1</v>
      </c>
      <c r="BS460" s="72">
        <f t="shared" si="184"/>
        <v>1</v>
      </c>
      <c r="BT460" s="72"/>
      <c r="BU460" s="72"/>
      <c r="BV460" s="72"/>
      <c r="BW460" s="72"/>
      <c r="BX460" s="72"/>
      <c r="BY460" s="72"/>
      <c r="BZ460" s="72"/>
      <c r="CA460" s="72"/>
      <c r="CB460" s="72"/>
      <c r="CC460" s="73"/>
      <c r="CD460" s="73"/>
      <c r="CE460" s="73"/>
      <c r="CF460" s="73"/>
      <c r="CG460" s="73"/>
      <c r="CH460" s="73">
        <f t="shared" ref="CH460:CH523" si="190">B460^2</f>
        <v>0</v>
      </c>
      <c r="CI460" s="73">
        <f t="shared" ref="CI460:CI523" si="191">B460^3</f>
        <v>0</v>
      </c>
      <c r="CJ460" s="73">
        <f t="shared" ref="CJ460:CJ523" si="192">B460^4</f>
        <v>0</v>
      </c>
      <c r="CK460" s="73"/>
      <c r="CL460" s="73">
        <f t="shared" ref="CL460:CL523" si="193">C460^2</f>
        <v>0</v>
      </c>
      <c r="CM460" s="73">
        <f t="shared" ref="CM460:CM523" si="194">C460^3</f>
        <v>0</v>
      </c>
      <c r="CN460" s="73">
        <f t="shared" ref="CN460:CN523" si="195">C460^4</f>
        <v>0</v>
      </c>
      <c r="CO460" s="73">
        <f t="shared" ref="CO460:CO523" si="196">B460*C460</f>
        <v>0</v>
      </c>
      <c r="CP460" s="73">
        <f t="shared" ref="CP460:CP523" si="197">B460*CL460</f>
        <v>0</v>
      </c>
      <c r="CQ460" s="73">
        <f t="shared" ref="CQ460:CQ523" si="198">CH460*C460</f>
        <v>0</v>
      </c>
      <c r="CR460" s="73">
        <f t="shared" si="185"/>
        <v>0</v>
      </c>
      <c r="CS460" s="94"/>
      <c r="CT460" s="94"/>
      <c r="CU460" s="94"/>
      <c r="CV460" s="94"/>
      <c r="CW460" s="94"/>
    </row>
    <row r="461" spans="1:101" s="22" customFormat="1" x14ac:dyDescent="0.2">
      <c r="A461" s="91">
        <f t="shared" si="186"/>
        <v>450</v>
      </c>
      <c r="B461" s="61"/>
      <c r="C461" s="61"/>
      <c r="D461" s="6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AS461" s="109"/>
      <c r="AT461" s="94"/>
      <c r="AU461" s="94"/>
      <c r="AV461" s="94"/>
      <c r="AW461" s="94"/>
      <c r="AX461" s="94"/>
      <c r="AY461" s="94">
        <f t="shared" ref="AY461:AY524" si="199">A461</f>
        <v>450</v>
      </c>
      <c r="AZ461" s="94">
        <f>AVERAGE(B$12:B461)</f>
        <v>-1.0500267633333337E-3</v>
      </c>
      <c r="BA461" s="94">
        <f>AVERAGE(C$12:C461)</f>
        <v>4.6842394133333326E-3</v>
      </c>
      <c r="BB461" s="94">
        <f t="shared" ref="BB461:BB524" si="200">B461</f>
        <v>0</v>
      </c>
      <c r="BC461" s="94">
        <f t="shared" ref="BC461:BC524" si="201">C461</f>
        <v>0</v>
      </c>
      <c r="BD461" s="94">
        <f t="shared" si="187"/>
        <v>-6.3001605800000027E-2</v>
      </c>
      <c r="BE461" s="94">
        <f t="shared" si="188"/>
        <v>0.28105436479999996</v>
      </c>
      <c r="BF461" s="94">
        <f t="shared" si="189"/>
        <v>0.34405597060000004</v>
      </c>
      <c r="BG461" s="95">
        <f t="shared" ref="BG461:BG524" si="202">((BC461-BB461)&gt;0)*(BC461-BB461)</f>
        <v>0</v>
      </c>
      <c r="BH461" s="95">
        <f t="shared" ref="BH461:BH524" si="203">((BC461-BB461)&lt;=0)*(BC461-BB461)</f>
        <v>0</v>
      </c>
      <c r="BI461" s="95">
        <f>(AVERAGE(B$12:B461)-AVERAGE($D$12:$D461))/STDEV(B$12:B461)</f>
        <v>-8.7081254602406233E-2</v>
      </c>
      <c r="BJ461" s="95">
        <f>(AVERAGE(C$12:C461)-AVERAGE($D$12:$D461))/STDEV(C$12:C461)</f>
        <v>0.10432948975861421</v>
      </c>
      <c r="BK461" s="94"/>
      <c r="BL461" s="94"/>
      <c r="BM461" s="94"/>
      <c r="BN461" s="72">
        <f t="shared" ref="BN461:BN524" si="204">IF(BN460&lt;&gt;1,0,IF(AND(ISNUMBER(B461),-100&lt;B461,B461&lt;100),1,0))</f>
        <v>0</v>
      </c>
      <c r="BO461" s="72">
        <f t="shared" ref="BO461:BO524" si="205">IF(BO460&lt;&gt;1,0,IF(AND(ISNUMBER(C461),-100&lt;C461,C461&lt;100),1,0))</f>
        <v>0</v>
      </c>
      <c r="BP461" s="72">
        <f t="shared" ref="BP461:BP524" si="206">IF(BP460&lt;&gt;1,0,IF(AND(ISNUMBER(D461),-100&lt;D461,D461&lt;100),1,0))</f>
        <v>0</v>
      </c>
      <c r="BQ461" s="72">
        <f t="shared" ref="BQ461:BQ524" si="207">IF(B461=C461,1,0)</f>
        <v>1</v>
      </c>
      <c r="BR461" s="72">
        <f t="shared" ref="BR461:BR524" si="208">IF(B461=D461,1,0)</f>
        <v>1</v>
      </c>
      <c r="BS461" s="72">
        <f t="shared" ref="BS461:BS524" si="209">IF(C461=D461,1,0)</f>
        <v>1</v>
      </c>
      <c r="BT461" s="72"/>
      <c r="BU461" s="72"/>
      <c r="BV461" s="72"/>
      <c r="BW461" s="72"/>
      <c r="BX461" s="72"/>
      <c r="BY461" s="72"/>
      <c r="BZ461" s="72"/>
      <c r="CA461" s="72"/>
      <c r="CB461" s="72"/>
      <c r="CC461" s="73"/>
      <c r="CD461" s="73"/>
      <c r="CE461" s="73"/>
      <c r="CF461" s="73"/>
      <c r="CG461" s="73"/>
      <c r="CH461" s="73">
        <f t="shared" si="190"/>
        <v>0</v>
      </c>
      <c r="CI461" s="73">
        <f t="shared" si="191"/>
        <v>0</v>
      </c>
      <c r="CJ461" s="73">
        <f t="shared" si="192"/>
        <v>0</v>
      </c>
      <c r="CK461" s="73"/>
      <c r="CL461" s="73">
        <f t="shared" si="193"/>
        <v>0</v>
      </c>
      <c r="CM461" s="73">
        <f t="shared" si="194"/>
        <v>0</v>
      </c>
      <c r="CN461" s="73">
        <f t="shared" si="195"/>
        <v>0</v>
      </c>
      <c r="CO461" s="73">
        <f t="shared" si="196"/>
        <v>0</v>
      </c>
      <c r="CP461" s="73">
        <f t="shared" si="197"/>
        <v>0</v>
      </c>
      <c r="CQ461" s="73">
        <f t="shared" si="198"/>
        <v>0</v>
      </c>
      <c r="CR461" s="73">
        <f t="shared" ref="CR461:CR524" si="210">CH461*CL461</f>
        <v>0</v>
      </c>
      <c r="CS461" s="94"/>
      <c r="CT461" s="94"/>
      <c r="CU461" s="94"/>
      <c r="CV461" s="94"/>
      <c r="CW461" s="94"/>
    </row>
    <row r="462" spans="1:101" s="22" customFormat="1" x14ac:dyDescent="0.2">
      <c r="A462" s="91">
        <f t="shared" ref="A462:A525" si="211">A461+1</f>
        <v>451</v>
      </c>
      <c r="B462" s="61"/>
      <c r="C462" s="61"/>
      <c r="D462" s="6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AS462" s="109"/>
      <c r="AT462" s="94"/>
      <c r="AU462" s="94"/>
      <c r="AV462" s="94"/>
      <c r="AW462" s="94"/>
      <c r="AX462" s="94"/>
      <c r="AY462" s="94">
        <f t="shared" si="199"/>
        <v>451</v>
      </c>
      <c r="AZ462" s="94">
        <f>AVERAGE(B$12:B462)</f>
        <v>-1.0500267633333337E-3</v>
      </c>
      <c r="BA462" s="94">
        <f>AVERAGE(C$12:C462)</f>
        <v>4.6842394133333326E-3</v>
      </c>
      <c r="BB462" s="94">
        <f t="shared" si="200"/>
        <v>0</v>
      </c>
      <c r="BC462" s="94">
        <f t="shared" si="201"/>
        <v>0</v>
      </c>
      <c r="BD462" s="94">
        <f t="shared" ref="BD462:BD525" si="212">BB462+BD461</f>
        <v>-6.3001605800000027E-2</v>
      </c>
      <c r="BE462" s="94">
        <f t="shared" ref="BE462:BE525" si="213">BC462+BE461</f>
        <v>0.28105436479999996</v>
      </c>
      <c r="BF462" s="94">
        <f t="shared" ref="BF462:BF525" si="214">BC462-BB462+BF461</f>
        <v>0.34405597060000004</v>
      </c>
      <c r="BG462" s="95">
        <f t="shared" si="202"/>
        <v>0</v>
      </c>
      <c r="BH462" s="95">
        <f t="shared" si="203"/>
        <v>0</v>
      </c>
      <c r="BI462" s="95">
        <f>(AVERAGE(B$12:B462)-AVERAGE($D$12:$D462))/STDEV(B$12:B462)</f>
        <v>-8.7081254602406233E-2</v>
      </c>
      <c r="BJ462" s="95">
        <f>(AVERAGE(C$12:C462)-AVERAGE($D$12:$D462))/STDEV(C$12:C462)</f>
        <v>0.10432948975861421</v>
      </c>
      <c r="BK462" s="94"/>
      <c r="BL462" s="94"/>
      <c r="BM462" s="94"/>
      <c r="BN462" s="72">
        <f t="shared" si="204"/>
        <v>0</v>
      </c>
      <c r="BO462" s="72">
        <f t="shared" si="205"/>
        <v>0</v>
      </c>
      <c r="BP462" s="72">
        <f t="shared" si="206"/>
        <v>0</v>
      </c>
      <c r="BQ462" s="72">
        <f t="shared" si="207"/>
        <v>1</v>
      </c>
      <c r="BR462" s="72">
        <f t="shared" si="208"/>
        <v>1</v>
      </c>
      <c r="BS462" s="72">
        <f t="shared" si="209"/>
        <v>1</v>
      </c>
      <c r="BT462" s="72"/>
      <c r="BU462" s="72"/>
      <c r="BV462" s="72"/>
      <c r="BW462" s="72"/>
      <c r="BX462" s="72"/>
      <c r="BY462" s="72"/>
      <c r="BZ462" s="72"/>
      <c r="CA462" s="72"/>
      <c r="CB462" s="72"/>
      <c r="CC462" s="73"/>
      <c r="CD462" s="73"/>
      <c r="CE462" s="73"/>
      <c r="CF462" s="73"/>
      <c r="CG462" s="73"/>
      <c r="CH462" s="73">
        <f t="shared" si="190"/>
        <v>0</v>
      </c>
      <c r="CI462" s="73">
        <f t="shared" si="191"/>
        <v>0</v>
      </c>
      <c r="CJ462" s="73">
        <f t="shared" si="192"/>
        <v>0</v>
      </c>
      <c r="CK462" s="73"/>
      <c r="CL462" s="73">
        <f t="shared" si="193"/>
        <v>0</v>
      </c>
      <c r="CM462" s="73">
        <f t="shared" si="194"/>
        <v>0</v>
      </c>
      <c r="CN462" s="73">
        <f t="shared" si="195"/>
        <v>0</v>
      </c>
      <c r="CO462" s="73">
        <f t="shared" si="196"/>
        <v>0</v>
      </c>
      <c r="CP462" s="73">
        <f t="shared" si="197"/>
        <v>0</v>
      </c>
      <c r="CQ462" s="73">
        <f t="shared" si="198"/>
        <v>0</v>
      </c>
      <c r="CR462" s="73">
        <f t="shared" si="210"/>
        <v>0</v>
      </c>
      <c r="CS462" s="94"/>
      <c r="CT462" s="94"/>
      <c r="CU462" s="94"/>
      <c r="CV462" s="94"/>
      <c r="CW462" s="94"/>
    </row>
    <row r="463" spans="1:101" s="22" customFormat="1" x14ac:dyDescent="0.2">
      <c r="A463" s="91">
        <f t="shared" si="211"/>
        <v>452</v>
      </c>
      <c r="B463" s="61"/>
      <c r="C463" s="61"/>
      <c r="D463" s="6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AS463" s="109"/>
      <c r="AT463" s="94"/>
      <c r="AU463" s="94"/>
      <c r="AV463" s="94"/>
      <c r="AW463" s="94"/>
      <c r="AX463" s="94"/>
      <c r="AY463" s="94">
        <f t="shared" si="199"/>
        <v>452</v>
      </c>
      <c r="AZ463" s="94">
        <f>AVERAGE(B$12:B463)</f>
        <v>-1.0500267633333337E-3</v>
      </c>
      <c r="BA463" s="94">
        <f>AVERAGE(C$12:C463)</f>
        <v>4.6842394133333326E-3</v>
      </c>
      <c r="BB463" s="94">
        <f t="shared" si="200"/>
        <v>0</v>
      </c>
      <c r="BC463" s="94">
        <f t="shared" si="201"/>
        <v>0</v>
      </c>
      <c r="BD463" s="94">
        <f t="shared" si="212"/>
        <v>-6.3001605800000027E-2</v>
      </c>
      <c r="BE463" s="94">
        <f t="shared" si="213"/>
        <v>0.28105436479999996</v>
      </c>
      <c r="BF463" s="94">
        <f t="shared" si="214"/>
        <v>0.34405597060000004</v>
      </c>
      <c r="BG463" s="95">
        <f t="shared" si="202"/>
        <v>0</v>
      </c>
      <c r="BH463" s="95">
        <f t="shared" si="203"/>
        <v>0</v>
      </c>
      <c r="BI463" s="95">
        <f>(AVERAGE(B$12:B463)-AVERAGE($D$12:$D463))/STDEV(B$12:B463)</f>
        <v>-8.7081254602406233E-2</v>
      </c>
      <c r="BJ463" s="95">
        <f>(AVERAGE(C$12:C463)-AVERAGE($D$12:$D463))/STDEV(C$12:C463)</f>
        <v>0.10432948975861421</v>
      </c>
      <c r="BK463" s="94"/>
      <c r="BL463" s="94"/>
      <c r="BM463" s="94"/>
      <c r="BN463" s="72">
        <f t="shared" si="204"/>
        <v>0</v>
      </c>
      <c r="BO463" s="72">
        <f t="shared" si="205"/>
        <v>0</v>
      </c>
      <c r="BP463" s="72">
        <f t="shared" si="206"/>
        <v>0</v>
      </c>
      <c r="BQ463" s="72">
        <f t="shared" si="207"/>
        <v>1</v>
      </c>
      <c r="BR463" s="72">
        <f t="shared" si="208"/>
        <v>1</v>
      </c>
      <c r="BS463" s="72">
        <f t="shared" si="209"/>
        <v>1</v>
      </c>
      <c r="BT463" s="72"/>
      <c r="BU463" s="72"/>
      <c r="BV463" s="72"/>
      <c r="BW463" s="72"/>
      <c r="BX463" s="72"/>
      <c r="BY463" s="72"/>
      <c r="BZ463" s="72"/>
      <c r="CA463" s="72"/>
      <c r="CB463" s="72"/>
      <c r="CC463" s="73"/>
      <c r="CD463" s="73"/>
      <c r="CE463" s="73"/>
      <c r="CF463" s="73"/>
      <c r="CG463" s="73"/>
      <c r="CH463" s="73">
        <f t="shared" si="190"/>
        <v>0</v>
      </c>
      <c r="CI463" s="73">
        <f t="shared" si="191"/>
        <v>0</v>
      </c>
      <c r="CJ463" s="73">
        <f t="shared" si="192"/>
        <v>0</v>
      </c>
      <c r="CK463" s="73"/>
      <c r="CL463" s="73">
        <f t="shared" si="193"/>
        <v>0</v>
      </c>
      <c r="CM463" s="73">
        <f t="shared" si="194"/>
        <v>0</v>
      </c>
      <c r="CN463" s="73">
        <f t="shared" si="195"/>
        <v>0</v>
      </c>
      <c r="CO463" s="73">
        <f t="shared" si="196"/>
        <v>0</v>
      </c>
      <c r="CP463" s="73">
        <f t="shared" si="197"/>
        <v>0</v>
      </c>
      <c r="CQ463" s="73">
        <f t="shared" si="198"/>
        <v>0</v>
      </c>
      <c r="CR463" s="73">
        <f t="shared" si="210"/>
        <v>0</v>
      </c>
      <c r="CS463" s="94"/>
      <c r="CT463" s="94"/>
      <c r="CU463" s="94"/>
      <c r="CV463" s="94"/>
      <c r="CW463" s="94"/>
    </row>
    <row r="464" spans="1:101" s="22" customFormat="1" x14ac:dyDescent="0.2">
      <c r="A464" s="91">
        <f t="shared" si="211"/>
        <v>453</v>
      </c>
      <c r="B464" s="61"/>
      <c r="C464" s="61"/>
      <c r="D464" s="6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AS464" s="109"/>
      <c r="AT464" s="94"/>
      <c r="AU464" s="94"/>
      <c r="AV464" s="94"/>
      <c r="AW464" s="94"/>
      <c r="AX464" s="94"/>
      <c r="AY464" s="94">
        <f t="shared" si="199"/>
        <v>453</v>
      </c>
      <c r="AZ464" s="94">
        <f>AVERAGE(B$12:B464)</f>
        <v>-1.0500267633333337E-3</v>
      </c>
      <c r="BA464" s="94">
        <f>AVERAGE(C$12:C464)</f>
        <v>4.6842394133333326E-3</v>
      </c>
      <c r="BB464" s="94">
        <f t="shared" si="200"/>
        <v>0</v>
      </c>
      <c r="BC464" s="94">
        <f t="shared" si="201"/>
        <v>0</v>
      </c>
      <c r="BD464" s="94">
        <f t="shared" si="212"/>
        <v>-6.3001605800000027E-2</v>
      </c>
      <c r="BE464" s="94">
        <f t="shared" si="213"/>
        <v>0.28105436479999996</v>
      </c>
      <c r="BF464" s="94">
        <f t="shared" si="214"/>
        <v>0.34405597060000004</v>
      </c>
      <c r="BG464" s="95">
        <f t="shared" si="202"/>
        <v>0</v>
      </c>
      <c r="BH464" s="95">
        <f t="shared" si="203"/>
        <v>0</v>
      </c>
      <c r="BI464" s="95">
        <f>(AVERAGE(B$12:B464)-AVERAGE($D$12:$D464))/STDEV(B$12:B464)</f>
        <v>-8.7081254602406233E-2</v>
      </c>
      <c r="BJ464" s="95">
        <f>(AVERAGE(C$12:C464)-AVERAGE($D$12:$D464))/STDEV(C$12:C464)</f>
        <v>0.10432948975861421</v>
      </c>
      <c r="BK464" s="94"/>
      <c r="BL464" s="94"/>
      <c r="BM464" s="94"/>
      <c r="BN464" s="72">
        <f t="shared" si="204"/>
        <v>0</v>
      </c>
      <c r="BO464" s="72">
        <f t="shared" si="205"/>
        <v>0</v>
      </c>
      <c r="BP464" s="72">
        <f t="shared" si="206"/>
        <v>0</v>
      </c>
      <c r="BQ464" s="72">
        <f t="shared" si="207"/>
        <v>1</v>
      </c>
      <c r="BR464" s="72">
        <f t="shared" si="208"/>
        <v>1</v>
      </c>
      <c r="BS464" s="72">
        <f t="shared" si="209"/>
        <v>1</v>
      </c>
      <c r="BT464" s="72"/>
      <c r="BU464" s="72"/>
      <c r="BV464" s="72"/>
      <c r="BW464" s="72"/>
      <c r="BX464" s="72"/>
      <c r="BY464" s="72"/>
      <c r="BZ464" s="72"/>
      <c r="CA464" s="72"/>
      <c r="CB464" s="72"/>
      <c r="CC464" s="73"/>
      <c r="CD464" s="73"/>
      <c r="CE464" s="73"/>
      <c r="CF464" s="73"/>
      <c r="CG464" s="73"/>
      <c r="CH464" s="73">
        <f t="shared" si="190"/>
        <v>0</v>
      </c>
      <c r="CI464" s="73">
        <f t="shared" si="191"/>
        <v>0</v>
      </c>
      <c r="CJ464" s="73">
        <f t="shared" si="192"/>
        <v>0</v>
      </c>
      <c r="CK464" s="73"/>
      <c r="CL464" s="73">
        <f t="shared" si="193"/>
        <v>0</v>
      </c>
      <c r="CM464" s="73">
        <f t="shared" si="194"/>
        <v>0</v>
      </c>
      <c r="CN464" s="73">
        <f t="shared" si="195"/>
        <v>0</v>
      </c>
      <c r="CO464" s="73">
        <f t="shared" si="196"/>
        <v>0</v>
      </c>
      <c r="CP464" s="73">
        <f t="shared" si="197"/>
        <v>0</v>
      </c>
      <c r="CQ464" s="73">
        <f t="shared" si="198"/>
        <v>0</v>
      </c>
      <c r="CR464" s="73">
        <f t="shared" si="210"/>
        <v>0</v>
      </c>
      <c r="CS464" s="94"/>
      <c r="CT464" s="94"/>
      <c r="CU464" s="94"/>
      <c r="CV464" s="94"/>
      <c r="CW464" s="94"/>
    </row>
    <row r="465" spans="1:101" s="22" customFormat="1" x14ac:dyDescent="0.2">
      <c r="A465" s="91">
        <f t="shared" si="211"/>
        <v>454</v>
      </c>
      <c r="B465" s="61"/>
      <c r="C465" s="61"/>
      <c r="D465" s="6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AS465" s="109"/>
      <c r="AT465" s="94"/>
      <c r="AU465" s="94"/>
      <c r="AV465" s="94"/>
      <c r="AW465" s="94"/>
      <c r="AX465" s="94"/>
      <c r="AY465" s="94">
        <f t="shared" si="199"/>
        <v>454</v>
      </c>
      <c r="AZ465" s="94">
        <f>AVERAGE(B$12:B465)</f>
        <v>-1.0500267633333337E-3</v>
      </c>
      <c r="BA465" s="94">
        <f>AVERAGE(C$12:C465)</f>
        <v>4.6842394133333326E-3</v>
      </c>
      <c r="BB465" s="94">
        <f t="shared" si="200"/>
        <v>0</v>
      </c>
      <c r="BC465" s="94">
        <f t="shared" si="201"/>
        <v>0</v>
      </c>
      <c r="BD465" s="94">
        <f t="shared" si="212"/>
        <v>-6.3001605800000027E-2</v>
      </c>
      <c r="BE465" s="94">
        <f t="shared" si="213"/>
        <v>0.28105436479999996</v>
      </c>
      <c r="BF465" s="94">
        <f t="shared" si="214"/>
        <v>0.34405597060000004</v>
      </c>
      <c r="BG465" s="95">
        <f t="shared" si="202"/>
        <v>0</v>
      </c>
      <c r="BH465" s="95">
        <f t="shared" si="203"/>
        <v>0</v>
      </c>
      <c r="BI465" s="95">
        <f>(AVERAGE(B$12:B465)-AVERAGE($D$12:$D465))/STDEV(B$12:B465)</f>
        <v>-8.7081254602406233E-2</v>
      </c>
      <c r="BJ465" s="95">
        <f>(AVERAGE(C$12:C465)-AVERAGE($D$12:$D465))/STDEV(C$12:C465)</f>
        <v>0.10432948975861421</v>
      </c>
      <c r="BK465" s="94"/>
      <c r="BL465" s="94"/>
      <c r="BM465" s="94"/>
      <c r="BN465" s="72">
        <f t="shared" si="204"/>
        <v>0</v>
      </c>
      <c r="BO465" s="72">
        <f t="shared" si="205"/>
        <v>0</v>
      </c>
      <c r="BP465" s="72">
        <f t="shared" si="206"/>
        <v>0</v>
      </c>
      <c r="BQ465" s="72">
        <f t="shared" si="207"/>
        <v>1</v>
      </c>
      <c r="BR465" s="72">
        <f t="shared" si="208"/>
        <v>1</v>
      </c>
      <c r="BS465" s="72">
        <f t="shared" si="209"/>
        <v>1</v>
      </c>
      <c r="BT465" s="72"/>
      <c r="BU465" s="72"/>
      <c r="BV465" s="72"/>
      <c r="BW465" s="72"/>
      <c r="BX465" s="72"/>
      <c r="BY465" s="72"/>
      <c r="BZ465" s="72"/>
      <c r="CA465" s="72"/>
      <c r="CB465" s="72"/>
      <c r="CC465" s="73"/>
      <c r="CD465" s="73"/>
      <c r="CE465" s="73"/>
      <c r="CF465" s="73"/>
      <c r="CG465" s="73"/>
      <c r="CH465" s="73">
        <f t="shared" si="190"/>
        <v>0</v>
      </c>
      <c r="CI465" s="73">
        <f t="shared" si="191"/>
        <v>0</v>
      </c>
      <c r="CJ465" s="73">
        <f t="shared" si="192"/>
        <v>0</v>
      </c>
      <c r="CK465" s="73"/>
      <c r="CL465" s="73">
        <f t="shared" si="193"/>
        <v>0</v>
      </c>
      <c r="CM465" s="73">
        <f t="shared" si="194"/>
        <v>0</v>
      </c>
      <c r="CN465" s="73">
        <f t="shared" si="195"/>
        <v>0</v>
      </c>
      <c r="CO465" s="73">
        <f t="shared" si="196"/>
        <v>0</v>
      </c>
      <c r="CP465" s="73">
        <f t="shared" si="197"/>
        <v>0</v>
      </c>
      <c r="CQ465" s="73">
        <f t="shared" si="198"/>
        <v>0</v>
      </c>
      <c r="CR465" s="73">
        <f t="shared" si="210"/>
        <v>0</v>
      </c>
      <c r="CS465" s="94"/>
      <c r="CT465" s="94"/>
      <c r="CU465" s="94"/>
      <c r="CV465" s="94"/>
      <c r="CW465" s="94"/>
    </row>
    <row r="466" spans="1:101" s="22" customFormat="1" x14ac:dyDescent="0.2">
      <c r="A466" s="91">
        <f t="shared" si="211"/>
        <v>455</v>
      </c>
      <c r="B466" s="61"/>
      <c r="C466" s="61"/>
      <c r="D466" s="6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AS466" s="109"/>
      <c r="AT466" s="94"/>
      <c r="AU466" s="94"/>
      <c r="AV466" s="94"/>
      <c r="AW466" s="94"/>
      <c r="AX466" s="94"/>
      <c r="AY466" s="94">
        <f t="shared" si="199"/>
        <v>455</v>
      </c>
      <c r="AZ466" s="94">
        <f>AVERAGE(B$12:B466)</f>
        <v>-1.0500267633333337E-3</v>
      </c>
      <c r="BA466" s="94">
        <f>AVERAGE(C$12:C466)</f>
        <v>4.6842394133333326E-3</v>
      </c>
      <c r="BB466" s="94">
        <f t="shared" si="200"/>
        <v>0</v>
      </c>
      <c r="BC466" s="94">
        <f t="shared" si="201"/>
        <v>0</v>
      </c>
      <c r="BD466" s="94">
        <f t="shared" si="212"/>
        <v>-6.3001605800000027E-2</v>
      </c>
      <c r="BE466" s="94">
        <f t="shared" si="213"/>
        <v>0.28105436479999996</v>
      </c>
      <c r="BF466" s="94">
        <f t="shared" si="214"/>
        <v>0.34405597060000004</v>
      </c>
      <c r="BG466" s="95">
        <f t="shared" si="202"/>
        <v>0</v>
      </c>
      <c r="BH466" s="95">
        <f t="shared" si="203"/>
        <v>0</v>
      </c>
      <c r="BI466" s="95">
        <f>(AVERAGE(B$12:B466)-AVERAGE($D$12:$D466))/STDEV(B$12:B466)</f>
        <v>-8.7081254602406233E-2</v>
      </c>
      <c r="BJ466" s="95">
        <f>(AVERAGE(C$12:C466)-AVERAGE($D$12:$D466))/STDEV(C$12:C466)</f>
        <v>0.10432948975861421</v>
      </c>
      <c r="BK466" s="94"/>
      <c r="BL466" s="94"/>
      <c r="BM466" s="94"/>
      <c r="BN466" s="72">
        <f t="shared" si="204"/>
        <v>0</v>
      </c>
      <c r="BO466" s="72">
        <f t="shared" si="205"/>
        <v>0</v>
      </c>
      <c r="BP466" s="72">
        <f t="shared" si="206"/>
        <v>0</v>
      </c>
      <c r="BQ466" s="72">
        <f t="shared" si="207"/>
        <v>1</v>
      </c>
      <c r="BR466" s="72">
        <f t="shared" si="208"/>
        <v>1</v>
      </c>
      <c r="BS466" s="72">
        <f t="shared" si="209"/>
        <v>1</v>
      </c>
      <c r="BT466" s="72"/>
      <c r="BU466" s="72"/>
      <c r="BV466" s="72"/>
      <c r="BW466" s="72"/>
      <c r="BX466" s="72"/>
      <c r="BY466" s="72"/>
      <c r="BZ466" s="72"/>
      <c r="CA466" s="72"/>
      <c r="CB466" s="72"/>
      <c r="CC466" s="73"/>
      <c r="CD466" s="73"/>
      <c r="CE466" s="73"/>
      <c r="CF466" s="73"/>
      <c r="CG466" s="73"/>
      <c r="CH466" s="73">
        <f t="shared" si="190"/>
        <v>0</v>
      </c>
      <c r="CI466" s="73">
        <f t="shared" si="191"/>
        <v>0</v>
      </c>
      <c r="CJ466" s="73">
        <f t="shared" si="192"/>
        <v>0</v>
      </c>
      <c r="CK466" s="73"/>
      <c r="CL466" s="73">
        <f t="shared" si="193"/>
        <v>0</v>
      </c>
      <c r="CM466" s="73">
        <f t="shared" si="194"/>
        <v>0</v>
      </c>
      <c r="CN466" s="73">
        <f t="shared" si="195"/>
        <v>0</v>
      </c>
      <c r="CO466" s="73">
        <f t="shared" si="196"/>
        <v>0</v>
      </c>
      <c r="CP466" s="73">
        <f t="shared" si="197"/>
        <v>0</v>
      </c>
      <c r="CQ466" s="73">
        <f t="shared" si="198"/>
        <v>0</v>
      </c>
      <c r="CR466" s="73">
        <f t="shared" si="210"/>
        <v>0</v>
      </c>
      <c r="CS466" s="94"/>
      <c r="CT466" s="94"/>
      <c r="CU466" s="94"/>
      <c r="CV466" s="94"/>
      <c r="CW466" s="94"/>
    </row>
    <row r="467" spans="1:101" s="22" customFormat="1" x14ac:dyDescent="0.2">
      <c r="A467" s="91">
        <f t="shared" si="211"/>
        <v>456</v>
      </c>
      <c r="B467" s="61"/>
      <c r="C467" s="61"/>
      <c r="D467" s="6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AS467" s="109"/>
      <c r="AT467" s="94"/>
      <c r="AU467" s="94"/>
      <c r="AV467" s="94"/>
      <c r="AW467" s="94"/>
      <c r="AX467" s="94"/>
      <c r="AY467" s="94">
        <f t="shared" si="199"/>
        <v>456</v>
      </c>
      <c r="AZ467" s="94">
        <f>AVERAGE(B$12:B467)</f>
        <v>-1.0500267633333337E-3</v>
      </c>
      <c r="BA467" s="94">
        <f>AVERAGE(C$12:C467)</f>
        <v>4.6842394133333326E-3</v>
      </c>
      <c r="BB467" s="94">
        <f t="shared" si="200"/>
        <v>0</v>
      </c>
      <c r="BC467" s="94">
        <f t="shared" si="201"/>
        <v>0</v>
      </c>
      <c r="BD467" s="94">
        <f t="shared" si="212"/>
        <v>-6.3001605800000027E-2</v>
      </c>
      <c r="BE467" s="94">
        <f t="shared" si="213"/>
        <v>0.28105436479999996</v>
      </c>
      <c r="BF467" s="94">
        <f t="shared" si="214"/>
        <v>0.34405597060000004</v>
      </c>
      <c r="BG467" s="95">
        <f t="shared" si="202"/>
        <v>0</v>
      </c>
      <c r="BH467" s="95">
        <f t="shared" si="203"/>
        <v>0</v>
      </c>
      <c r="BI467" s="95">
        <f>(AVERAGE(B$12:B467)-AVERAGE($D$12:$D467))/STDEV(B$12:B467)</f>
        <v>-8.7081254602406233E-2</v>
      </c>
      <c r="BJ467" s="95">
        <f>(AVERAGE(C$12:C467)-AVERAGE($D$12:$D467))/STDEV(C$12:C467)</f>
        <v>0.10432948975861421</v>
      </c>
      <c r="BK467" s="94"/>
      <c r="BL467" s="94"/>
      <c r="BM467" s="94"/>
      <c r="BN467" s="72">
        <f t="shared" si="204"/>
        <v>0</v>
      </c>
      <c r="BO467" s="72">
        <f t="shared" si="205"/>
        <v>0</v>
      </c>
      <c r="BP467" s="72">
        <f t="shared" si="206"/>
        <v>0</v>
      </c>
      <c r="BQ467" s="72">
        <f t="shared" si="207"/>
        <v>1</v>
      </c>
      <c r="BR467" s="72">
        <f t="shared" si="208"/>
        <v>1</v>
      </c>
      <c r="BS467" s="72">
        <f t="shared" si="209"/>
        <v>1</v>
      </c>
      <c r="BT467" s="72"/>
      <c r="BU467" s="72"/>
      <c r="BV467" s="72"/>
      <c r="BW467" s="72"/>
      <c r="BX467" s="72"/>
      <c r="BY467" s="72"/>
      <c r="BZ467" s="72"/>
      <c r="CA467" s="72"/>
      <c r="CB467" s="72"/>
      <c r="CC467" s="73"/>
      <c r="CD467" s="73"/>
      <c r="CE467" s="73"/>
      <c r="CF467" s="73"/>
      <c r="CG467" s="73"/>
      <c r="CH467" s="73">
        <f t="shared" si="190"/>
        <v>0</v>
      </c>
      <c r="CI467" s="73">
        <f t="shared" si="191"/>
        <v>0</v>
      </c>
      <c r="CJ467" s="73">
        <f t="shared" si="192"/>
        <v>0</v>
      </c>
      <c r="CK467" s="73"/>
      <c r="CL467" s="73">
        <f t="shared" si="193"/>
        <v>0</v>
      </c>
      <c r="CM467" s="73">
        <f t="shared" si="194"/>
        <v>0</v>
      </c>
      <c r="CN467" s="73">
        <f t="shared" si="195"/>
        <v>0</v>
      </c>
      <c r="CO467" s="73">
        <f t="shared" si="196"/>
        <v>0</v>
      </c>
      <c r="CP467" s="73">
        <f t="shared" si="197"/>
        <v>0</v>
      </c>
      <c r="CQ467" s="73">
        <f t="shared" si="198"/>
        <v>0</v>
      </c>
      <c r="CR467" s="73">
        <f t="shared" si="210"/>
        <v>0</v>
      </c>
      <c r="CS467" s="94"/>
      <c r="CT467" s="94"/>
      <c r="CU467" s="94"/>
      <c r="CV467" s="94"/>
      <c r="CW467" s="94"/>
    </row>
    <row r="468" spans="1:101" s="22" customFormat="1" x14ac:dyDescent="0.2">
      <c r="A468" s="91">
        <f t="shared" si="211"/>
        <v>457</v>
      </c>
      <c r="B468" s="61"/>
      <c r="C468" s="61"/>
      <c r="D468" s="6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AS468" s="109"/>
      <c r="AT468" s="94"/>
      <c r="AU468" s="94"/>
      <c r="AV468" s="94"/>
      <c r="AW468" s="94"/>
      <c r="AX468" s="94"/>
      <c r="AY468" s="94">
        <f t="shared" si="199"/>
        <v>457</v>
      </c>
      <c r="AZ468" s="94">
        <f>AVERAGE(B$12:B468)</f>
        <v>-1.0500267633333337E-3</v>
      </c>
      <c r="BA468" s="94">
        <f>AVERAGE(C$12:C468)</f>
        <v>4.6842394133333326E-3</v>
      </c>
      <c r="BB468" s="94">
        <f t="shared" si="200"/>
        <v>0</v>
      </c>
      <c r="BC468" s="94">
        <f t="shared" si="201"/>
        <v>0</v>
      </c>
      <c r="BD468" s="94">
        <f t="shared" si="212"/>
        <v>-6.3001605800000027E-2</v>
      </c>
      <c r="BE468" s="94">
        <f t="shared" si="213"/>
        <v>0.28105436479999996</v>
      </c>
      <c r="BF468" s="94">
        <f t="shared" si="214"/>
        <v>0.34405597060000004</v>
      </c>
      <c r="BG468" s="95">
        <f t="shared" si="202"/>
        <v>0</v>
      </c>
      <c r="BH468" s="95">
        <f t="shared" si="203"/>
        <v>0</v>
      </c>
      <c r="BI468" s="95">
        <f>(AVERAGE(B$12:B468)-AVERAGE($D$12:$D468))/STDEV(B$12:B468)</f>
        <v>-8.7081254602406233E-2</v>
      </c>
      <c r="BJ468" s="95">
        <f>(AVERAGE(C$12:C468)-AVERAGE($D$12:$D468))/STDEV(C$12:C468)</f>
        <v>0.10432948975861421</v>
      </c>
      <c r="BK468" s="94"/>
      <c r="BL468" s="94"/>
      <c r="BM468" s="94"/>
      <c r="BN468" s="72">
        <f t="shared" si="204"/>
        <v>0</v>
      </c>
      <c r="BO468" s="72">
        <f t="shared" si="205"/>
        <v>0</v>
      </c>
      <c r="BP468" s="72">
        <f t="shared" si="206"/>
        <v>0</v>
      </c>
      <c r="BQ468" s="72">
        <f t="shared" si="207"/>
        <v>1</v>
      </c>
      <c r="BR468" s="72">
        <f t="shared" si="208"/>
        <v>1</v>
      </c>
      <c r="BS468" s="72">
        <f t="shared" si="209"/>
        <v>1</v>
      </c>
      <c r="BT468" s="72"/>
      <c r="BU468" s="72"/>
      <c r="BV468" s="72"/>
      <c r="BW468" s="72"/>
      <c r="BX468" s="72"/>
      <c r="BY468" s="72"/>
      <c r="BZ468" s="72"/>
      <c r="CA468" s="72"/>
      <c r="CB468" s="72"/>
      <c r="CC468" s="73"/>
      <c r="CD468" s="73"/>
      <c r="CE468" s="73"/>
      <c r="CF468" s="73"/>
      <c r="CG468" s="73"/>
      <c r="CH468" s="73">
        <f t="shared" si="190"/>
        <v>0</v>
      </c>
      <c r="CI468" s="73">
        <f t="shared" si="191"/>
        <v>0</v>
      </c>
      <c r="CJ468" s="73">
        <f t="shared" si="192"/>
        <v>0</v>
      </c>
      <c r="CK468" s="73"/>
      <c r="CL468" s="73">
        <f t="shared" si="193"/>
        <v>0</v>
      </c>
      <c r="CM468" s="73">
        <f t="shared" si="194"/>
        <v>0</v>
      </c>
      <c r="CN468" s="73">
        <f t="shared" si="195"/>
        <v>0</v>
      </c>
      <c r="CO468" s="73">
        <f t="shared" si="196"/>
        <v>0</v>
      </c>
      <c r="CP468" s="73">
        <f t="shared" si="197"/>
        <v>0</v>
      </c>
      <c r="CQ468" s="73">
        <f t="shared" si="198"/>
        <v>0</v>
      </c>
      <c r="CR468" s="73">
        <f t="shared" si="210"/>
        <v>0</v>
      </c>
      <c r="CS468" s="94"/>
      <c r="CT468" s="94"/>
      <c r="CU468" s="94"/>
      <c r="CV468" s="94"/>
      <c r="CW468" s="94"/>
    </row>
    <row r="469" spans="1:101" s="22" customFormat="1" x14ac:dyDescent="0.2">
      <c r="A469" s="91">
        <f t="shared" si="211"/>
        <v>458</v>
      </c>
      <c r="B469" s="61"/>
      <c r="C469" s="61"/>
      <c r="D469" s="6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AS469" s="109"/>
      <c r="AT469" s="94"/>
      <c r="AU469" s="94"/>
      <c r="AV469" s="94"/>
      <c r="AW469" s="94"/>
      <c r="AX469" s="94"/>
      <c r="AY469" s="94">
        <f t="shared" si="199"/>
        <v>458</v>
      </c>
      <c r="AZ469" s="94">
        <f>AVERAGE(B$12:B469)</f>
        <v>-1.0500267633333337E-3</v>
      </c>
      <c r="BA469" s="94">
        <f>AVERAGE(C$12:C469)</f>
        <v>4.6842394133333326E-3</v>
      </c>
      <c r="BB469" s="94">
        <f t="shared" si="200"/>
        <v>0</v>
      </c>
      <c r="BC469" s="94">
        <f t="shared" si="201"/>
        <v>0</v>
      </c>
      <c r="BD469" s="94">
        <f t="shared" si="212"/>
        <v>-6.3001605800000027E-2</v>
      </c>
      <c r="BE469" s="94">
        <f t="shared" si="213"/>
        <v>0.28105436479999996</v>
      </c>
      <c r="BF469" s="94">
        <f t="shared" si="214"/>
        <v>0.34405597060000004</v>
      </c>
      <c r="BG469" s="95">
        <f t="shared" si="202"/>
        <v>0</v>
      </c>
      <c r="BH469" s="95">
        <f t="shared" si="203"/>
        <v>0</v>
      </c>
      <c r="BI469" s="95">
        <f>(AVERAGE(B$12:B469)-AVERAGE($D$12:$D469))/STDEV(B$12:B469)</f>
        <v>-8.7081254602406233E-2</v>
      </c>
      <c r="BJ469" s="95">
        <f>(AVERAGE(C$12:C469)-AVERAGE($D$12:$D469))/STDEV(C$12:C469)</f>
        <v>0.10432948975861421</v>
      </c>
      <c r="BK469" s="94"/>
      <c r="BL469" s="94"/>
      <c r="BM469" s="94"/>
      <c r="BN469" s="72">
        <f t="shared" si="204"/>
        <v>0</v>
      </c>
      <c r="BO469" s="72">
        <f t="shared" si="205"/>
        <v>0</v>
      </c>
      <c r="BP469" s="72">
        <f t="shared" si="206"/>
        <v>0</v>
      </c>
      <c r="BQ469" s="72">
        <f t="shared" si="207"/>
        <v>1</v>
      </c>
      <c r="BR469" s="72">
        <f t="shared" si="208"/>
        <v>1</v>
      </c>
      <c r="BS469" s="72">
        <f t="shared" si="209"/>
        <v>1</v>
      </c>
      <c r="BT469" s="72"/>
      <c r="BU469" s="72"/>
      <c r="BV469" s="72"/>
      <c r="BW469" s="72"/>
      <c r="BX469" s="72"/>
      <c r="BY469" s="72"/>
      <c r="BZ469" s="72"/>
      <c r="CA469" s="72"/>
      <c r="CB469" s="72"/>
      <c r="CC469" s="73"/>
      <c r="CD469" s="73"/>
      <c r="CE469" s="73"/>
      <c r="CF469" s="73"/>
      <c r="CG469" s="73"/>
      <c r="CH469" s="73">
        <f t="shared" si="190"/>
        <v>0</v>
      </c>
      <c r="CI469" s="73">
        <f t="shared" si="191"/>
        <v>0</v>
      </c>
      <c r="CJ469" s="73">
        <f t="shared" si="192"/>
        <v>0</v>
      </c>
      <c r="CK469" s="73"/>
      <c r="CL469" s="73">
        <f t="shared" si="193"/>
        <v>0</v>
      </c>
      <c r="CM469" s="73">
        <f t="shared" si="194"/>
        <v>0</v>
      </c>
      <c r="CN469" s="73">
        <f t="shared" si="195"/>
        <v>0</v>
      </c>
      <c r="CO469" s="73">
        <f t="shared" si="196"/>
        <v>0</v>
      </c>
      <c r="CP469" s="73">
        <f t="shared" si="197"/>
        <v>0</v>
      </c>
      <c r="CQ469" s="73">
        <f t="shared" si="198"/>
        <v>0</v>
      </c>
      <c r="CR469" s="73">
        <f t="shared" si="210"/>
        <v>0</v>
      </c>
      <c r="CS469" s="94"/>
      <c r="CT469" s="94"/>
      <c r="CU469" s="94"/>
      <c r="CV469" s="94"/>
      <c r="CW469" s="94"/>
    </row>
    <row r="470" spans="1:101" s="22" customFormat="1" x14ac:dyDescent="0.2">
      <c r="A470" s="91">
        <f t="shared" si="211"/>
        <v>459</v>
      </c>
      <c r="B470" s="61"/>
      <c r="C470" s="61"/>
      <c r="D470" s="6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AS470" s="109"/>
      <c r="AT470" s="94"/>
      <c r="AU470" s="94"/>
      <c r="AV470" s="94"/>
      <c r="AW470" s="94"/>
      <c r="AX470" s="94"/>
      <c r="AY470" s="94">
        <f t="shared" si="199"/>
        <v>459</v>
      </c>
      <c r="AZ470" s="94">
        <f>AVERAGE(B$12:B470)</f>
        <v>-1.0500267633333337E-3</v>
      </c>
      <c r="BA470" s="94">
        <f>AVERAGE(C$12:C470)</f>
        <v>4.6842394133333326E-3</v>
      </c>
      <c r="BB470" s="94">
        <f t="shared" si="200"/>
        <v>0</v>
      </c>
      <c r="BC470" s="94">
        <f t="shared" si="201"/>
        <v>0</v>
      </c>
      <c r="BD470" s="94">
        <f t="shared" si="212"/>
        <v>-6.3001605800000027E-2</v>
      </c>
      <c r="BE470" s="94">
        <f t="shared" si="213"/>
        <v>0.28105436479999996</v>
      </c>
      <c r="BF470" s="94">
        <f t="shared" si="214"/>
        <v>0.34405597060000004</v>
      </c>
      <c r="BG470" s="95">
        <f t="shared" si="202"/>
        <v>0</v>
      </c>
      <c r="BH470" s="95">
        <f t="shared" si="203"/>
        <v>0</v>
      </c>
      <c r="BI470" s="95">
        <f>(AVERAGE(B$12:B470)-AVERAGE($D$12:$D470))/STDEV(B$12:B470)</f>
        <v>-8.7081254602406233E-2</v>
      </c>
      <c r="BJ470" s="95">
        <f>(AVERAGE(C$12:C470)-AVERAGE($D$12:$D470))/STDEV(C$12:C470)</f>
        <v>0.10432948975861421</v>
      </c>
      <c r="BK470" s="94"/>
      <c r="BL470" s="94"/>
      <c r="BM470" s="94"/>
      <c r="BN470" s="72">
        <f t="shared" si="204"/>
        <v>0</v>
      </c>
      <c r="BO470" s="72">
        <f t="shared" si="205"/>
        <v>0</v>
      </c>
      <c r="BP470" s="72">
        <f t="shared" si="206"/>
        <v>0</v>
      </c>
      <c r="BQ470" s="72">
        <f t="shared" si="207"/>
        <v>1</v>
      </c>
      <c r="BR470" s="72">
        <f t="shared" si="208"/>
        <v>1</v>
      </c>
      <c r="BS470" s="72">
        <f t="shared" si="209"/>
        <v>1</v>
      </c>
      <c r="BT470" s="72"/>
      <c r="BU470" s="72"/>
      <c r="BV470" s="72"/>
      <c r="BW470" s="72"/>
      <c r="BX470" s="72"/>
      <c r="BY470" s="72"/>
      <c r="BZ470" s="72"/>
      <c r="CA470" s="72"/>
      <c r="CB470" s="72"/>
      <c r="CC470" s="73"/>
      <c r="CD470" s="73"/>
      <c r="CE470" s="73"/>
      <c r="CF470" s="73"/>
      <c r="CG470" s="73"/>
      <c r="CH470" s="73">
        <f t="shared" si="190"/>
        <v>0</v>
      </c>
      <c r="CI470" s="73">
        <f t="shared" si="191"/>
        <v>0</v>
      </c>
      <c r="CJ470" s="73">
        <f t="shared" si="192"/>
        <v>0</v>
      </c>
      <c r="CK470" s="73"/>
      <c r="CL470" s="73">
        <f t="shared" si="193"/>
        <v>0</v>
      </c>
      <c r="CM470" s="73">
        <f t="shared" si="194"/>
        <v>0</v>
      </c>
      <c r="CN470" s="73">
        <f t="shared" si="195"/>
        <v>0</v>
      </c>
      <c r="CO470" s="73">
        <f t="shared" si="196"/>
        <v>0</v>
      </c>
      <c r="CP470" s="73">
        <f t="shared" si="197"/>
        <v>0</v>
      </c>
      <c r="CQ470" s="73">
        <f t="shared" si="198"/>
        <v>0</v>
      </c>
      <c r="CR470" s="73">
        <f t="shared" si="210"/>
        <v>0</v>
      </c>
      <c r="CS470" s="94"/>
      <c r="CT470" s="94"/>
      <c r="CU470" s="94"/>
      <c r="CV470" s="94"/>
      <c r="CW470" s="94"/>
    </row>
    <row r="471" spans="1:101" s="22" customFormat="1" x14ac:dyDescent="0.2">
      <c r="A471" s="91">
        <f t="shared" si="211"/>
        <v>460</v>
      </c>
      <c r="B471" s="61"/>
      <c r="C471" s="61"/>
      <c r="D471" s="6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AS471" s="109"/>
      <c r="AT471" s="94"/>
      <c r="AU471" s="94"/>
      <c r="AV471" s="94"/>
      <c r="AW471" s="94"/>
      <c r="AX471" s="94"/>
      <c r="AY471" s="94">
        <f t="shared" si="199"/>
        <v>460</v>
      </c>
      <c r="AZ471" s="94">
        <f>AVERAGE(B$12:B471)</f>
        <v>-1.0500267633333337E-3</v>
      </c>
      <c r="BA471" s="94">
        <f>AVERAGE(C$12:C471)</f>
        <v>4.6842394133333326E-3</v>
      </c>
      <c r="BB471" s="94">
        <f t="shared" si="200"/>
        <v>0</v>
      </c>
      <c r="BC471" s="94">
        <f t="shared" si="201"/>
        <v>0</v>
      </c>
      <c r="BD471" s="94">
        <f t="shared" si="212"/>
        <v>-6.3001605800000027E-2</v>
      </c>
      <c r="BE471" s="94">
        <f t="shared" si="213"/>
        <v>0.28105436479999996</v>
      </c>
      <c r="BF471" s="94">
        <f t="shared" si="214"/>
        <v>0.34405597060000004</v>
      </c>
      <c r="BG471" s="95">
        <f t="shared" si="202"/>
        <v>0</v>
      </c>
      <c r="BH471" s="95">
        <f t="shared" si="203"/>
        <v>0</v>
      </c>
      <c r="BI471" s="95">
        <f>(AVERAGE(B$12:B471)-AVERAGE($D$12:$D471))/STDEV(B$12:B471)</f>
        <v>-8.7081254602406233E-2</v>
      </c>
      <c r="BJ471" s="95">
        <f>(AVERAGE(C$12:C471)-AVERAGE($D$12:$D471))/STDEV(C$12:C471)</f>
        <v>0.10432948975861421</v>
      </c>
      <c r="BK471" s="94"/>
      <c r="BL471" s="94"/>
      <c r="BM471" s="94"/>
      <c r="BN471" s="72">
        <f t="shared" si="204"/>
        <v>0</v>
      </c>
      <c r="BO471" s="72">
        <f t="shared" si="205"/>
        <v>0</v>
      </c>
      <c r="BP471" s="72">
        <f t="shared" si="206"/>
        <v>0</v>
      </c>
      <c r="BQ471" s="72">
        <f t="shared" si="207"/>
        <v>1</v>
      </c>
      <c r="BR471" s="72">
        <f t="shared" si="208"/>
        <v>1</v>
      </c>
      <c r="BS471" s="72">
        <f t="shared" si="209"/>
        <v>1</v>
      </c>
      <c r="BT471" s="72"/>
      <c r="BU471" s="72"/>
      <c r="BV471" s="72"/>
      <c r="BW471" s="72"/>
      <c r="BX471" s="72"/>
      <c r="BY471" s="72"/>
      <c r="BZ471" s="72"/>
      <c r="CA471" s="72"/>
      <c r="CB471" s="72"/>
      <c r="CC471" s="73"/>
      <c r="CD471" s="73"/>
      <c r="CE471" s="73"/>
      <c r="CF471" s="73"/>
      <c r="CG471" s="73"/>
      <c r="CH471" s="73">
        <f t="shared" si="190"/>
        <v>0</v>
      </c>
      <c r="CI471" s="73">
        <f t="shared" si="191"/>
        <v>0</v>
      </c>
      <c r="CJ471" s="73">
        <f t="shared" si="192"/>
        <v>0</v>
      </c>
      <c r="CK471" s="73"/>
      <c r="CL471" s="73">
        <f t="shared" si="193"/>
        <v>0</v>
      </c>
      <c r="CM471" s="73">
        <f t="shared" si="194"/>
        <v>0</v>
      </c>
      <c r="CN471" s="73">
        <f t="shared" si="195"/>
        <v>0</v>
      </c>
      <c r="CO471" s="73">
        <f t="shared" si="196"/>
        <v>0</v>
      </c>
      <c r="CP471" s="73">
        <f t="shared" si="197"/>
        <v>0</v>
      </c>
      <c r="CQ471" s="73">
        <f t="shared" si="198"/>
        <v>0</v>
      </c>
      <c r="CR471" s="73">
        <f t="shared" si="210"/>
        <v>0</v>
      </c>
      <c r="CS471" s="94"/>
      <c r="CT471" s="94"/>
      <c r="CU471" s="94"/>
      <c r="CV471" s="94"/>
      <c r="CW471" s="94"/>
    </row>
    <row r="472" spans="1:101" s="22" customFormat="1" x14ac:dyDescent="0.2">
      <c r="A472" s="91">
        <f t="shared" si="211"/>
        <v>461</v>
      </c>
      <c r="B472" s="61"/>
      <c r="C472" s="61"/>
      <c r="D472" s="6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AS472" s="109"/>
      <c r="AT472" s="94"/>
      <c r="AU472" s="94"/>
      <c r="AV472" s="94"/>
      <c r="AW472" s="94"/>
      <c r="AX472" s="94"/>
      <c r="AY472" s="94">
        <f t="shared" si="199"/>
        <v>461</v>
      </c>
      <c r="AZ472" s="94">
        <f>AVERAGE(B$12:B472)</f>
        <v>-1.0500267633333337E-3</v>
      </c>
      <c r="BA472" s="94">
        <f>AVERAGE(C$12:C472)</f>
        <v>4.6842394133333326E-3</v>
      </c>
      <c r="BB472" s="94">
        <f t="shared" si="200"/>
        <v>0</v>
      </c>
      <c r="BC472" s="94">
        <f t="shared" si="201"/>
        <v>0</v>
      </c>
      <c r="BD472" s="94">
        <f t="shared" si="212"/>
        <v>-6.3001605800000027E-2</v>
      </c>
      <c r="BE472" s="94">
        <f t="shared" si="213"/>
        <v>0.28105436479999996</v>
      </c>
      <c r="BF472" s="94">
        <f t="shared" si="214"/>
        <v>0.34405597060000004</v>
      </c>
      <c r="BG472" s="95">
        <f t="shared" si="202"/>
        <v>0</v>
      </c>
      <c r="BH472" s="95">
        <f t="shared" si="203"/>
        <v>0</v>
      </c>
      <c r="BI472" s="95">
        <f>(AVERAGE(B$12:B472)-AVERAGE($D$12:$D472))/STDEV(B$12:B472)</f>
        <v>-8.7081254602406233E-2</v>
      </c>
      <c r="BJ472" s="95">
        <f>(AVERAGE(C$12:C472)-AVERAGE($D$12:$D472))/STDEV(C$12:C472)</f>
        <v>0.10432948975861421</v>
      </c>
      <c r="BK472" s="94"/>
      <c r="BL472" s="94"/>
      <c r="BM472" s="94"/>
      <c r="BN472" s="72">
        <f t="shared" si="204"/>
        <v>0</v>
      </c>
      <c r="BO472" s="72">
        <f t="shared" si="205"/>
        <v>0</v>
      </c>
      <c r="BP472" s="72">
        <f t="shared" si="206"/>
        <v>0</v>
      </c>
      <c r="BQ472" s="72">
        <f t="shared" si="207"/>
        <v>1</v>
      </c>
      <c r="BR472" s="72">
        <f t="shared" si="208"/>
        <v>1</v>
      </c>
      <c r="BS472" s="72">
        <f t="shared" si="209"/>
        <v>1</v>
      </c>
      <c r="BT472" s="72"/>
      <c r="BU472" s="72"/>
      <c r="BV472" s="72"/>
      <c r="BW472" s="72"/>
      <c r="BX472" s="72"/>
      <c r="BY472" s="72"/>
      <c r="BZ472" s="72"/>
      <c r="CA472" s="72"/>
      <c r="CB472" s="72"/>
      <c r="CC472" s="73"/>
      <c r="CD472" s="73"/>
      <c r="CE472" s="73"/>
      <c r="CF472" s="73"/>
      <c r="CG472" s="73"/>
      <c r="CH472" s="73">
        <f t="shared" si="190"/>
        <v>0</v>
      </c>
      <c r="CI472" s="73">
        <f t="shared" si="191"/>
        <v>0</v>
      </c>
      <c r="CJ472" s="73">
        <f t="shared" si="192"/>
        <v>0</v>
      </c>
      <c r="CK472" s="73"/>
      <c r="CL472" s="73">
        <f t="shared" si="193"/>
        <v>0</v>
      </c>
      <c r="CM472" s="73">
        <f t="shared" si="194"/>
        <v>0</v>
      </c>
      <c r="CN472" s="73">
        <f t="shared" si="195"/>
        <v>0</v>
      </c>
      <c r="CO472" s="73">
        <f t="shared" si="196"/>
        <v>0</v>
      </c>
      <c r="CP472" s="73">
        <f t="shared" si="197"/>
        <v>0</v>
      </c>
      <c r="CQ472" s="73">
        <f t="shared" si="198"/>
        <v>0</v>
      </c>
      <c r="CR472" s="73">
        <f t="shared" si="210"/>
        <v>0</v>
      </c>
      <c r="CS472" s="94"/>
      <c r="CT472" s="94"/>
      <c r="CU472" s="94"/>
      <c r="CV472" s="94"/>
      <c r="CW472" s="94"/>
    </row>
    <row r="473" spans="1:101" s="22" customFormat="1" x14ac:dyDescent="0.2">
      <c r="A473" s="91">
        <f t="shared" si="211"/>
        <v>462</v>
      </c>
      <c r="B473" s="61"/>
      <c r="C473" s="61"/>
      <c r="D473" s="6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AS473" s="109"/>
      <c r="AT473" s="94"/>
      <c r="AU473" s="94"/>
      <c r="AV473" s="94"/>
      <c r="AW473" s="94"/>
      <c r="AX473" s="94"/>
      <c r="AY473" s="94">
        <f t="shared" si="199"/>
        <v>462</v>
      </c>
      <c r="AZ473" s="94">
        <f>AVERAGE(B$12:B473)</f>
        <v>-1.0500267633333337E-3</v>
      </c>
      <c r="BA473" s="94">
        <f>AVERAGE(C$12:C473)</f>
        <v>4.6842394133333326E-3</v>
      </c>
      <c r="BB473" s="94">
        <f t="shared" si="200"/>
        <v>0</v>
      </c>
      <c r="BC473" s="94">
        <f t="shared" si="201"/>
        <v>0</v>
      </c>
      <c r="BD473" s="94">
        <f t="shared" si="212"/>
        <v>-6.3001605800000027E-2</v>
      </c>
      <c r="BE473" s="94">
        <f t="shared" si="213"/>
        <v>0.28105436479999996</v>
      </c>
      <c r="BF473" s="94">
        <f t="shared" si="214"/>
        <v>0.34405597060000004</v>
      </c>
      <c r="BG473" s="95">
        <f t="shared" si="202"/>
        <v>0</v>
      </c>
      <c r="BH473" s="95">
        <f t="shared" si="203"/>
        <v>0</v>
      </c>
      <c r="BI473" s="95">
        <f>(AVERAGE(B$12:B473)-AVERAGE($D$12:$D473))/STDEV(B$12:B473)</f>
        <v>-8.7081254602406233E-2</v>
      </c>
      <c r="BJ473" s="95">
        <f>(AVERAGE(C$12:C473)-AVERAGE($D$12:$D473))/STDEV(C$12:C473)</f>
        <v>0.10432948975861421</v>
      </c>
      <c r="BK473" s="94"/>
      <c r="BL473" s="94"/>
      <c r="BM473" s="94"/>
      <c r="BN473" s="72">
        <f t="shared" si="204"/>
        <v>0</v>
      </c>
      <c r="BO473" s="72">
        <f t="shared" si="205"/>
        <v>0</v>
      </c>
      <c r="BP473" s="72">
        <f t="shared" si="206"/>
        <v>0</v>
      </c>
      <c r="BQ473" s="72">
        <f t="shared" si="207"/>
        <v>1</v>
      </c>
      <c r="BR473" s="72">
        <f t="shared" si="208"/>
        <v>1</v>
      </c>
      <c r="BS473" s="72">
        <f t="shared" si="209"/>
        <v>1</v>
      </c>
      <c r="BT473" s="72"/>
      <c r="BU473" s="72"/>
      <c r="BV473" s="72"/>
      <c r="BW473" s="72"/>
      <c r="BX473" s="72"/>
      <c r="BY473" s="72"/>
      <c r="BZ473" s="72"/>
      <c r="CA473" s="72"/>
      <c r="CB473" s="72"/>
      <c r="CC473" s="73"/>
      <c r="CD473" s="73"/>
      <c r="CE473" s="73"/>
      <c r="CF473" s="73"/>
      <c r="CG473" s="73"/>
      <c r="CH473" s="73">
        <f t="shared" si="190"/>
        <v>0</v>
      </c>
      <c r="CI473" s="73">
        <f t="shared" si="191"/>
        <v>0</v>
      </c>
      <c r="CJ473" s="73">
        <f t="shared" si="192"/>
        <v>0</v>
      </c>
      <c r="CK473" s="73"/>
      <c r="CL473" s="73">
        <f t="shared" si="193"/>
        <v>0</v>
      </c>
      <c r="CM473" s="73">
        <f t="shared" si="194"/>
        <v>0</v>
      </c>
      <c r="CN473" s="73">
        <f t="shared" si="195"/>
        <v>0</v>
      </c>
      <c r="CO473" s="73">
        <f t="shared" si="196"/>
        <v>0</v>
      </c>
      <c r="CP473" s="73">
        <f t="shared" si="197"/>
        <v>0</v>
      </c>
      <c r="CQ473" s="73">
        <f t="shared" si="198"/>
        <v>0</v>
      </c>
      <c r="CR473" s="73">
        <f t="shared" si="210"/>
        <v>0</v>
      </c>
      <c r="CS473" s="94"/>
      <c r="CT473" s="94"/>
      <c r="CU473" s="94"/>
      <c r="CV473" s="94"/>
      <c r="CW473" s="94"/>
    </row>
    <row r="474" spans="1:101" s="22" customFormat="1" x14ac:dyDescent="0.2">
      <c r="A474" s="91">
        <f t="shared" si="211"/>
        <v>463</v>
      </c>
      <c r="B474" s="61"/>
      <c r="C474" s="61"/>
      <c r="D474" s="6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AS474" s="109"/>
      <c r="AT474" s="94"/>
      <c r="AU474" s="94"/>
      <c r="AV474" s="94"/>
      <c r="AW474" s="94"/>
      <c r="AX474" s="94"/>
      <c r="AY474" s="94">
        <f t="shared" si="199"/>
        <v>463</v>
      </c>
      <c r="AZ474" s="94">
        <f>AVERAGE(B$12:B474)</f>
        <v>-1.0500267633333337E-3</v>
      </c>
      <c r="BA474" s="94">
        <f>AVERAGE(C$12:C474)</f>
        <v>4.6842394133333326E-3</v>
      </c>
      <c r="BB474" s="94">
        <f t="shared" si="200"/>
        <v>0</v>
      </c>
      <c r="BC474" s="94">
        <f t="shared" si="201"/>
        <v>0</v>
      </c>
      <c r="BD474" s="94">
        <f t="shared" si="212"/>
        <v>-6.3001605800000027E-2</v>
      </c>
      <c r="BE474" s="94">
        <f t="shared" si="213"/>
        <v>0.28105436479999996</v>
      </c>
      <c r="BF474" s="94">
        <f t="shared" si="214"/>
        <v>0.34405597060000004</v>
      </c>
      <c r="BG474" s="95">
        <f t="shared" si="202"/>
        <v>0</v>
      </c>
      <c r="BH474" s="95">
        <f t="shared" si="203"/>
        <v>0</v>
      </c>
      <c r="BI474" s="95">
        <f>(AVERAGE(B$12:B474)-AVERAGE($D$12:$D474))/STDEV(B$12:B474)</f>
        <v>-8.7081254602406233E-2</v>
      </c>
      <c r="BJ474" s="95">
        <f>(AVERAGE(C$12:C474)-AVERAGE($D$12:$D474))/STDEV(C$12:C474)</f>
        <v>0.10432948975861421</v>
      </c>
      <c r="BK474" s="94"/>
      <c r="BL474" s="94"/>
      <c r="BM474" s="94"/>
      <c r="BN474" s="72">
        <f t="shared" si="204"/>
        <v>0</v>
      </c>
      <c r="BO474" s="72">
        <f t="shared" si="205"/>
        <v>0</v>
      </c>
      <c r="BP474" s="72">
        <f t="shared" si="206"/>
        <v>0</v>
      </c>
      <c r="BQ474" s="72">
        <f t="shared" si="207"/>
        <v>1</v>
      </c>
      <c r="BR474" s="72">
        <f t="shared" si="208"/>
        <v>1</v>
      </c>
      <c r="BS474" s="72">
        <f t="shared" si="209"/>
        <v>1</v>
      </c>
      <c r="BT474" s="72"/>
      <c r="BU474" s="72"/>
      <c r="BV474" s="72"/>
      <c r="BW474" s="72"/>
      <c r="BX474" s="72"/>
      <c r="BY474" s="72"/>
      <c r="BZ474" s="72"/>
      <c r="CA474" s="72"/>
      <c r="CB474" s="72"/>
      <c r="CC474" s="73"/>
      <c r="CD474" s="73"/>
      <c r="CE474" s="73"/>
      <c r="CF474" s="73"/>
      <c r="CG474" s="73"/>
      <c r="CH474" s="73">
        <f t="shared" si="190"/>
        <v>0</v>
      </c>
      <c r="CI474" s="73">
        <f t="shared" si="191"/>
        <v>0</v>
      </c>
      <c r="CJ474" s="73">
        <f t="shared" si="192"/>
        <v>0</v>
      </c>
      <c r="CK474" s="73"/>
      <c r="CL474" s="73">
        <f t="shared" si="193"/>
        <v>0</v>
      </c>
      <c r="CM474" s="73">
        <f t="shared" si="194"/>
        <v>0</v>
      </c>
      <c r="CN474" s="73">
        <f t="shared" si="195"/>
        <v>0</v>
      </c>
      <c r="CO474" s="73">
        <f t="shared" si="196"/>
        <v>0</v>
      </c>
      <c r="CP474" s="73">
        <f t="shared" si="197"/>
        <v>0</v>
      </c>
      <c r="CQ474" s="73">
        <f t="shared" si="198"/>
        <v>0</v>
      </c>
      <c r="CR474" s="73">
        <f t="shared" si="210"/>
        <v>0</v>
      </c>
      <c r="CS474" s="94"/>
      <c r="CT474" s="94"/>
      <c r="CU474" s="94"/>
      <c r="CV474" s="94"/>
      <c r="CW474" s="94"/>
    </row>
    <row r="475" spans="1:101" s="22" customFormat="1" x14ac:dyDescent="0.2">
      <c r="A475" s="91">
        <f t="shared" si="211"/>
        <v>464</v>
      </c>
      <c r="B475" s="61"/>
      <c r="C475" s="61"/>
      <c r="D475" s="6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AS475" s="109"/>
      <c r="AT475" s="94"/>
      <c r="AU475" s="94"/>
      <c r="AV475" s="94"/>
      <c r="AW475" s="94"/>
      <c r="AX475" s="94"/>
      <c r="AY475" s="94">
        <f t="shared" si="199"/>
        <v>464</v>
      </c>
      <c r="AZ475" s="94">
        <f>AVERAGE(B$12:B475)</f>
        <v>-1.0500267633333337E-3</v>
      </c>
      <c r="BA475" s="94">
        <f>AVERAGE(C$12:C475)</f>
        <v>4.6842394133333326E-3</v>
      </c>
      <c r="BB475" s="94">
        <f t="shared" si="200"/>
        <v>0</v>
      </c>
      <c r="BC475" s="94">
        <f t="shared" si="201"/>
        <v>0</v>
      </c>
      <c r="BD475" s="94">
        <f t="shared" si="212"/>
        <v>-6.3001605800000027E-2</v>
      </c>
      <c r="BE475" s="94">
        <f t="shared" si="213"/>
        <v>0.28105436479999996</v>
      </c>
      <c r="BF475" s="94">
        <f t="shared" si="214"/>
        <v>0.34405597060000004</v>
      </c>
      <c r="BG475" s="95">
        <f t="shared" si="202"/>
        <v>0</v>
      </c>
      <c r="BH475" s="95">
        <f t="shared" si="203"/>
        <v>0</v>
      </c>
      <c r="BI475" s="95">
        <f>(AVERAGE(B$12:B475)-AVERAGE($D$12:$D475))/STDEV(B$12:B475)</f>
        <v>-8.7081254602406233E-2</v>
      </c>
      <c r="BJ475" s="95">
        <f>(AVERAGE(C$12:C475)-AVERAGE($D$12:$D475))/STDEV(C$12:C475)</f>
        <v>0.10432948975861421</v>
      </c>
      <c r="BK475" s="94"/>
      <c r="BL475" s="94"/>
      <c r="BM475" s="94"/>
      <c r="BN475" s="72">
        <f t="shared" si="204"/>
        <v>0</v>
      </c>
      <c r="BO475" s="72">
        <f t="shared" si="205"/>
        <v>0</v>
      </c>
      <c r="BP475" s="72">
        <f t="shared" si="206"/>
        <v>0</v>
      </c>
      <c r="BQ475" s="72">
        <f t="shared" si="207"/>
        <v>1</v>
      </c>
      <c r="BR475" s="72">
        <f t="shared" si="208"/>
        <v>1</v>
      </c>
      <c r="BS475" s="72">
        <f t="shared" si="209"/>
        <v>1</v>
      </c>
      <c r="BT475" s="72"/>
      <c r="BU475" s="72"/>
      <c r="BV475" s="72"/>
      <c r="BW475" s="72"/>
      <c r="BX475" s="72"/>
      <c r="BY475" s="72"/>
      <c r="BZ475" s="72"/>
      <c r="CA475" s="72"/>
      <c r="CB475" s="72"/>
      <c r="CC475" s="73"/>
      <c r="CD475" s="73"/>
      <c r="CE475" s="73"/>
      <c r="CF475" s="73"/>
      <c r="CG475" s="73"/>
      <c r="CH475" s="73">
        <f t="shared" si="190"/>
        <v>0</v>
      </c>
      <c r="CI475" s="73">
        <f t="shared" si="191"/>
        <v>0</v>
      </c>
      <c r="CJ475" s="73">
        <f t="shared" si="192"/>
        <v>0</v>
      </c>
      <c r="CK475" s="73"/>
      <c r="CL475" s="73">
        <f t="shared" si="193"/>
        <v>0</v>
      </c>
      <c r="CM475" s="73">
        <f t="shared" si="194"/>
        <v>0</v>
      </c>
      <c r="CN475" s="73">
        <f t="shared" si="195"/>
        <v>0</v>
      </c>
      <c r="CO475" s="73">
        <f t="shared" si="196"/>
        <v>0</v>
      </c>
      <c r="CP475" s="73">
        <f t="shared" si="197"/>
        <v>0</v>
      </c>
      <c r="CQ475" s="73">
        <f t="shared" si="198"/>
        <v>0</v>
      </c>
      <c r="CR475" s="73">
        <f t="shared" si="210"/>
        <v>0</v>
      </c>
      <c r="CS475" s="94"/>
      <c r="CT475" s="94"/>
      <c r="CU475" s="94"/>
      <c r="CV475" s="94"/>
      <c r="CW475" s="94"/>
    </row>
    <row r="476" spans="1:101" s="22" customFormat="1" x14ac:dyDescent="0.2">
      <c r="A476" s="91">
        <f t="shared" si="211"/>
        <v>465</v>
      </c>
      <c r="B476" s="61"/>
      <c r="C476" s="61"/>
      <c r="D476" s="6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AS476" s="109"/>
      <c r="AT476" s="94"/>
      <c r="AU476" s="94"/>
      <c r="AV476" s="94"/>
      <c r="AW476" s="94"/>
      <c r="AX476" s="94"/>
      <c r="AY476" s="94">
        <f t="shared" si="199"/>
        <v>465</v>
      </c>
      <c r="AZ476" s="94">
        <f>AVERAGE(B$12:B476)</f>
        <v>-1.0500267633333337E-3</v>
      </c>
      <c r="BA476" s="94">
        <f>AVERAGE(C$12:C476)</f>
        <v>4.6842394133333326E-3</v>
      </c>
      <c r="BB476" s="94">
        <f t="shared" si="200"/>
        <v>0</v>
      </c>
      <c r="BC476" s="94">
        <f t="shared" si="201"/>
        <v>0</v>
      </c>
      <c r="BD476" s="94">
        <f t="shared" si="212"/>
        <v>-6.3001605800000027E-2</v>
      </c>
      <c r="BE476" s="94">
        <f t="shared" si="213"/>
        <v>0.28105436479999996</v>
      </c>
      <c r="BF476" s="94">
        <f t="shared" si="214"/>
        <v>0.34405597060000004</v>
      </c>
      <c r="BG476" s="95">
        <f t="shared" si="202"/>
        <v>0</v>
      </c>
      <c r="BH476" s="95">
        <f t="shared" si="203"/>
        <v>0</v>
      </c>
      <c r="BI476" s="95">
        <f>(AVERAGE(B$12:B476)-AVERAGE($D$12:$D476))/STDEV(B$12:B476)</f>
        <v>-8.7081254602406233E-2</v>
      </c>
      <c r="BJ476" s="95">
        <f>(AVERAGE(C$12:C476)-AVERAGE($D$12:$D476))/STDEV(C$12:C476)</f>
        <v>0.10432948975861421</v>
      </c>
      <c r="BK476" s="94"/>
      <c r="BL476" s="94"/>
      <c r="BM476" s="94"/>
      <c r="BN476" s="72">
        <f t="shared" si="204"/>
        <v>0</v>
      </c>
      <c r="BO476" s="72">
        <f t="shared" si="205"/>
        <v>0</v>
      </c>
      <c r="BP476" s="72">
        <f t="shared" si="206"/>
        <v>0</v>
      </c>
      <c r="BQ476" s="72">
        <f t="shared" si="207"/>
        <v>1</v>
      </c>
      <c r="BR476" s="72">
        <f t="shared" si="208"/>
        <v>1</v>
      </c>
      <c r="BS476" s="72">
        <f t="shared" si="209"/>
        <v>1</v>
      </c>
      <c r="BT476" s="72"/>
      <c r="BU476" s="72"/>
      <c r="BV476" s="72"/>
      <c r="BW476" s="72"/>
      <c r="BX476" s="72"/>
      <c r="BY476" s="72"/>
      <c r="BZ476" s="72"/>
      <c r="CA476" s="72"/>
      <c r="CB476" s="72"/>
      <c r="CC476" s="73"/>
      <c r="CD476" s="73"/>
      <c r="CE476" s="73"/>
      <c r="CF476" s="73"/>
      <c r="CG476" s="73"/>
      <c r="CH476" s="73">
        <f t="shared" si="190"/>
        <v>0</v>
      </c>
      <c r="CI476" s="73">
        <f t="shared" si="191"/>
        <v>0</v>
      </c>
      <c r="CJ476" s="73">
        <f t="shared" si="192"/>
        <v>0</v>
      </c>
      <c r="CK476" s="73"/>
      <c r="CL476" s="73">
        <f t="shared" si="193"/>
        <v>0</v>
      </c>
      <c r="CM476" s="73">
        <f t="shared" si="194"/>
        <v>0</v>
      </c>
      <c r="CN476" s="73">
        <f t="shared" si="195"/>
        <v>0</v>
      </c>
      <c r="CO476" s="73">
        <f t="shared" si="196"/>
        <v>0</v>
      </c>
      <c r="CP476" s="73">
        <f t="shared" si="197"/>
        <v>0</v>
      </c>
      <c r="CQ476" s="73">
        <f t="shared" si="198"/>
        <v>0</v>
      </c>
      <c r="CR476" s="73">
        <f t="shared" si="210"/>
        <v>0</v>
      </c>
      <c r="CS476" s="94"/>
      <c r="CT476" s="94"/>
      <c r="CU476" s="94"/>
      <c r="CV476" s="94"/>
      <c r="CW476" s="94"/>
    </row>
    <row r="477" spans="1:101" s="22" customFormat="1" x14ac:dyDescent="0.2">
      <c r="A477" s="91">
        <f t="shared" si="211"/>
        <v>466</v>
      </c>
      <c r="B477" s="61"/>
      <c r="C477" s="61"/>
      <c r="D477" s="6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AS477" s="109"/>
      <c r="AT477" s="94"/>
      <c r="AU477" s="94"/>
      <c r="AV477" s="94"/>
      <c r="AW477" s="94"/>
      <c r="AX477" s="94"/>
      <c r="AY477" s="94">
        <f t="shared" si="199"/>
        <v>466</v>
      </c>
      <c r="AZ477" s="94">
        <f>AVERAGE(B$12:B477)</f>
        <v>-1.0500267633333337E-3</v>
      </c>
      <c r="BA477" s="94">
        <f>AVERAGE(C$12:C477)</f>
        <v>4.6842394133333326E-3</v>
      </c>
      <c r="BB477" s="94">
        <f t="shared" si="200"/>
        <v>0</v>
      </c>
      <c r="BC477" s="94">
        <f t="shared" si="201"/>
        <v>0</v>
      </c>
      <c r="BD477" s="94">
        <f t="shared" si="212"/>
        <v>-6.3001605800000027E-2</v>
      </c>
      <c r="BE477" s="94">
        <f t="shared" si="213"/>
        <v>0.28105436479999996</v>
      </c>
      <c r="BF477" s="94">
        <f t="shared" si="214"/>
        <v>0.34405597060000004</v>
      </c>
      <c r="BG477" s="95">
        <f t="shared" si="202"/>
        <v>0</v>
      </c>
      <c r="BH477" s="95">
        <f t="shared" si="203"/>
        <v>0</v>
      </c>
      <c r="BI477" s="95">
        <f>(AVERAGE(B$12:B477)-AVERAGE($D$12:$D477))/STDEV(B$12:B477)</f>
        <v>-8.7081254602406233E-2</v>
      </c>
      <c r="BJ477" s="95">
        <f>(AVERAGE(C$12:C477)-AVERAGE($D$12:$D477))/STDEV(C$12:C477)</f>
        <v>0.10432948975861421</v>
      </c>
      <c r="BK477" s="94"/>
      <c r="BL477" s="94"/>
      <c r="BM477" s="94"/>
      <c r="BN477" s="72">
        <f t="shared" si="204"/>
        <v>0</v>
      </c>
      <c r="BO477" s="72">
        <f t="shared" si="205"/>
        <v>0</v>
      </c>
      <c r="BP477" s="72">
        <f t="shared" si="206"/>
        <v>0</v>
      </c>
      <c r="BQ477" s="72">
        <f t="shared" si="207"/>
        <v>1</v>
      </c>
      <c r="BR477" s="72">
        <f t="shared" si="208"/>
        <v>1</v>
      </c>
      <c r="BS477" s="72">
        <f t="shared" si="209"/>
        <v>1</v>
      </c>
      <c r="BT477" s="72"/>
      <c r="BU477" s="72"/>
      <c r="BV477" s="72"/>
      <c r="BW477" s="72"/>
      <c r="BX477" s="72"/>
      <c r="BY477" s="72"/>
      <c r="BZ477" s="72"/>
      <c r="CA477" s="72"/>
      <c r="CB477" s="72"/>
      <c r="CC477" s="73"/>
      <c r="CD477" s="73"/>
      <c r="CE477" s="73"/>
      <c r="CF477" s="73"/>
      <c r="CG477" s="73"/>
      <c r="CH477" s="73">
        <f t="shared" si="190"/>
        <v>0</v>
      </c>
      <c r="CI477" s="73">
        <f t="shared" si="191"/>
        <v>0</v>
      </c>
      <c r="CJ477" s="73">
        <f t="shared" si="192"/>
        <v>0</v>
      </c>
      <c r="CK477" s="73"/>
      <c r="CL477" s="73">
        <f t="shared" si="193"/>
        <v>0</v>
      </c>
      <c r="CM477" s="73">
        <f t="shared" si="194"/>
        <v>0</v>
      </c>
      <c r="CN477" s="73">
        <f t="shared" si="195"/>
        <v>0</v>
      </c>
      <c r="CO477" s="73">
        <f t="shared" si="196"/>
        <v>0</v>
      </c>
      <c r="CP477" s="73">
        <f t="shared" si="197"/>
        <v>0</v>
      </c>
      <c r="CQ477" s="73">
        <f t="shared" si="198"/>
        <v>0</v>
      </c>
      <c r="CR477" s="73">
        <f t="shared" si="210"/>
        <v>0</v>
      </c>
      <c r="CS477" s="94"/>
      <c r="CT477" s="94"/>
      <c r="CU477" s="94"/>
      <c r="CV477" s="94"/>
      <c r="CW477" s="94"/>
    </row>
    <row r="478" spans="1:101" s="22" customFormat="1" x14ac:dyDescent="0.2">
      <c r="A478" s="91">
        <f t="shared" si="211"/>
        <v>467</v>
      </c>
      <c r="B478" s="61"/>
      <c r="C478" s="61"/>
      <c r="D478" s="6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AS478" s="109"/>
      <c r="AT478" s="94"/>
      <c r="AU478" s="94"/>
      <c r="AV478" s="94"/>
      <c r="AW478" s="94"/>
      <c r="AX478" s="94"/>
      <c r="AY478" s="94">
        <f t="shared" si="199"/>
        <v>467</v>
      </c>
      <c r="AZ478" s="94">
        <f>AVERAGE(B$12:B478)</f>
        <v>-1.0500267633333337E-3</v>
      </c>
      <c r="BA478" s="94">
        <f>AVERAGE(C$12:C478)</f>
        <v>4.6842394133333326E-3</v>
      </c>
      <c r="BB478" s="94">
        <f t="shared" si="200"/>
        <v>0</v>
      </c>
      <c r="BC478" s="94">
        <f t="shared" si="201"/>
        <v>0</v>
      </c>
      <c r="BD478" s="94">
        <f t="shared" si="212"/>
        <v>-6.3001605800000027E-2</v>
      </c>
      <c r="BE478" s="94">
        <f t="shared" si="213"/>
        <v>0.28105436479999996</v>
      </c>
      <c r="BF478" s="94">
        <f t="shared" si="214"/>
        <v>0.34405597060000004</v>
      </c>
      <c r="BG478" s="95">
        <f t="shared" si="202"/>
        <v>0</v>
      </c>
      <c r="BH478" s="95">
        <f t="shared" si="203"/>
        <v>0</v>
      </c>
      <c r="BI478" s="95">
        <f>(AVERAGE(B$12:B478)-AVERAGE($D$12:$D478))/STDEV(B$12:B478)</f>
        <v>-8.7081254602406233E-2</v>
      </c>
      <c r="BJ478" s="95">
        <f>(AVERAGE(C$12:C478)-AVERAGE($D$12:$D478))/STDEV(C$12:C478)</f>
        <v>0.10432948975861421</v>
      </c>
      <c r="BK478" s="94"/>
      <c r="BL478" s="94"/>
      <c r="BM478" s="94"/>
      <c r="BN478" s="72">
        <f t="shared" si="204"/>
        <v>0</v>
      </c>
      <c r="BO478" s="72">
        <f t="shared" si="205"/>
        <v>0</v>
      </c>
      <c r="BP478" s="72">
        <f t="shared" si="206"/>
        <v>0</v>
      </c>
      <c r="BQ478" s="72">
        <f t="shared" si="207"/>
        <v>1</v>
      </c>
      <c r="BR478" s="72">
        <f t="shared" si="208"/>
        <v>1</v>
      </c>
      <c r="BS478" s="72">
        <f t="shared" si="209"/>
        <v>1</v>
      </c>
      <c r="BT478" s="72"/>
      <c r="BU478" s="72"/>
      <c r="BV478" s="72"/>
      <c r="BW478" s="72"/>
      <c r="BX478" s="72"/>
      <c r="BY478" s="72"/>
      <c r="BZ478" s="72"/>
      <c r="CA478" s="72"/>
      <c r="CB478" s="72"/>
      <c r="CC478" s="73"/>
      <c r="CD478" s="73"/>
      <c r="CE478" s="73"/>
      <c r="CF478" s="73"/>
      <c r="CG478" s="73"/>
      <c r="CH478" s="73">
        <f t="shared" si="190"/>
        <v>0</v>
      </c>
      <c r="CI478" s="73">
        <f t="shared" si="191"/>
        <v>0</v>
      </c>
      <c r="CJ478" s="73">
        <f t="shared" si="192"/>
        <v>0</v>
      </c>
      <c r="CK478" s="73"/>
      <c r="CL478" s="73">
        <f t="shared" si="193"/>
        <v>0</v>
      </c>
      <c r="CM478" s="73">
        <f t="shared" si="194"/>
        <v>0</v>
      </c>
      <c r="CN478" s="73">
        <f t="shared" si="195"/>
        <v>0</v>
      </c>
      <c r="CO478" s="73">
        <f t="shared" si="196"/>
        <v>0</v>
      </c>
      <c r="CP478" s="73">
        <f t="shared" si="197"/>
        <v>0</v>
      </c>
      <c r="CQ478" s="73">
        <f t="shared" si="198"/>
        <v>0</v>
      </c>
      <c r="CR478" s="73">
        <f t="shared" si="210"/>
        <v>0</v>
      </c>
      <c r="CS478" s="94"/>
      <c r="CT478" s="94"/>
      <c r="CU478" s="94"/>
      <c r="CV478" s="94"/>
      <c r="CW478" s="94"/>
    </row>
    <row r="479" spans="1:101" s="22" customFormat="1" x14ac:dyDescent="0.2">
      <c r="A479" s="91">
        <f t="shared" si="211"/>
        <v>468</v>
      </c>
      <c r="B479" s="61"/>
      <c r="C479" s="61"/>
      <c r="D479" s="6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AS479" s="109"/>
      <c r="AT479" s="94"/>
      <c r="AU479" s="94"/>
      <c r="AV479" s="94"/>
      <c r="AW479" s="94"/>
      <c r="AX479" s="94"/>
      <c r="AY479" s="94">
        <f t="shared" si="199"/>
        <v>468</v>
      </c>
      <c r="AZ479" s="94">
        <f>AVERAGE(B$12:B479)</f>
        <v>-1.0500267633333337E-3</v>
      </c>
      <c r="BA479" s="94">
        <f>AVERAGE(C$12:C479)</f>
        <v>4.6842394133333326E-3</v>
      </c>
      <c r="BB479" s="94">
        <f t="shared" si="200"/>
        <v>0</v>
      </c>
      <c r="BC479" s="94">
        <f t="shared" si="201"/>
        <v>0</v>
      </c>
      <c r="BD479" s="94">
        <f t="shared" si="212"/>
        <v>-6.3001605800000027E-2</v>
      </c>
      <c r="BE479" s="94">
        <f t="shared" si="213"/>
        <v>0.28105436479999996</v>
      </c>
      <c r="BF479" s="94">
        <f t="shared" si="214"/>
        <v>0.34405597060000004</v>
      </c>
      <c r="BG479" s="95">
        <f t="shared" si="202"/>
        <v>0</v>
      </c>
      <c r="BH479" s="95">
        <f t="shared" si="203"/>
        <v>0</v>
      </c>
      <c r="BI479" s="95">
        <f>(AVERAGE(B$12:B479)-AVERAGE($D$12:$D479))/STDEV(B$12:B479)</f>
        <v>-8.7081254602406233E-2</v>
      </c>
      <c r="BJ479" s="95">
        <f>(AVERAGE(C$12:C479)-AVERAGE($D$12:$D479))/STDEV(C$12:C479)</f>
        <v>0.10432948975861421</v>
      </c>
      <c r="BK479" s="94"/>
      <c r="BL479" s="94"/>
      <c r="BM479" s="94"/>
      <c r="BN479" s="72">
        <f t="shared" si="204"/>
        <v>0</v>
      </c>
      <c r="BO479" s="72">
        <f t="shared" si="205"/>
        <v>0</v>
      </c>
      <c r="BP479" s="72">
        <f t="shared" si="206"/>
        <v>0</v>
      </c>
      <c r="BQ479" s="72">
        <f t="shared" si="207"/>
        <v>1</v>
      </c>
      <c r="BR479" s="72">
        <f t="shared" si="208"/>
        <v>1</v>
      </c>
      <c r="BS479" s="72">
        <f t="shared" si="209"/>
        <v>1</v>
      </c>
      <c r="BT479" s="72"/>
      <c r="BU479" s="72"/>
      <c r="BV479" s="72"/>
      <c r="BW479" s="72"/>
      <c r="BX479" s="72"/>
      <c r="BY479" s="72"/>
      <c r="BZ479" s="72"/>
      <c r="CA479" s="72"/>
      <c r="CB479" s="72"/>
      <c r="CC479" s="73"/>
      <c r="CD479" s="73"/>
      <c r="CE479" s="73"/>
      <c r="CF479" s="73"/>
      <c r="CG479" s="73"/>
      <c r="CH479" s="73">
        <f t="shared" si="190"/>
        <v>0</v>
      </c>
      <c r="CI479" s="73">
        <f t="shared" si="191"/>
        <v>0</v>
      </c>
      <c r="CJ479" s="73">
        <f t="shared" si="192"/>
        <v>0</v>
      </c>
      <c r="CK479" s="73"/>
      <c r="CL479" s="73">
        <f t="shared" si="193"/>
        <v>0</v>
      </c>
      <c r="CM479" s="73">
        <f t="shared" si="194"/>
        <v>0</v>
      </c>
      <c r="CN479" s="73">
        <f t="shared" si="195"/>
        <v>0</v>
      </c>
      <c r="CO479" s="73">
        <f t="shared" si="196"/>
        <v>0</v>
      </c>
      <c r="CP479" s="73">
        <f t="shared" si="197"/>
        <v>0</v>
      </c>
      <c r="CQ479" s="73">
        <f t="shared" si="198"/>
        <v>0</v>
      </c>
      <c r="CR479" s="73">
        <f t="shared" si="210"/>
        <v>0</v>
      </c>
      <c r="CS479" s="94"/>
      <c r="CT479" s="94"/>
      <c r="CU479" s="94"/>
      <c r="CV479" s="94"/>
      <c r="CW479" s="94"/>
    </row>
    <row r="480" spans="1:101" s="22" customFormat="1" x14ac:dyDescent="0.2">
      <c r="A480" s="91">
        <f t="shared" si="211"/>
        <v>469</v>
      </c>
      <c r="B480" s="61"/>
      <c r="C480" s="61"/>
      <c r="D480" s="6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AS480" s="109"/>
      <c r="AT480" s="94"/>
      <c r="AU480" s="94"/>
      <c r="AV480" s="94"/>
      <c r="AW480" s="94"/>
      <c r="AX480" s="94"/>
      <c r="AY480" s="94">
        <f t="shared" si="199"/>
        <v>469</v>
      </c>
      <c r="AZ480" s="94">
        <f>AVERAGE(B$12:B480)</f>
        <v>-1.0500267633333337E-3</v>
      </c>
      <c r="BA480" s="94">
        <f>AVERAGE(C$12:C480)</f>
        <v>4.6842394133333326E-3</v>
      </c>
      <c r="BB480" s="94">
        <f t="shared" si="200"/>
        <v>0</v>
      </c>
      <c r="BC480" s="94">
        <f t="shared" si="201"/>
        <v>0</v>
      </c>
      <c r="BD480" s="94">
        <f t="shared" si="212"/>
        <v>-6.3001605800000027E-2</v>
      </c>
      <c r="BE480" s="94">
        <f t="shared" si="213"/>
        <v>0.28105436479999996</v>
      </c>
      <c r="BF480" s="94">
        <f t="shared" si="214"/>
        <v>0.34405597060000004</v>
      </c>
      <c r="BG480" s="95">
        <f t="shared" si="202"/>
        <v>0</v>
      </c>
      <c r="BH480" s="95">
        <f t="shared" si="203"/>
        <v>0</v>
      </c>
      <c r="BI480" s="95">
        <f>(AVERAGE(B$12:B480)-AVERAGE($D$12:$D480))/STDEV(B$12:B480)</f>
        <v>-8.7081254602406233E-2</v>
      </c>
      <c r="BJ480" s="95">
        <f>(AVERAGE(C$12:C480)-AVERAGE($D$12:$D480))/STDEV(C$12:C480)</f>
        <v>0.10432948975861421</v>
      </c>
      <c r="BK480" s="94"/>
      <c r="BL480" s="94"/>
      <c r="BM480" s="94"/>
      <c r="BN480" s="72">
        <f t="shared" si="204"/>
        <v>0</v>
      </c>
      <c r="BO480" s="72">
        <f t="shared" si="205"/>
        <v>0</v>
      </c>
      <c r="BP480" s="72">
        <f t="shared" si="206"/>
        <v>0</v>
      </c>
      <c r="BQ480" s="72">
        <f t="shared" si="207"/>
        <v>1</v>
      </c>
      <c r="BR480" s="72">
        <f t="shared" si="208"/>
        <v>1</v>
      </c>
      <c r="BS480" s="72">
        <f t="shared" si="209"/>
        <v>1</v>
      </c>
      <c r="BT480" s="72"/>
      <c r="BU480" s="72"/>
      <c r="BV480" s="72"/>
      <c r="BW480" s="72"/>
      <c r="BX480" s="72"/>
      <c r="BY480" s="72"/>
      <c r="BZ480" s="72"/>
      <c r="CA480" s="72"/>
      <c r="CB480" s="72"/>
      <c r="CC480" s="73"/>
      <c r="CD480" s="73"/>
      <c r="CE480" s="73"/>
      <c r="CF480" s="73"/>
      <c r="CG480" s="73"/>
      <c r="CH480" s="73">
        <f t="shared" si="190"/>
        <v>0</v>
      </c>
      <c r="CI480" s="73">
        <f t="shared" si="191"/>
        <v>0</v>
      </c>
      <c r="CJ480" s="73">
        <f t="shared" si="192"/>
        <v>0</v>
      </c>
      <c r="CK480" s="73"/>
      <c r="CL480" s="73">
        <f t="shared" si="193"/>
        <v>0</v>
      </c>
      <c r="CM480" s="73">
        <f t="shared" si="194"/>
        <v>0</v>
      </c>
      <c r="CN480" s="73">
        <f t="shared" si="195"/>
        <v>0</v>
      </c>
      <c r="CO480" s="73">
        <f t="shared" si="196"/>
        <v>0</v>
      </c>
      <c r="CP480" s="73">
        <f t="shared" si="197"/>
        <v>0</v>
      </c>
      <c r="CQ480" s="73">
        <f t="shared" si="198"/>
        <v>0</v>
      </c>
      <c r="CR480" s="73">
        <f t="shared" si="210"/>
        <v>0</v>
      </c>
      <c r="CS480" s="94"/>
      <c r="CT480" s="94"/>
      <c r="CU480" s="94"/>
      <c r="CV480" s="94"/>
      <c r="CW480" s="94"/>
    </row>
    <row r="481" spans="1:101" s="22" customFormat="1" x14ac:dyDescent="0.2">
      <c r="A481" s="91">
        <f t="shared" si="211"/>
        <v>470</v>
      </c>
      <c r="B481" s="61"/>
      <c r="C481" s="61"/>
      <c r="D481" s="6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AS481" s="109"/>
      <c r="AT481" s="94"/>
      <c r="AU481" s="94"/>
      <c r="AV481" s="94"/>
      <c r="AW481" s="94"/>
      <c r="AX481" s="94"/>
      <c r="AY481" s="94">
        <f t="shared" si="199"/>
        <v>470</v>
      </c>
      <c r="AZ481" s="94">
        <f>AVERAGE(B$12:B481)</f>
        <v>-1.0500267633333337E-3</v>
      </c>
      <c r="BA481" s="94">
        <f>AVERAGE(C$12:C481)</f>
        <v>4.6842394133333326E-3</v>
      </c>
      <c r="BB481" s="94">
        <f t="shared" si="200"/>
        <v>0</v>
      </c>
      <c r="BC481" s="94">
        <f t="shared" si="201"/>
        <v>0</v>
      </c>
      <c r="BD481" s="94">
        <f t="shared" si="212"/>
        <v>-6.3001605800000027E-2</v>
      </c>
      <c r="BE481" s="94">
        <f t="shared" si="213"/>
        <v>0.28105436479999996</v>
      </c>
      <c r="BF481" s="94">
        <f t="shared" si="214"/>
        <v>0.34405597060000004</v>
      </c>
      <c r="BG481" s="95">
        <f t="shared" si="202"/>
        <v>0</v>
      </c>
      <c r="BH481" s="95">
        <f t="shared" si="203"/>
        <v>0</v>
      </c>
      <c r="BI481" s="95">
        <f>(AVERAGE(B$12:B481)-AVERAGE($D$12:$D481))/STDEV(B$12:B481)</f>
        <v>-8.7081254602406233E-2</v>
      </c>
      <c r="BJ481" s="95">
        <f>(AVERAGE(C$12:C481)-AVERAGE($D$12:$D481))/STDEV(C$12:C481)</f>
        <v>0.10432948975861421</v>
      </c>
      <c r="BK481" s="94"/>
      <c r="BL481" s="94"/>
      <c r="BM481" s="94"/>
      <c r="BN481" s="72">
        <f t="shared" si="204"/>
        <v>0</v>
      </c>
      <c r="BO481" s="72">
        <f t="shared" si="205"/>
        <v>0</v>
      </c>
      <c r="BP481" s="72">
        <f t="shared" si="206"/>
        <v>0</v>
      </c>
      <c r="BQ481" s="72">
        <f t="shared" si="207"/>
        <v>1</v>
      </c>
      <c r="BR481" s="72">
        <f t="shared" si="208"/>
        <v>1</v>
      </c>
      <c r="BS481" s="72">
        <f t="shared" si="209"/>
        <v>1</v>
      </c>
      <c r="BT481" s="72"/>
      <c r="BU481" s="72"/>
      <c r="BV481" s="72"/>
      <c r="BW481" s="72"/>
      <c r="BX481" s="72"/>
      <c r="BY481" s="72"/>
      <c r="BZ481" s="72"/>
      <c r="CA481" s="72"/>
      <c r="CB481" s="72"/>
      <c r="CC481" s="73"/>
      <c r="CD481" s="73"/>
      <c r="CE481" s="73"/>
      <c r="CF481" s="73"/>
      <c r="CG481" s="73"/>
      <c r="CH481" s="73">
        <f t="shared" si="190"/>
        <v>0</v>
      </c>
      <c r="CI481" s="73">
        <f t="shared" si="191"/>
        <v>0</v>
      </c>
      <c r="CJ481" s="73">
        <f t="shared" si="192"/>
        <v>0</v>
      </c>
      <c r="CK481" s="73"/>
      <c r="CL481" s="73">
        <f t="shared" si="193"/>
        <v>0</v>
      </c>
      <c r="CM481" s="73">
        <f t="shared" si="194"/>
        <v>0</v>
      </c>
      <c r="CN481" s="73">
        <f t="shared" si="195"/>
        <v>0</v>
      </c>
      <c r="CO481" s="73">
        <f t="shared" si="196"/>
        <v>0</v>
      </c>
      <c r="CP481" s="73">
        <f t="shared" si="197"/>
        <v>0</v>
      </c>
      <c r="CQ481" s="73">
        <f t="shared" si="198"/>
        <v>0</v>
      </c>
      <c r="CR481" s="73">
        <f t="shared" si="210"/>
        <v>0</v>
      </c>
      <c r="CS481" s="94"/>
      <c r="CT481" s="94"/>
      <c r="CU481" s="94"/>
      <c r="CV481" s="94"/>
      <c r="CW481" s="94"/>
    </row>
    <row r="482" spans="1:101" s="22" customFormat="1" x14ac:dyDescent="0.2">
      <c r="A482" s="91">
        <f t="shared" si="211"/>
        <v>471</v>
      </c>
      <c r="B482" s="61"/>
      <c r="C482" s="61"/>
      <c r="D482" s="6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AS482" s="109"/>
      <c r="AT482" s="94"/>
      <c r="AU482" s="94"/>
      <c r="AV482" s="94"/>
      <c r="AW482" s="94"/>
      <c r="AX482" s="94"/>
      <c r="AY482" s="94">
        <f t="shared" si="199"/>
        <v>471</v>
      </c>
      <c r="AZ482" s="94">
        <f>AVERAGE(B$12:B482)</f>
        <v>-1.0500267633333337E-3</v>
      </c>
      <c r="BA482" s="94">
        <f>AVERAGE(C$12:C482)</f>
        <v>4.6842394133333326E-3</v>
      </c>
      <c r="BB482" s="94">
        <f t="shared" si="200"/>
        <v>0</v>
      </c>
      <c r="BC482" s="94">
        <f t="shared" si="201"/>
        <v>0</v>
      </c>
      <c r="BD482" s="94">
        <f t="shared" si="212"/>
        <v>-6.3001605800000027E-2</v>
      </c>
      <c r="BE482" s="94">
        <f t="shared" si="213"/>
        <v>0.28105436479999996</v>
      </c>
      <c r="BF482" s="94">
        <f t="shared" si="214"/>
        <v>0.34405597060000004</v>
      </c>
      <c r="BG482" s="95">
        <f t="shared" si="202"/>
        <v>0</v>
      </c>
      <c r="BH482" s="95">
        <f t="shared" si="203"/>
        <v>0</v>
      </c>
      <c r="BI482" s="95">
        <f>(AVERAGE(B$12:B482)-AVERAGE($D$12:$D482))/STDEV(B$12:B482)</f>
        <v>-8.7081254602406233E-2</v>
      </c>
      <c r="BJ482" s="95">
        <f>(AVERAGE(C$12:C482)-AVERAGE($D$12:$D482))/STDEV(C$12:C482)</f>
        <v>0.10432948975861421</v>
      </c>
      <c r="BK482" s="94"/>
      <c r="BL482" s="94"/>
      <c r="BM482" s="94"/>
      <c r="BN482" s="72">
        <f t="shared" si="204"/>
        <v>0</v>
      </c>
      <c r="BO482" s="72">
        <f t="shared" si="205"/>
        <v>0</v>
      </c>
      <c r="BP482" s="72">
        <f t="shared" si="206"/>
        <v>0</v>
      </c>
      <c r="BQ482" s="72">
        <f t="shared" si="207"/>
        <v>1</v>
      </c>
      <c r="BR482" s="72">
        <f t="shared" si="208"/>
        <v>1</v>
      </c>
      <c r="BS482" s="72">
        <f t="shared" si="209"/>
        <v>1</v>
      </c>
      <c r="BT482" s="72"/>
      <c r="BU482" s="72"/>
      <c r="BV482" s="72"/>
      <c r="BW482" s="72"/>
      <c r="BX482" s="72"/>
      <c r="BY482" s="72"/>
      <c r="BZ482" s="72"/>
      <c r="CA482" s="72"/>
      <c r="CB482" s="72"/>
      <c r="CC482" s="73"/>
      <c r="CD482" s="73"/>
      <c r="CE482" s="73"/>
      <c r="CF482" s="73"/>
      <c r="CG482" s="73"/>
      <c r="CH482" s="73">
        <f t="shared" si="190"/>
        <v>0</v>
      </c>
      <c r="CI482" s="73">
        <f t="shared" si="191"/>
        <v>0</v>
      </c>
      <c r="CJ482" s="73">
        <f t="shared" si="192"/>
        <v>0</v>
      </c>
      <c r="CK482" s="73"/>
      <c r="CL482" s="73">
        <f t="shared" si="193"/>
        <v>0</v>
      </c>
      <c r="CM482" s="73">
        <f t="shared" si="194"/>
        <v>0</v>
      </c>
      <c r="CN482" s="73">
        <f t="shared" si="195"/>
        <v>0</v>
      </c>
      <c r="CO482" s="73">
        <f t="shared" si="196"/>
        <v>0</v>
      </c>
      <c r="CP482" s="73">
        <f t="shared" si="197"/>
        <v>0</v>
      </c>
      <c r="CQ482" s="73">
        <f t="shared" si="198"/>
        <v>0</v>
      </c>
      <c r="CR482" s="73">
        <f t="shared" si="210"/>
        <v>0</v>
      </c>
      <c r="CS482" s="94"/>
      <c r="CT482" s="94"/>
      <c r="CU482" s="94"/>
      <c r="CV482" s="94"/>
      <c r="CW482" s="94"/>
    </row>
    <row r="483" spans="1:101" s="22" customFormat="1" x14ac:dyDescent="0.2">
      <c r="A483" s="91">
        <f t="shared" si="211"/>
        <v>472</v>
      </c>
      <c r="B483" s="61"/>
      <c r="C483" s="61"/>
      <c r="D483" s="6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AS483" s="109"/>
      <c r="AT483" s="94"/>
      <c r="AU483" s="94"/>
      <c r="AV483" s="94"/>
      <c r="AW483" s="94"/>
      <c r="AX483" s="94"/>
      <c r="AY483" s="94">
        <f t="shared" si="199"/>
        <v>472</v>
      </c>
      <c r="AZ483" s="94">
        <f>AVERAGE(B$12:B483)</f>
        <v>-1.0500267633333337E-3</v>
      </c>
      <c r="BA483" s="94">
        <f>AVERAGE(C$12:C483)</f>
        <v>4.6842394133333326E-3</v>
      </c>
      <c r="BB483" s="94">
        <f t="shared" si="200"/>
        <v>0</v>
      </c>
      <c r="BC483" s="94">
        <f t="shared" si="201"/>
        <v>0</v>
      </c>
      <c r="BD483" s="94">
        <f t="shared" si="212"/>
        <v>-6.3001605800000027E-2</v>
      </c>
      <c r="BE483" s="94">
        <f t="shared" si="213"/>
        <v>0.28105436479999996</v>
      </c>
      <c r="BF483" s="94">
        <f t="shared" si="214"/>
        <v>0.34405597060000004</v>
      </c>
      <c r="BG483" s="95">
        <f t="shared" si="202"/>
        <v>0</v>
      </c>
      <c r="BH483" s="95">
        <f t="shared" si="203"/>
        <v>0</v>
      </c>
      <c r="BI483" s="95">
        <f>(AVERAGE(B$12:B483)-AVERAGE($D$12:$D483))/STDEV(B$12:B483)</f>
        <v>-8.7081254602406233E-2</v>
      </c>
      <c r="BJ483" s="95">
        <f>(AVERAGE(C$12:C483)-AVERAGE($D$12:$D483))/STDEV(C$12:C483)</f>
        <v>0.10432948975861421</v>
      </c>
      <c r="BK483" s="94"/>
      <c r="BL483" s="94"/>
      <c r="BM483" s="94"/>
      <c r="BN483" s="72">
        <f t="shared" si="204"/>
        <v>0</v>
      </c>
      <c r="BO483" s="72">
        <f t="shared" si="205"/>
        <v>0</v>
      </c>
      <c r="BP483" s="72">
        <f t="shared" si="206"/>
        <v>0</v>
      </c>
      <c r="BQ483" s="72">
        <f t="shared" si="207"/>
        <v>1</v>
      </c>
      <c r="BR483" s="72">
        <f t="shared" si="208"/>
        <v>1</v>
      </c>
      <c r="BS483" s="72">
        <f t="shared" si="209"/>
        <v>1</v>
      </c>
      <c r="BT483" s="72"/>
      <c r="BU483" s="72"/>
      <c r="BV483" s="72"/>
      <c r="BW483" s="72"/>
      <c r="BX483" s="72"/>
      <c r="BY483" s="72"/>
      <c r="BZ483" s="72"/>
      <c r="CA483" s="72"/>
      <c r="CB483" s="72"/>
      <c r="CC483" s="73"/>
      <c r="CD483" s="73"/>
      <c r="CE483" s="73"/>
      <c r="CF483" s="73"/>
      <c r="CG483" s="73"/>
      <c r="CH483" s="73">
        <f t="shared" si="190"/>
        <v>0</v>
      </c>
      <c r="CI483" s="73">
        <f t="shared" si="191"/>
        <v>0</v>
      </c>
      <c r="CJ483" s="73">
        <f t="shared" si="192"/>
        <v>0</v>
      </c>
      <c r="CK483" s="73"/>
      <c r="CL483" s="73">
        <f t="shared" si="193"/>
        <v>0</v>
      </c>
      <c r="CM483" s="73">
        <f t="shared" si="194"/>
        <v>0</v>
      </c>
      <c r="CN483" s="73">
        <f t="shared" si="195"/>
        <v>0</v>
      </c>
      <c r="CO483" s="73">
        <f t="shared" si="196"/>
        <v>0</v>
      </c>
      <c r="CP483" s="73">
        <f t="shared" si="197"/>
        <v>0</v>
      </c>
      <c r="CQ483" s="73">
        <f t="shared" si="198"/>
        <v>0</v>
      </c>
      <c r="CR483" s="73">
        <f t="shared" si="210"/>
        <v>0</v>
      </c>
      <c r="CS483" s="94"/>
      <c r="CT483" s="94"/>
      <c r="CU483" s="94"/>
      <c r="CV483" s="94"/>
      <c r="CW483" s="94"/>
    </row>
    <row r="484" spans="1:101" s="22" customFormat="1" x14ac:dyDescent="0.2">
      <c r="A484" s="91">
        <f t="shared" si="211"/>
        <v>473</v>
      </c>
      <c r="B484" s="61"/>
      <c r="C484" s="61"/>
      <c r="D484" s="6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AS484" s="109"/>
      <c r="AT484" s="94"/>
      <c r="AU484" s="94"/>
      <c r="AV484" s="94"/>
      <c r="AW484" s="94"/>
      <c r="AX484" s="94"/>
      <c r="AY484" s="94">
        <f t="shared" si="199"/>
        <v>473</v>
      </c>
      <c r="AZ484" s="94">
        <f>AVERAGE(B$12:B484)</f>
        <v>-1.0500267633333337E-3</v>
      </c>
      <c r="BA484" s="94">
        <f>AVERAGE(C$12:C484)</f>
        <v>4.6842394133333326E-3</v>
      </c>
      <c r="BB484" s="94">
        <f t="shared" si="200"/>
        <v>0</v>
      </c>
      <c r="BC484" s="94">
        <f t="shared" si="201"/>
        <v>0</v>
      </c>
      <c r="BD484" s="94">
        <f t="shared" si="212"/>
        <v>-6.3001605800000027E-2</v>
      </c>
      <c r="BE484" s="94">
        <f t="shared" si="213"/>
        <v>0.28105436479999996</v>
      </c>
      <c r="BF484" s="94">
        <f t="shared" si="214"/>
        <v>0.34405597060000004</v>
      </c>
      <c r="BG484" s="95">
        <f t="shared" si="202"/>
        <v>0</v>
      </c>
      <c r="BH484" s="95">
        <f t="shared" si="203"/>
        <v>0</v>
      </c>
      <c r="BI484" s="95">
        <f>(AVERAGE(B$12:B484)-AVERAGE($D$12:$D484))/STDEV(B$12:B484)</f>
        <v>-8.7081254602406233E-2</v>
      </c>
      <c r="BJ484" s="95">
        <f>(AVERAGE(C$12:C484)-AVERAGE($D$12:$D484))/STDEV(C$12:C484)</f>
        <v>0.10432948975861421</v>
      </c>
      <c r="BK484" s="94"/>
      <c r="BL484" s="94"/>
      <c r="BM484" s="94"/>
      <c r="BN484" s="72">
        <f t="shared" si="204"/>
        <v>0</v>
      </c>
      <c r="BO484" s="72">
        <f t="shared" si="205"/>
        <v>0</v>
      </c>
      <c r="BP484" s="72">
        <f t="shared" si="206"/>
        <v>0</v>
      </c>
      <c r="BQ484" s="72">
        <f t="shared" si="207"/>
        <v>1</v>
      </c>
      <c r="BR484" s="72">
        <f t="shared" si="208"/>
        <v>1</v>
      </c>
      <c r="BS484" s="72">
        <f t="shared" si="209"/>
        <v>1</v>
      </c>
      <c r="BT484" s="72"/>
      <c r="BU484" s="72"/>
      <c r="BV484" s="72"/>
      <c r="BW484" s="72"/>
      <c r="BX484" s="72"/>
      <c r="BY484" s="72"/>
      <c r="BZ484" s="72"/>
      <c r="CA484" s="72"/>
      <c r="CB484" s="72"/>
      <c r="CC484" s="73"/>
      <c r="CD484" s="73"/>
      <c r="CE484" s="73"/>
      <c r="CF484" s="73"/>
      <c r="CG484" s="73"/>
      <c r="CH484" s="73">
        <f t="shared" si="190"/>
        <v>0</v>
      </c>
      <c r="CI484" s="73">
        <f t="shared" si="191"/>
        <v>0</v>
      </c>
      <c r="CJ484" s="73">
        <f t="shared" si="192"/>
        <v>0</v>
      </c>
      <c r="CK484" s="73"/>
      <c r="CL484" s="73">
        <f t="shared" si="193"/>
        <v>0</v>
      </c>
      <c r="CM484" s="73">
        <f t="shared" si="194"/>
        <v>0</v>
      </c>
      <c r="CN484" s="73">
        <f t="shared" si="195"/>
        <v>0</v>
      </c>
      <c r="CO484" s="73">
        <f t="shared" si="196"/>
        <v>0</v>
      </c>
      <c r="CP484" s="73">
        <f t="shared" si="197"/>
        <v>0</v>
      </c>
      <c r="CQ484" s="73">
        <f t="shared" si="198"/>
        <v>0</v>
      </c>
      <c r="CR484" s="73">
        <f t="shared" si="210"/>
        <v>0</v>
      </c>
      <c r="CS484" s="94"/>
      <c r="CT484" s="94"/>
      <c r="CU484" s="94"/>
      <c r="CV484" s="94"/>
      <c r="CW484" s="94"/>
    </row>
    <row r="485" spans="1:101" s="22" customFormat="1" x14ac:dyDescent="0.2">
      <c r="A485" s="91">
        <f t="shared" si="211"/>
        <v>474</v>
      </c>
      <c r="B485" s="61"/>
      <c r="C485" s="61"/>
      <c r="D485" s="6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AS485" s="109"/>
      <c r="AT485" s="94"/>
      <c r="AU485" s="94"/>
      <c r="AV485" s="94"/>
      <c r="AW485" s="94"/>
      <c r="AX485" s="94"/>
      <c r="AY485" s="94">
        <f t="shared" si="199"/>
        <v>474</v>
      </c>
      <c r="AZ485" s="94">
        <f>AVERAGE(B$12:B485)</f>
        <v>-1.0500267633333337E-3</v>
      </c>
      <c r="BA485" s="94">
        <f>AVERAGE(C$12:C485)</f>
        <v>4.6842394133333326E-3</v>
      </c>
      <c r="BB485" s="94">
        <f t="shared" si="200"/>
        <v>0</v>
      </c>
      <c r="BC485" s="94">
        <f t="shared" si="201"/>
        <v>0</v>
      </c>
      <c r="BD485" s="94">
        <f t="shared" si="212"/>
        <v>-6.3001605800000027E-2</v>
      </c>
      <c r="BE485" s="94">
        <f t="shared" si="213"/>
        <v>0.28105436479999996</v>
      </c>
      <c r="BF485" s="94">
        <f t="shared" si="214"/>
        <v>0.34405597060000004</v>
      </c>
      <c r="BG485" s="95">
        <f t="shared" si="202"/>
        <v>0</v>
      </c>
      <c r="BH485" s="95">
        <f t="shared" si="203"/>
        <v>0</v>
      </c>
      <c r="BI485" s="95">
        <f>(AVERAGE(B$12:B485)-AVERAGE($D$12:$D485))/STDEV(B$12:B485)</f>
        <v>-8.7081254602406233E-2</v>
      </c>
      <c r="BJ485" s="95">
        <f>(AVERAGE(C$12:C485)-AVERAGE($D$12:$D485))/STDEV(C$12:C485)</f>
        <v>0.10432948975861421</v>
      </c>
      <c r="BK485" s="94"/>
      <c r="BL485" s="94"/>
      <c r="BM485" s="94"/>
      <c r="BN485" s="72">
        <f t="shared" si="204"/>
        <v>0</v>
      </c>
      <c r="BO485" s="72">
        <f t="shared" si="205"/>
        <v>0</v>
      </c>
      <c r="BP485" s="72">
        <f t="shared" si="206"/>
        <v>0</v>
      </c>
      <c r="BQ485" s="72">
        <f t="shared" si="207"/>
        <v>1</v>
      </c>
      <c r="BR485" s="72">
        <f t="shared" si="208"/>
        <v>1</v>
      </c>
      <c r="BS485" s="72">
        <f t="shared" si="209"/>
        <v>1</v>
      </c>
      <c r="BT485" s="72"/>
      <c r="BU485" s="72"/>
      <c r="BV485" s="72"/>
      <c r="BW485" s="72"/>
      <c r="BX485" s="72"/>
      <c r="BY485" s="72"/>
      <c r="BZ485" s="72"/>
      <c r="CA485" s="72"/>
      <c r="CB485" s="72"/>
      <c r="CC485" s="73"/>
      <c r="CD485" s="73"/>
      <c r="CE485" s="73"/>
      <c r="CF485" s="73"/>
      <c r="CG485" s="73"/>
      <c r="CH485" s="73">
        <f t="shared" si="190"/>
        <v>0</v>
      </c>
      <c r="CI485" s="73">
        <f t="shared" si="191"/>
        <v>0</v>
      </c>
      <c r="CJ485" s="73">
        <f t="shared" si="192"/>
        <v>0</v>
      </c>
      <c r="CK485" s="73"/>
      <c r="CL485" s="73">
        <f t="shared" si="193"/>
        <v>0</v>
      </c>
      <c r="CM485" s="73">
        <f t="shared" si="194"/>
        <v>0</v>
      </c>
      <c r="CN485" s="73">
        <f t="shared" si="195"/>
        <v>0</v>
      </c>
      <c r="CO485" s="73">
        <f t="shared" si="196"/>
        <v>0</v>
      </c>
      <c r="CP485" s="73">
        <f t="shared" si="197"/>
        <v>0</v>
      </c>
      <c r="CQ485" s="73">
        <f t="shared" si="198"/>
        <v>0</v>
      </c>
      <c r="CR485" s="73">
        <f t="shared" si="210"/>
        <v>0</v>
      </c>
      <c r="CS485" s="94"/>
      <c r="CT485" s="94"/>
      <c r="CU485" s="94"/>
      <c r="CV485" s="94"/>
      <c r="CW485" s="94"/>
    </row>
    <row r="486" spans="1:101" s="22" customFormat="1" x14ac:dyDescent="0.2">
      <c r="A486" s="91">
        <f t="shared" si="211"/>
        <v>475</v>
      </c>
      <c r="B486" s="61"/>
      <c r="C486" s="61"/>
      <c r="D486" s="6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AS486" s="109"/>
      <c r="AT486" s="94"/>
      <c r="AU486" s="94"/>
      <c r="AV486" s="94"/>
      <c r="AW486" s="94"/>
      <c r="AX486" s="94"/>
      <c r="AY486" s="94">
        <f t="shared" si="199"/>
        <v>475</v>
      </c>
      <c r="AZ486" s="94">
        <f>AVERAGE(B$12:B486)</f>
        <v>-1.0500267633333337E-3</v>
      </c>
      <c r="BA486" s="94">
        <f>AVERAGE(C$12:C486)</f>
        <v>4.6842394133333326E-3</v>
      </c>
      <c r="BB486" s="94">
        <f t="shared" si="200"/>
        <v>0</v>
      </c>
      <c r="BC486" s="94">
        <f t="shared" si="201"/>
        <v>0</v>
      </c>
      <c r="BD486" s="94">
        <f t="shared" si="212"/>
        <v>-6.3001605800000027E-2</v>
      </c>
      <c r="BE486" s="94">
        <f t="shared" si="213"/>
        <v>0.28105436479999996</v>
      </c>
      <c r="BF486" s="94">
        <f t="shared" si="214"/>
        <v>0.34405597060000004</v>
      </c>
      <c r="BG486" s="95">
        <f t="shared" si="202"/>
        <v>0</v>
      </c>
      <c r="BH486" s="95">
        <f t="shared" si="203"/>
        <v>0</v>
      </c>
      <c r="BI486" s="95">
        <f>(AVERAGE(B$12:B486)-AVERAGE($D$12:$D486))/STDEV(B$12:B486)</f>
        <v>-8.7081254602406233E-2</v>
      </c>
      <c r="BJ486" s="95">
        <f>(AVERAGE(C$12:C486)-AVERAGE($D$12:$D486))/STDEV(C$12:C486)</f>
        <v>0.10432948975861421</v>
      </c>
      <c r="BK486" s="94"/>
      <c r="BL486" s="94"/>
      <c r="BM486" s="94"/>
      <c r="BN486" s="72">
        <f t="shared" si="204"/>
        <v>0</v>
      </c>
      <c r="BO486" s="72">
        <f t="shared" si="205"/>
        <v>0</v>
      </c>
      <c r="BP486" s="72">
        <f t="shared" si="206"/>
        <v>0</v>
      </c>
      <c r="BQ486" s="72">
        <f t="shared" si="207"/>
        <v>1</v>
      </c>
      <c r="BR486" s="72">
        <f t="shared" si="208"/>
        <v>1</v>
      </c>
      <c r="BS486" s="72">
        <f t="shared" si="209"/>
        <v>1</v>
      </c>
      <c r="BT486" s="72"/>
      <c r="BU486" s="72"/>
      <c r="BV486" s="72"/>
      <c r="BW486" s="72"/>
      <c r="BX486" s="72"/>
      <c r="BY486" s="72"/>
      <c r="BZ486" s="72"/>
      <c r="CA486" s="72"/>
      <c r="CB486" s="72"/>
      <c r="CC486" s="73"/>
      <c r="CD486" s="73"/>
      <c r="CE486" s="73"/>
      <c r="CF486" s="73"/>
      <c r="CG486" s="73"/>
      <c r="CH486" s="73">
        <f t="shared" si="190"/>
        <v>0</v>
      </c>
      <c r="CI486" s="73">
        <f t="shared" si="191"/>
        <v>0</v>
      </c>
      <c r="CJ486" s="73">
        <f t="shared" si="192"/>
        <v>0</v>
      </c>
      <c r="CK486" s="73"/>
      <c r="CL486" s="73">
        <f t="shared" si="193"/>
        <v>0</v>
      </c>
      <c r="CM486" s="73">
        <f t="shared" si="194"/>
        <v>0</v>
      </c>
      <c r="CN486" s="73">
        <f t="shared" si="195"/>
        <v>0</v>
      </c>
      <c r="CO486" s="73">
        <f t="shared" si="196"/>
        <v>0</v>
      </c>
      <c r="CP486" s="73">
        <f t="shared" si="197"/>
        <v>0</v>
      </c>
      <c r="CQ486" s="73">
        <f t="shared" si="198"/>
        <v>0</v>
      </c>
      <c r="CR486" s="73">
        <f t="shared" si="210"/>
        <v>0</v>
      </c>
      <c r="CS486" s="94"/>
      <c r="CT486" s="94"/>
      <c r="CU486" s="94"/>
      <c r="CV486" s="94"/>
      <c r="CW486" s="94"/>
    </row>
    <row r="487" spans="1:101" s="22" customFormat="1" x14ac:dyDescent="0.2">
      <c r="A487" s="91">
        <f t="shared" si="211"/>
        <v>476</v>
      </c>
      <c r="B487" s="61"/>
      <c r="C487" s="61"/>
      <c r="D487" s="6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AS487" s="109"/>
      <c r="AT487" s="94"/>
      <c r="AU487" s="94"/>
      <c r="AV487" s="94"/>
      <c r="AW487" s="94"/>
      <c r="AX487" s="94"/>
      <c r="AY487" s="94">
        <f t="shared" si="199"/>
        <v>476</v>
      </c>
      <c r="AZ487" s="94">
        <f>AVERAGE(B$12:B487)</f>
        <v>-1.0500267633333337E-3</v>
      </c>
      <c r="BA487" s="94">
        <f>AVERAGE(C$12:C487)</f>
        <v>4.6842394133333326E-3</v>
      </c>
      <c r="BB487" s="94">
        <f t="shared" si="200"/>
        <v>0</v>
      </c>
      <c r="BC487" s="94">
        <f t="shared" si="201"/>
        <v>0</v>
      </c>
      <c r="BD487" s="94">
        <f t="shared" si="212"/>
        <v>-6.3001605800000027E-2</v>
      </c>
      <c r="BE487" s="94">
        <f t="shared" si="213"/>
        <v>0.28105436479999996</v>
      </c>
      <c r="BF487" s="94">
        <f t="shared" si="214"/>
        <v>0.34405597060000004</v>
      </c>
      <c r="BG487" s="95">
        <f t="shared" si="202"/>
        <v>0</v>
      </c>
      <c r="BH487" s="95">
        <f t="shared" si="203"/>
        <v>0</v>
      </c>
      <c r="BI487" s="95">
        <f>(AVERAGE(B$12:B487)-AVERAGE($D$12:$D487))/STDEV(B$12:B487)</f>
        <v>-8.7081254602406233E-2</v>
      </c>
      <c r="BJ487" s="95">
        <f>(AVERAGE(C$12:C487)-AVERAGE($D$12:$D487))/STDEV(C$12:C487)</f>
        <v>0.10432948975861421</v>
      </c>
      <c r="BK487" s="94"/>
      <c r="BL487" s="94"/>
      <c r="BM487" s="94"/>
      <c r="BN487" s="72">
        <f t="shared" si="204"/>
        <v>0</v>
      </c>
      <c r="BO487" s="72">
        <f t="shared" si="205"/>
        <v>0</v>
      </c>
      <c r="BP487" s="72">
        <f t="shared" si="206"/>
        <v>0</v>
      </c>
      <c r="BQ487" s="72">
        <f t="shared" si="207"/>
        <v>1</v>
      </c>
      <c r="BR487" s="72">
        <f t="shared" si="208"/>
        <v>1</v>
      </c>
      <c r="BS487" s="72">
        <f t="shared" si="209"/>
        <v>1</v>
      </c>
      <c r="BT487" s="72"/>
      <c r="BU487" s="72"/>
      <c r="BV487" s="72"/>
      <c r="BW487" s="72"/>
      <c r="BX487" s="72"/>
      <c r="BY487" s="72"/>
      <c r="BZ487" s="72"/>
      <c r="CA487" s="72"/>
      <c r="CB487" s="72"/>
      <c r="CC487" s="73"/>
      <c r="CD487" s="73"/>
      <c r="CE487" s="73"/>
      <c r="CF487" s="73"/>
      <c r="CG487" s="73"/>
      <c r="CH487" s="73">
        <f t="shared" si="190"/>
        <v>0</v>
      </c>
      <c r="CI487" s="73">
        <f t="shared" si="191"/>
        <v>0</v>
      </c>
      <c r="CJ487" s="73">
        <f t="shared" si="192"/>
        <v>0</v>
      </c>
      <c r="CK487" s="73"/>
      <c r="CL487" s="73">
        <f t="shared" si="193"/>
        <v>0</v>
      </c>
      <c r="CM487" s="73">
        <f t="shared" si="194"/>
        <v>0</v>
      </c>
      <c r="CN487" s="73">
        <f t="shared" si="195"/>
        <v>0</v>
      </c>
      <c r="CO487" s="73">
        <f t="shared" si="196"/>
        <v>0</v>
      </c>
      <c r="CP487" s="73">
        <f t="shared" si="197"/>
        <v>0</v>
      </c>
      <c r="CQ487" s="73">
        <f t="shared" si="198"/>
        <v>0</v>
      </c>
      <c r="CR487" s="73">
        <f t="shared" si="210"/>
        <v>0</v>
      </c>
      <c r="CS487" s="94"/>
      <c r="CT487" s="94"/>
      <c r="CU487" s="94"/>
      <c r="CV487" s="94"/>
      <c r="CW487" s="94"/>
    </row>
    <row r="488" spans="1:101" s="22" customFormat="1" x14ac:dyDescent="0.2">
      <c r="A488" s="91">
        <f t="shared" si="211"/>
        <v>477</v>
      </c>
      <c r="B488" s="61"/>
      <c r="C488" s="61"/>
      <c r="D488" s="6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AS488" s="109"/>
      <c r="AT488" s="94"/>
      <c r="AU488" s="94"/>
      <c r="AV488" s="94"/>
      <c r="AW488" s="94"/>
      <c r="AX488" s="94"/>
      <c r="AY488" s="94">
        <f t="shared" si="199"/>
        <v>477</v>
      </c>
      <c r="AZ488" s="94">
        <f>AVERAGE(B$12:B488)</f>
        <v>-1.0500267633333337E-3</v>
      </c>
      <c r="BA488" s="94">
        <f>AVERAGE(C$12:C488)</f>
        <v>4.6842394133333326E-3</v>
      </c>
      <c r="BB488" s="94">
        <f t="shared" si="200"/>
        <v>0</v>
      </c>
      <c r="BC488" s="94">
        <f t="shared" si="201"/>
        <v>0</v>
      </c>
      <c r="BD488" s="94">
        <f t="shared" si="212"/>
        <v>-6.3001605800000027E-2</v>
      </c>
      <c r="BE488" s="94">
        <f t="shared" si="213"/>
        <v>0.28105436479999996</v>
      </c>
      <c r="BF488" s="94">
        <f t="shared" si="214"/>
        <v>0.34405597060000004</v>
      </c>
      <c r="BG488" s="95">
        <f t="shared" si="202"/>
        <v>0</v>
      </c>
      <c r="BH488" s="95">
        <f t="shared" si="203"/>
        <v>0</v>
      </c>
      <c r="BI488" s="95">
        <f>(AVERAGE(B$12:B488)-AVERAGE($D$12:$D488))/STDEV(B$12:B488)</f>
        <v>-8.7081254602406233E-2</v>
      </c>
      <c r="BJ488" s="95">
        <f>(AVERAGE(C$12:C488)-AVERAGE($D$12:$D488))/STDEV(C$12:C488)</f>
        <v>0.10432948975861421</v>
      </c>
      <c r="BK488" s="94"/>
      <c r="BL488" s="94"/>
      <c r="BM488" s="94"/>
      <c r="BN488" s="72">
        <f t="shared" si="204"/>
        <v>0</v>
      </c>
      <c r="BO488" s="72">
        <f t="shared" si="205"/>
        <v>0</v>
      </c>
      <c r="BP488" s="72">
        <f t="shared" si="206"/>
        <v>0</v>
      </c>
      <c r="BQ488" s="72">
        <f t="shared" si="207"/>
        <v>1</v>
      </c>
      <c r="BR488" s="72">
        <f t="shared" si="208"/>
        <v>1</v>
      </c>
      <c r="BS488" s="72">
        <f t="shared" si="209"/>
        <v>1</v>
      </c>
      <c r="BT488" s="72"/>
      <c r="BU488" s="72"/>
      <c r="BV488" s="72"/>
      <c r="BW488" s="72"/>
      <c r="BX488" s="72"/>
      <c r="BY488" s="72"/>
      <c r="BZ488" s="72"/>
      <c r="CA488" s="72"/>
      <c r="CB488" s="72"/>
      <c r="CC488" s="73"/>
      <c r="CD488" s="73"/>
      <c r="CE488" s="73"/>
      <c r="CF488" s="73"/>
      <c r="CG488" s="73"/>
      <c r="CH488" s="73">
        <f t="shared" si="190"/>
        <v>0</v>
      </c>
      <c r="CI488" s="73">
        <f t="shared" si="191"/>
        <v>0</v>
      </c>
      <c r="CJ488" s="73">
        <f t="shared" si="192"/>
        <v>0</v>
      </c>
      <c r="CK488" s="73"/>
      <c r="CL488" s="73">
        <f t="shared" si="193"/>
        <v>0</v>
      </c>
      <c r="CM488" s="73">
        <f t="shared" si="194"/>
        <v>0</v>
      </c>
      <c r="CN488" s="73">
        <f t="shared" si="195"/>
        <v>0</v>
      </c>
      <c r="CO488" s="73">
        <f t="shared" si="196"/>
        <v>0</v>
      </c>
      <c r="CP488" s="73">
        <f t="shared" si="197"/>
        <v>0</v>
      </c>
      <c r="CQ488" s="73">
        <f t="shared" si="198"/>
        <v>0</v>
      </c>
      <c r="CR488" s="73">
        <f t="shared" si="210"/>
        <v>0</v>
      </c>
      <c r="CS488" s="94"/>
      <c r="CT488" s="94"/>
      <c r="CU488" s="94"/>
      <c r="CV488" s="94"/>
      <c r="CW488" s="94"/>
    </row>
    <row r="489" spans="1:101" s="22" customFormat="1" x14ac:dyDescent="0.2">
      <c r="A489" s="91">
        <f t="shared" si="211"/>
        <v>478</v>
      </c>
      <c r="B489" s="61"/>
      <c r="C489" s="61"/>
      <c r="D489" s="6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AS489" s="109"/>
      <c r="AT489" s="94"/>
      <c r="AU489" s="94"/>
      <c r="AV489" s="94"/>
      <c r="AW489" s="94"/>
      <c r="AX489" s="94"/>
      <c r="AY489" s="94">
        <f t="shared" si="199"/>
        <v>478</v>
      </c>
      <c r="AZ489" s="94">
        <f>AVERAGE(B$12:B489)</f>
        <v>-1.0500267633333337E-3</v>
      </c>
      <c r="BA489" s="94">
        <f>AVERAGE(C$12:C489)</f>
        <v>4.6842394133333326E-3</v>
      </c>
      <c r="BB489" s="94">
        <f t="shared" si="200"/>
        <v>0</v>
      </c>
      <c r="BC489" s="94">
        <f t="shared" si="201"/>
        <v>0</v>
      </c>
      <c r="BD489" s="94">
        <f t="shared" si="212"/>
        <v>-6.3001605800000027E-2</v>
      </c>
      <c r="BE489" s="94">
        <f t="shared" si="213"/>
        <v>0.28105436479999996</v>
      </c>
      <c r="BF489" s="94">
        <f t="shared" si="214"/>
        <v>0.34405597060000004</v>
      </c>
      <c r="BG489" s="95">
        <f t="shared" si="202"/>
        <v>0</v>
      </c>
      <c r="BH489" s="95">
        <f t="shared" si="203"/>
        <v>0</v>
      </c>
      <c r="BI489" s="95">
        <f>(AVERAGE(B$12:B489)-AVERAGE($D$12:$D489))/STDEV(B$12:B489)</f>
        <v>-8.7081254602406233E-2</v>
      </c>
      <c r="BJ489" s="95">
        <f>(AVERAGE(C$12:C489)-AVERAGE($D$12:$D489))/STDEV(C$12:C489)</f>
        <v>0.10432948975861421</v>
      </c>
      <c r="BK489" s="94"/>
      <c r="BL489" s="94"/>
      <c r="BM489" s="94"/>
      <c r="BN489" s="72">
        <f t="shared" si="204"/>
        <v>0</v>
      </c>
      <c r="BO489" s="72">
        <f t="shared" si="205"/>
        <v>0</v>
      </c>
      <c r="BP489" s="72">
        <f t="shared" si="206"/>
        <v>0</v>
      </c>
      <c r="BQ489" s="72">
        <f t="shared" si="207"/>
        <v>1</v>
      </c>
      <c r="BR489" s="72">
        <f t="shared" si="208"/>
        <v>1</v>
      </c>
      <c r="BS489" s="72">
        <f t="shared" si="209"/>
        <v>1</v>
      </c>
      <c r="BT489" s="72"/>
      <c r="BU489" s="72"/>
      <c r="BV489" s="72"/>
      <c r="BW489" s="72"/>
      <c r="BX489" s="72"/>
      <c r="BY489" s="72"/>
      <c r="BZ489" s="72"/>
      <c r="CA489" s="72"/>
      <c r="CB489" s="72"/>
      <c r="CC489" s="73"/>
      <c r="CD489" s="73"/>
      <c r="CE489" s="73"/>
      <c r="CF489" s="73"/>
      <c r="CG489" s="73"/>
      <c r="CH489" s="73">
        <f t="shared" si="190"/>
        <v>0</v>
      </c>
      <c r="CI489" s="73">
        <f t="shared" si="191"/>
        <v>0</v>
      </c>
      <c r="CJ489" s="73">
        <f t="shared" si="192"/>
        <v>0</v>
      </c>
      <c r="CK489" s="73"/>
      <c r="CL489" s="73">
        <f t="shared" si="193"/>
        <v>0</v>
      </c>
      <c r="CM489" s="73">
        <f t="shared" si="194"/>
        <v>0</v>
      </c>
      <c r="CN489" s="73">
        <f t="shared" si="195"/>
        <v>0</v>
      </c>
      <c r="CO489" s="73">
        <f t="shared" si="196"/>
        <v>0</v>
      </c>
      <c r="CP489" s="73">
        <f t="shared" si="197"/>
        <v>0</v>
      </c>
      <c r="CQ489" s="73">
        <f t="shared" si="198"/>
        <v>0</v>
      </c>
      <c r="CR489" s="73">
        <f t="shared" si="210"/>
        <v>0</v>
      </c>
      <c r="CS489" s="94"/>
      <c r="CT489" s="94"/>
      <c r="CU489" s="94"/>
      <c r="CV489" s="94"/>
      <c r="CW489" s="94"/>
    </row>
    <row r="490" spans="1:101" s="22" customFormat="1" x14ac:dyDescent="0.2">
      <c r="A490" s="91">
        <f t="shared" si="211"/>
        <v>479</v>
      </c>
      <c r="B490" s="61"/>
      <c r="C490" s="61"/>
      <c r="D490" s="6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AS490" s="109"/>
      <c r="AT490" s="94"/>
      <c r="AU490" s="94"/>
      <c r="AV490" s="94"/>
      <c r="AW490" s="94"/>
      <c r="AX490" s="94"/>
      <c r="AY490" s="94">
        <f t="shared" si="199"/>
        <v>479</v>
      </c>
      <c r="AZ490" s="94">
        <f>AVERAGE(B$12:B490)</f>
        <v>-1.0500267633333337E-3</v>
      </c>
      <c r="BA490" s="94">
        <f>AVERAGE(C$12:C490)</f>
        <v>4.6842394133333326E-3</v>
      </c>
      <c r="BB490" s="94">
        <f t="shared" si="200"/>
        <v>0</v>
      </c>
      <c r="BC490" s="94">
        <f t="shared" si="201"/>
        <v>0</v>
      </c>
      <c r="BD490" s="94">
        <f t="shared" si="212"/>
        <v>-6.3001605800000027E-2</v>
      </c>
      <c r="BE490" s="94">
        <f t="shared" si="213"/>
        <v>0.28105436479999996</v>
      </c>
      <c r="BF490" s="94">
        <f t="shared" si="214"/>
        <v>0.34405597060000004</v>
      </c>
      <c r="BG490" s="95">
        <f t="shared" si="202"/>
        <v>0</v>
      </c>
      <c r="BH490" s="95">
        <f t="shared" si="203"/>
        <v>0</v>
      </c>
      <c r="BI490" s="95">
        <f>(AVERAGE(B$12:B490)-AVERAGE($D$12:$D490))/STDEV(B$12:B490)</f>
        <v>-8.7081254602406233E-2</v>
      </c>
      <c r="BJ490" s="95">
        <f>(AVERAGE(C$12:C490)-AVERAGE($D$12:$D490))/STDEV(C$12:C490)</f>
        <v>0.10432948975861421</v>
      </c>
      <c r="BK490" s="94"/>
      <c r="BL490" s="94"/>
      <c r="BM490" s="94"/>
      <c r="BN490" s="72">
        <f t="shared" si="204"/>
        <v>0</v>
      </c>
      <c r="BO490" s="72">
        <f t="shared" si="205"/>
        <v>0</v>
      </c>
      <c r="BP490" s="72">
        <f t="shared" si="206"/>
        <v>0</v>
      </c>
      <c r="BQ490" s="72">
        <f t="shared" si="207"/>
        <v>1</v>
      </c>
      <c r="BR490" s="72">
        <f t="shared" si="208"/>
        <v>1</v>
      </c>
      <c r="BS490" s="72">
        <f t="shared" si="209"/>
        <v>1</v>
      </c>
      <c r="BT490" s="72"/>
      <c r="BU490" s="72"/>
      <c r="BV490" s="72"/>
      <c r="BW490" s="72"/>
      <c r="BX490" s="72"/>
      <c r="BY490" s="72"/>
      <c r="BZ490" s="72"/>
      <c r="CA490" s="72"/>
      <c r="CB490" s="72"/>
      <c r="CC490" s="73"/>
      <c r="CD490" s="73"/>
      <c r="CE490" s="73"/>
      <c r="CF490" s="73"/>
      <c r="CG490" s="73"/>
      <c r="CH490" s="73">
        <f t="shared" si="190"/>
        <v>0</v>
      </c>
      <c r="CI490" s="73">
        <f t="shared" si="191"/>
        <v>0</v>
      </c>
      <c r="CJ490" s="73">
        <f t="shared" si="192"/>
        <v>0</v>
      </c>
      <c r="CK490" s="73"/>
      <c r="CL490" s="73">
        <f t="shared" si="193"/>
        <v>0</v>
      </c>
      <c r="CM490" s="73">
        <f t="shared" si="194"/>
        <v>0</v>
      </c>
      <c r="CN490" s="73">
        <f t="shared" si="195"/>
        <v>0</v>
      </c>
      <c r="CO490" s="73">
        <f t="shared" si="196"/>
        <v>0</v>
      </c>
      <c r="CP490" s="73">
        <f t="shared" si="197"/>
        <v>0</v>
      </c>
      <c r="CQ490" s="73">
        <f t="shared" si="198"/>
        <v>0</v>
      </c>
      <c r="CR490" s="73">
        <f t="shared" si="210"/>
        <v>0</v>
      </c>
      <c r="CS490" s="94"/>
      <c r="CT490" s="94"/>
      <c r="CU490" s="94"/>
      <c r="CV490" s="94"/>
      <c r="CW490" s="94"/>
    </row>
    <row r="491" spans="1:101" s="22" customFormat="1" x14ac:dyDescent="0.2">
      <c r="A491" s="91">
        <f t="shared" si="211"/>
        <v>480</v>
      </c>
      <c r="B491" s="61"/>
      <c r="C491" s="61"/>
      <c r="D491" s="6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AS491" s="109"/>
      <c r="AT491" s="94"/>
      <c r="AU491" s="94"/>
      <c r="AV491" s="94"/>
      <c r="AW491" s="94"/>
      <c r="AX491" s="94"/>
      <c r="AY491" s="94">
        <f t="shared" si="199"/>
        <v>480</v>
      </c>
      <c r="AZ491" s="94">
        <f>AVERAGE(B$12:B491)</f>
        <v>-1.0500267633333337E-3</v>
      </c>
      <c r="BA491" s="94">
        <f>AVERAGE(C$12:C491)</f>
        <v>4.6842394133333326E-3</v>
      </c>
      <c r="BB491" s="94">
        <f t="shared" si="200"/>
        <v>0</v>
      </c>
      <c r="BC491" s="94">
        <f t="shared" si="201"/>
        <v>0</v>
      </c>
      <c r="BD491" s="94">
        <f t="shared" si="212"/>
        <v>-6.3001605800000027E-2</v>
      </c>
      <c r="BE491" s="94">
        <f t="shared" si="213"/>
        <v>0.28105436479999996</v>
      </c>
      <c r="BF491" s="94">
        <f t="shared" si="214"/>
        <v>0.34405597060000004</v>
      </c>
      <c r="BG491" s="95">
        <f t="shared" si="202"/>
        <v>0</v>
      </c>
      <c r="BH491" s="95">
        <f t="shared" si="203"/>
        <v>0</v>
      </c>
      <c r="BI491" s="95">
        <f>(AVERAGE(B$12:B491)-AVERAGE($D$12:$D491))/STDEV(B$12:B491)</f>
        <v>-8.7081254602406233E-2</v>
      </c>
      <c r="BJ491" s="95">
        <f>(AVERAGE(C$12:C491)-AVERAGE($D$12:$D491))/STDEV(C$12:C491)</f>
        <v>0.10432948975861421</v>
      </c>
      <c r="BK491" s="94"/>
      <c r="BL491" s="94"/>
      <c r="BM491" s="94"/>
      <c r="BN491" s="72">
        <f t="shared" si="204"/>
        <v>0</v>
      </c>
      <c r="BO491" s="72">
        <f t="shared" si="205"/>
        <v>0</v>
      </c>
      <c r="BP491" s="72">
        <f t="shared" si="206"/>
        <v>0</v>
      </c>
      <c r="BQ491" s="72">
        <f t="shared" si="207"/>
        <v>1</v>
      </c>
      <c r="BR491" s="72">
        <f t="shared" si="208"/>
        <v>1</v>
      </c>
      <c r="BS491" s="72">
        <f t="shared" si="209"/>
        <v>1</v>
      </c>
      <c r="BT491" s="72"/>
      <c r="BU491" s="72"/>
      <c r="BV491" s="72"/>
      <c r="BW491" s="72"/>
      <c r="BX491" s="72"/>
      <c r="BY491" s="72"/>
      <c r="BZ491" s="72"/>
      <c r="CA491" s="72"/>
      <c r="CB491" s="72"/>
      <c r="CC491" s="73"/>
      <c r="CD491" s="73"/>
      <c r="CE491" s="73"/>
      <c r="CF491" s="73"/>
      <c r="CG491" s="73"/>
      <c r="CH491" s="73">
        <f t="shared" si="190"/>
        <v>0</v>
      </c>
      <c r="CI491" s="73">
        <f t="shared" si="191"/>
        <v>0</v>
      </c>
      <c r="CJ491" s="73">
        <f t="shared" si="192"/>
        <v>0</v>
      </c>
      <c r="CK491" s="73"/>
      <c r="CL491" s="73">
        <f t="shared" si="193"/>
        <v>0</v>
      </c>
      <c r="CM491" s="73">
        <f t="shared" si="194"/>
        <v>0</v>
      </c>
      <c r="CN491" s="73">
        <f t="shared" si="195"/>
        <v>0</v>
      </c>
      <c r="CO491" s="73">
        <f t="shared" si="196"/>
        <v>0</v>
      </c>
      <c r="CP491" s="73">
        <f t="shared" si="197"/>
        <v>0</v>
      </c>
      <c r="CQ491" s="73">
        <f t="shared" si="198"/>
        <v>0</v>
      </c>
      <c r="CR491" s="73">
        <f t="shared" si="210"/>
        <v>0</v>
      </c>
      <c r="CS491" s="94"/>
      <c r="CT491" s="94"/>
      <c r="CU491" s="94"/>
      <c r="CV491" s="94"/>
      <c r="CW491" s="94"/>
    </row>
    <row r="492" spans="1:101" s="22" customFormat="1" x14ac:dyDescent="0.2">
      <c r="A492" s="91">
        <f t="shared" si="211"/>
        <v>481</v>
      </c>
      <c r="B492" s="61"/>
      <c r="C492" s="61"/>
      <c r="D492" s="6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AS492" s="109"/>
      <c r="AT492" s="94"/>
      <c r="AU492" s="94"/>
      <c r="AV492" s="94"/>
      <c r="AW492" s="94"/>
      <c r="AX492" s="94"/>
      <c r="AY492" s="94">
        <f t="shared" si="199"/>
        <v>481</v>
      </c>
      <c r="AZ492" s="94">
        <f>AVERAGE(B$12:B492)</f>
        <v>-1.0500267633333337E-3</v>
      </c>
      <c r="BA492" s="94">
        <f>AVERAGE(C$12:C492)</f>
        <v>4.6842394133333326E-3</v>
      </c>
      <c r="BB492" s="94">
        <f t="shared" si="200"/>
        <v>0</v>
      </c>
      <c r="BC492" s="94">
        <f t="shared" si="201"/>
        <v>0</v>
      </c>
      <c r="BD492" s="94">
        <f t="shared" si="212"/>
        <v>-6.3001605800000027E-2</v>
      </c>
      <c r="BE492" s="94">
        <f t="shared" si="213"/>
        <v>0.28105436479999996</v>
      </c>
      <c r="BF492" s="94">
        <f t="shared" si="214"/>
        <v>0.34405597060000004</v>
      </c>
      <c r="BG492" s="95">
        <f t="shared" si="202"/>
        <v>0</v>
      </c>
      <c r="BH492" s="95">
        <f t="shared" si="203"/>
        <v>0</v>
      </c>
      <c r="BI492" s="95">
        <f>(AVERAGE(B$12:B492)-AVERAGE($D$12:$D492))/STDEV(B$12:B492)</f>
        <v>-8.7081254602406233E-2</v>
      </c>
      <c r="BJ492" s="95">
        <f>(AVERAGE(C$12:C492)-AVERAGE($D$12:$D492))/STDEV(C$12:C492)</f>
        <v>0.10432948975861421</v>
      </c>
      <c r="BK492" s="94"/>
      <c r="BL492" s="94"/>
      <c r="BM492" s="94"/>
      <c r="BN492" s="72">
        <f t="shared" si="204"/>
        <v>0</v>
      </c>
      <c r="BO492" s="72">
        <f t="shared" si="205"/>
        <v>0</v>
      </c>
      <c r="BP492" s="72">
        <f t="shared" si="206"/>
        <v>0</v>
      </c>
      <c r="BQ492" s="72">
        <f t="shared" si="207"/>
        <v>1</v>
      </c>
      <c r="BR492" s="72">
        <f t="shared" si="208"/>
        <v>1</v>
      </c>
      <c r="BS492" s="72">
        <f t="shared" si="209"/>
        <v>1</v>
      </c>
      <c r="BT492" s="72"/>
      <c r="BU492" s="72"/>
      <c r="BV492" s="72"/>
      <c r="BW492" s="72"/>
      <c r="BX492" s="72"/>
      <c r="BY492" s="72"/>
      <c r="BZ492" s="72"/>
      <c r="CA492" s="72"/>
      <c r="CB492" s="72"/>
      <c r="CC492" s="73"/>
      <c r="CD492" s="73"/>
      <c r="CE492" s="73"/>
      <c r="CF492" s="73"/>
      <c r="CG492" s="73"/>
      <c r="CH492" s="73">
        <f t="shared" si="190"/>
        <v>0</v>
      </c>
      <c r="CI492" s="73">
        <f t="shared" si="191"/>
        <v>0</v>
      </c>
      <c r="CJ492" s="73">
        <f t="shared" si="192"/>
        <v>0</v>
      </c>
      <c r="CK492" s="73"/>
      <c r="CL492" s="73">
        <f t="shared" si="193"/>
        <v>0</v>
      </c>
      <c r="CM492" s="73">
        <f t="shared" si="194"/>
        <v>0</v>
      </c>
      <c r="CN492" s="73">
        <f t="shared" si="195"/>
        <v>0</v>
      </c>
      <c r="CO492" s="73">
        <f t="shared" si="196"/>
        <v>0</v>
      </c>
      <c r="CP492" s="73">
        <f t="shared" si="197"/>
        <v>0</v>
      </c>
      <c r="CQ492" s="73">
        <f t="shared" si="198"/>
        <v>0</v>
      </c>
      <c r="CR492" s="73">
        <f t="shared" si="210"/>
        <v>0</v>
      </c>
      <c r="CS492" s="94"/>
      <c r="CT492" s="94"/>
      <c r="CU492" s="94"/>
      <c r="CV492" s="94"/>
      <c r="CW492" s="94"/>
    </row>
    <row r="493" spans="1:101" s="22" customFormat="1" x14ac:dyDescent="0.2">
      <c r="A493" s="91">
        <f t="shared" si="211"/>
        <v>482</v>
      </c>
      <c r="B493" s="61"/>
      <c r="C493" s="61"/>
      <c r="D493" s="6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AS493" s="109"/>
      <c r="AT493" s="94"/>
      <c r="AU493" s="94"/>
      <c r="AV493" s="94"/>
      <c r="AW493" s="94"/>
      <c r="AX493" s="94"/>
      <c r="AY493" s="94">
        <f t="shared" si="199"/>
        <v>482</v>
      </c>
      <c r="AZ493" s="94">
        <f>AVERAGE(B$12:B493)</f>
        <v>-1.0500267633333337E-3</v>
      </c>
      <c r="BA493" s="94">
        <f>AVERAGE(C$12:C493)</f>
        <v>4.6842394133333326E-3</v>
      </c>
      <c r="BB493" s="94">
        <f t="shared" si="200"/>
        <v>0</v>
      </c>
      <c r="BC493" s="94">
        <f t="shared" si="201"/>
        <v>0</v>
      </c>
      <c r="BD493" s="94">
        <f t="shared" si="212"/>
        <v>-6.3001605800000027E-2</v>
      </c>
      <c r="BE493" s="94">
        <f t="shared" si="213"/>
        <v>0.28105436479999996</v>
      </c>
      <c r="BF493" s="94">
        <f t="shared" si="214"/>
        <v>0.34405597060000004</v>
      </c>
      <c r="BG493" s="95">
        <f t="shared" si="202"/>
        <v>0</v>
      </c>
      <c r="BH493" s="95">
        <f t="shared" si="203"/>
        <v>0</v>
      </c>
      <c r="BI493" s="95">
        <f>(AVERAGE(B$12:B493)-AVERAGE($D$12:$D493))/STDEV(B$12:B493)</f>
        <v>-8.7081254602406233E-2</v>
      </c>
      <c r="BJ493" s="95">
        <f>(AVERAGE(C$12:C493)-AVERAGE($D$12:$D493))/STDEV(C$12:C493)</f>
        <v>0.10432948975861421</v>
      </c>
      <c r="BK493" s="94"/>
      <c r="BL493" s="94"/>
      <c r="BM493" s="94"/>
      <c r="BN493" s="72">
        <f t="shared" si="204"/>
        <v>0</v>
      </c>
      <c r="BO493" s="72">
        <f t="shared" si="205"/>
        <v>0</v>
      </c>
      <c r="BP493" s="72">
        <f t="shared" si="206"/>
        <v>0</v>
      </c>
      <c r="BQ493" s="72">
        <f t="shared" si="207"/>
        <v>1</v>
      </c>
      <c r="BR493" s="72">
        <f t="shared" si="208"/>
        <v>1</v>
      </c>
      <c r="BS493" s="72">
        <f t="shared" si="209"/>
        <v>1</v>
      </c>
      <c r="BT493" s="72"/>
      <c r="BU493" s="72"/>
      <c r="BV493" s="72"/>
      <c r="BW493" s="72"/>
      <c r="BX493" s="72"/>
      <c r="BY493" s="72"/>
      <c r="BZ493" s="72"/>
      <c r="CA493" s="72"/>
      <c r="CB493" s="72"/>
      <c r="CC493" s="73"/>
      <c r="CD493" s="73"/>
      <c r="CE493" s="73"/>
      <c r="CF493" s="73"/>
      <c r="CG493" s="73"/>
      <c r="CH493" s="73">
        <f t="shared" si="190"/>
        <v>0</v>
      </c>
      <c r="CI493" s="73">
        <f t="shared" si="191"/>
        <v>0</v>
      </c>
      <c r="CJ493" s="73">
        <f t="shared" si="192"/>
        <v>0</v>
      </c>
      <c r="CK493" s="73"/>
      <c r="CL493" s="73">
        <f t="shared" si="193"/>
        <v>0</v>
      </c>
      <c r="CM493" s="73">
        <f t="shared" si="194"/>
        <v>0</v>
      </c>
      <c r="CN493" s="73">
        <f t="shared" si="195"/>
        <v>0</v>
      </c>
      <c r="CO493" s="73">
        <f t="shared" si="196"/>
        <v>0</v>
      </c>
      <c r="CP493" s="73">
        <f t="shared" si="197"/>
        <v>0</v>
      </c>
      <c r="CQ493" s="73">
        <f t="shared" si="198"/>
        <v>0</v>
      </c>
      <c r="CR493" s="73">
        <f t="shared" si="210"/>
        <v>0</v>
      </c>
      <c r="CS493" s="94"/>
      <c r="CT493" s="94"/>
      <c r="CU493" s="94"/>
      <c r="CV493" s="94"/>
      <c r="CW493" s="94"/>
    </row>
    <row r="494" spans="1:101" s="22" customFormat="1" x14ac:dyDescent="0.2">
      <c r="A494" s="91">
        <f t="shared" si="211"/>
        <v>483</v>
      </c>
      <c r="B494" s="61"/>
      <c r="C494" s="61"/>
      <c r="D494" s="6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AS494" s="109"/>
      <c r="AT494" s="94"/>
      <c r="AU494" s="94"/>
      <c r="AV494" s="94"/>
      <c r="AW494" s="94"/>
      <c r="AX494" s="94"/>
      <c r="AY494" s="94">
        <f t="shared" si="199"/>
        <v>483</v>
      </c>
      <c r="AZ494" s="94">
        <f>AVERAGE(B$12:B494)</f>
        <v>-1.0500267633333337E-3</v>
      </c>
      <c r="BA494" s="94">
        <f>AVERAGE(C$12:C494)</f>
        <v>4.6842394133333326E-3</v>
      </c>
      <c r="BB494" s="94">
        <f t="shared" si="200"/>
        <v>0</v>
      </c>
      <c r="BC494" s="94">
        <f t="shared" si="201"/>
        <v>0</v>
      </c>
      <c r="BD494" s="94">
        <f t="shared" si="212"/>
        <v>-6.3001605800000027E-2</v>
      </c>
      <c r="BE494" s="94">
        <f t="shared" si="213"/>
        <v>0.28105436479999996</v>
      </c>
      <c r="BF494" s="94">
        <f t="shared" si="214"/>
        <v>0.34405597060000004</v>
      </c>
      <c r="BG494" s="95">
        <f t="shared" si="202"/>
        <v>0</v>
      </c>
      <c r="BH494" s="95">
        <f t="shared" si="203"/>
        <v>0</v>
      </c>
      <c r="BI494" s="95">
        <f>(AVERAGE(B$12:B494)-AVERAGE($D$12:$D494))/STDEV(B$12:B494)</f>
        <v>-8.7081254602406233E-2</v>
      </c>
      <c r="BJ494" s="95">
        <f>(AVERAGE(C$12:C494)-AVERAGE($D$12:$D494))/STDEV(C$12:C494)</f>
        <v>0.10432948975861421</v>
      </c>
      <c r="BK494" s="94"/>
      <c r="BL494" s="94"/>
      <c r="BM494" s="94"/>
      <c r="BN494" s="72">
        <f t="shared" si="204"/>
        <v>0</v>
      </c>
      <c r="BO494" s="72">
        <f t="shared" si="205"/>
        <v>0</v>
      </c>
      <c r="BP494" s="72">
        <f t="shared" si="206"/>
        <v>0</v>
      </c>
      <c r="BQ494" s="72">
        <f t="shared" si="207"/>
        <v>1</v>
      </c>
      <c r="BR494" s="72">
        <f t="shared" si="208"/>
        <v>1</v>
      </c>
      <c r="BS494" s="72">
        <f t="shared" si="209"/>
        <v>1</v>
      </c>
      <c r="BT494" s="72"/>
      <c r="BU494" s="72"/>
      <c r="BV494" s="72"/>
      <c r="BW494" s="72"/>
      <c r="BX494" s="72"/>
      <c r="BY494" s="72"/>
      <c r="BZ494" s="72"/>
      <c r="CA494" s="72"/>
      <c r="CB494" s="72"/>
      <c r="CC494" s="73"/>
      <c r="CD494" s="73"/>
      <c r="CE494" s="73"/>
      <c r="CF494" s="73"/>
      <c r="CG494" s="73"/>
      <c r="CH494" s="73">
        <f t="shared" si="190"/>
        <v>0</v>
      </c>
      <c r="CI494" s="73">
        <f t="shared" si="191"/>
        <v>0</v>
      </c>
      <c r="CJ494" s="73">
        <f t="shared" si="192"/>
        <v>0</v>
      </c>
      <c r="CK494" s="73"/>
      <c r="CL494" s="73">
        <f t="shared" si="193"/>
        <v>0</v>
      </c>
      <c r="CM494" s="73">
        <f t="shared" si="194"/>
        <v>0</v>
      </c>
      <c r="CN494" s="73">
        <f t="shared" si="195"/>
        <v>0</v>
      </c>
      <c r="CO494" s="73">
        <f t="shared" si="196"/>
        <v>0</v>
      </c>
      <c r="CP494" s="73">
        <f t="shared" si="197"/>
        <v>0</v>
      </c>
      <c r="CQ494" s="73">
        <f t="shared" si="198"/>
        <v>0</v>
      </c>
      <c r="CR494" s="73">
        <f t="shared" si="210"/>
        <v>0</v>
      </c>
      <c r="CS494" s="94"/>
      <c r="CT494" s="94"/>
      <c r="CU494" s="94"/>
      <c r="CV494" s="94"/>
      <c r="CW494" s="94"/>
    </row>
    <row r="495" spans="1:101" s="22" customFormat="1" x14ac:dyDescent="0.2">
      <c r="A495" s="91">
        <f t="shared" si="211"/>
        <v>484</v>
      </c>
      <c r="B495" s="61"/>
      <c r="C495" s="61"/>
      <c r="D495" s="6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AS495" s="109"/>
      <c r="AT495" s="94"/>
      <c r="AU495" s="94"/>
      <c r="AV495" s="94"/>
      <c r="AW495" s="94"/>
      <c r="AX495" s="94"/>
      <c r="AY495" s="94">
        <f t="shared" si="199"/>
        <v>484</v>
      </c>
      <c r="AZ495" s="94">
        <f>AVERAGE(B$12:B495)</f>
        <v>-1.0500267633333337E-3</v>
      </c>
      <c r="BA495" s="94">
        <f>AVERAGE(C$12:C495)</f>
        <v>4.6842394133333326E-3</v>
      </c>
      <c r="BB495" s="94">
        <f t="shared" si="200"/>
        <v>0</v>
      </c>
      <c r="BC495" s="94">
        <f t="shared" si="201"/>
        <v>0</v>
      </c>
      <c r="BD495" s="94">
        <f t="shared" si="212"/>
        <v>-6.3001605800000027E-2</v>
      </c>
      <c r="BE495" s="94">
        <f t="shared" si="213"/>
        <v>0.28105436479999996</v>
      </c>
      <c r="BF495" s="94">
        <f t="shared" si="214"/>
        <v>0.34405597060000004</v>
      </c>
      <c r="BG495" s="95">
        <f t="shared" si="202"/>
        <v>0</v>
      </c>
      <c r="BH495" s="95">
        <f t="shared" si="203"/>
        <v>0</v>
      </c>
      <c r="BI495" s="95">
        <f>(AVERAGE(B$12:B495)-AVERAGE($D$12:$D495))/STDEV(B$12:B495)</f>
        <v>-8.7081254602406233E-2</v>
      </c>
      <c r="BJ495" s="95">
        <f>(AVERAGE(C$12:C495)-AVERAGE($D$12:$D495))/STDEV(C$12:C495)</f>
        <v>0.10432948975861421</v>
      </c>
      <c r="BK495" s="94"/>
      <c r="BL495" s="94"/>
      <c r="BM495" s="94"/>
      <c r="BN495" s="72">
        <f t="shared" si="204"/>
        <v>0</v>
      </c>
      <c r="BO495" s="72">
        <f t="shared" si="205"/>
        <v>0</v>
      </c>
      <c r="BP495" s="72">
        <f t="shared" si="206"/>
        <v>0</v>
      </c>
      <c r="BQ495" s="72">
        <f t="shared" si="207"/>
        <v>1</v>
      </c>
      <c r="BR495" s="72">
        <f t="shared" si="208"/>
        <v>1</v>
      </c>
      <c r="BS495" s="72">
        <f t="shared" si="209"/>
        <v>1</v>
      </c>
      <c r="BT495" s="72"/>
      <c r="BU495" s="72"/>
      <c r="BV495" s="72"/>
      <c r="BW495" s="72"/>
      <c r="BX495" s="72"/>
      <c r="BY495" s="72"/>
      <c r="BZ495" s="72"/>
      <c r="CA495" s="72"/>
      <c r="CB495" s="72"/>
      <c r="CC495" s="73"/>
      <c r="CD495" s="73"/>
      <c r="CE495" s="73"/>
      <c r="CF495" s="73"/>
      <c r="CG495" s="73"/>
      <c r="CH495" s="73">
        <f t="shared" si="190"/>
        <v>0</v>
      </c>
      <c r="CI495" s="73">
        <f t="shared" si="191"/>
        <v>0</v>
      </c>
      <c r="CJ495" s="73">
        <f t="shared" si="192"/>
        <v>0</v>
      </c>
      <c r="CK495" s="73"/>
      <c r="CL495" s="73">
        <f t="shared" si="193"/>
        <v>0</v>
      </c>
      <c r="CM495" s="73">
        <f t="shared" si="194"/>
        <v>0</v>
      </c>
      <c r="CN495" s="73">
        <f t="shared" si="195"/>
        <v>0</v>
      </c>
      <c r="CO495" s="73">
        <f t="shared" si="196"/>
        <v>0</v>
      </c>
      <c r="CP495" s="73">
        <f t="shared" si="197"/>
        <v>0</v>
      </c>
      <c r="CQ495" s="73">
        <f t="shared" si="198"/>
        <v>0</v>
      </c>
      <c r="CR495" s="73">
        <f t="shared" si="210"/>
        <v>0</v>
      </c>
      <c r="CS495" s="94"/>
      <c r="CT495" s="94"/>
      <c r="CU495" s="94"/>
      <c r="CV495" s="94"/>
      <c r="CW495" s="94"/>
    </row>
    <row r="496" spans="1:101" s="22" customFormat="1" x14ac:dyDescent="0.2">
      <c r="A496" s="91">
        <f t="shared" si="211"/>
        <v>485</v>
      </c>
      <c r="B496" s="61"/>
      <c r="C496" s="61"/>
      <c r="D496" s="6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AS496" s="109"/>
      <c r="AT496" s="94"/>
      <c r="AU496" s="94"/>
      <c r="AV496" s="94"/>
      <c r="AW496" s="94"/>
      <c r="AX496" s="94"/>
      <c r="AY496" s="94">
        <f t="shared" si="199"/>
        <v>485</v>
      </c>
      <c r="AZ496" s="94">
        <f>AVERAGE(B$12:B496)</f>
        <v>-1.0500267633333337E-3</v>
      </c>
      <c r="BA496" s="94">
        <f>AVERAGE(C$12:C496)</f>
        <v>4.6842394133333326E-3</v>
      </c>
      <c r="BB496" s="94">
        <f t="shared" si="200"/>
        <v>0</v>
      </c>
      <c r="BC496" s="94">
        <f t="shared" si="201"/>
        <v>0</v>
      </c>
      <c r="BD496" s="94">
        <f t="shared" si="212"/>
        <v>-6.3001605800000027E-2</v>
      </c>
      <c r="BE496" s="94">
        <f t="shared" si="213"/>
        <v>0.28105436479999996</v>
      </c>
      <c r="BF496" s="94">
        <f t="shared" si="214"/>
        <v>0.34405597060000004</v>
      </c>
      <c r="BG496" s="95">
        <f t="shared" si="202"/>
        <v>0</v>
      </c>
      <c r="BH496" s="95">
        <f t="shared" si="203"/>
        <v>0</v>
      </c>
      <c r="BI496" s="95">
        <f>(AVERAGE(B$12:B496)-AVERAGE($D$12:$D496))/STDEV(B$12:B496)</f>
        <v>-8.7081254602406233E-2</v>
      </c>
      <c r="BJ496" s="95">
        <f>(AVERAGE(C$12:C496)-AVERAGE($D$12:$D496))/STDEV(C$12:C496)</f>
        <v>0.10432948975861421</v>
      </c>
      <c r="BK496" s="94"/>
      <c r="BL496" s="94"/>
      <c r="BM496" s="94"/>
      <c r="BN496" s="72">
        <f t="shared" si="204"/>
        <v>0</v>
      </c>
      <c r="BO496" s="72">
        <f t="shared" si="205"/>
        <v>0</v>
      </c>
      <c r="BP496" s="72">
        <f t="shared" si="206"/>
        <v>0</v>
      </c>
      <c r="BQ496" s="72">
        <f t="shared" si="207"/>
        <v>1</v>
      </c>
      <c r="BR496" s="72">
        <f t="shared" si="208"/>
        <v>1</v>
      </c>
      <c r="BS496" s="72">
        <f t="shared" si="209"/>
        <v>1</v>
      </c>
      <c r="BT496" s="72"/>
      <c r="BU496" s="72"/>
      <c r="BV496" s="72"/>
      <c r="BW496" s="72"/>
      <c r="BX496" s="72"/>
      <c r="BY496" s="72"/>
      <c r="BZ496" s="72"/>
      <c r="CA496" s="72"/>
      <c r="CB496" s="72"/>
      <c r="CC496" s="73"/>
      <c r="CD496" s="73"/>
      <c r="CE496" s="73"/>
      <c r="CF496" s="73"/>
      <c r="CG496" s="73"/>
      <c r="CH496" s="73">
        <f t="shared" si="190"/>
        <v>0</v>
      </c>
      <c r="CI496" s="73">
        <f t="shared" si="191"/>
        <v>0</v>
      </c>
      <c r="CJ496" s="73">
        <f t="shared" si="192"/>
        <v>0</v>
      </c>
      <c r="CK496" s="73"/>
      <c r="CL496" s="73">
        <f t="shared" si="193"/>
        <v>0</v>
      </c>
      <c r="CM496" s="73">
        <f t="shared" si="194"/>
        <v>0</v>
      </c>
      <c r="CN496" s="73">
        <f t="shared" si="195"/>
        <v>0</v>
      </c>
      <c r="CO496" s="73">
        <f t="shared" si="196"/>
        <v>0</v>
      </c>
      <c r="CP496" s="73">
        <f t="shared" si="197"/>
        <v>0</v>
      </c>
      <c r="CQ496" s="73">
        <f t="shared" si="198"/>
        <v>0</v>
      </c>
      <c r="CR496" s="73">
        <f t="shared" si="210"/>
        <v>0</v>
      </c>
      <c r="CS496" s="94"/>
      <c r="CT496" s="94"/>
      <c r="CU496" s="94"/>
      <c r="CV496" s="94"/>
      <c r="CW496" s="94"/>
    </row>
    <row r="497" spans="1:101" s="22" customFormat="1" x14ac:dyDescent="0.2">
      <c r="A497" s="91">
        <f t="shared" si="211"/>
        <v>486</v>
      </c>
      <c r="B497" s="61"/>
      <c r="C497" s="61"/>
      <c r="D497" s="6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AS497" s="109"/>
      <c r="AT497" s="94"/>
      <c r="AU497" s="94"/>
      <c r="AV497" s="94"/>
      <c r="AW497" s="94"/>
      <c r="AX497" s="94"/>
      <c r="AY497" s="94">
        <f t="shared" si="199"/>
        <v>486</v>
      </c>
      <c r="AZ497" s="94">
        <f>AVERAGE(B$12:B497)</f>
        <v>-1.0500267633333337E-3</v>
      </c>
      <c r="BA497" s="94">
        <f>AVERAGE(C$12:C497)</f>
        <v>4.6842394133333326E-3</v>
      </c>
      <c r="BB497" s="94">
        <f t="shared" si="200"/>
        <v>0</v>
      </c>
      <c r="BC497" s="94">
        <f t="shared" si="201"/>
        <v>0</v>
      </c>
      <c r="BD497" s="94">
        <f t="shared" si="212"/>
        <v>-6.3001605800000027E-2</v>
      </c>
      <c r="BE497" s="94">
        <f t="shared" si="213"/>
        <v>0.28105436479999996</v>
      </c>
      <c r="BF497" s="94">
        <f t="shared" si="214"/>
        <v>0.34405597060000004</v>
      </c>
      <c r="BG497" s="95">
        <f t="shared" si="202"/>
        <v>0</v>
      </c>
      <c r="BH497" s="95">
        <f t="shared" si="203"/>
        <v>0</v>
      </c>
      <c r="BI497" s="95">
        <f>(AVERAGE(B$12:B497)-AVERAGE($D$12:$D497))/STDEV(B$12:B497)</f>
        <v>-8.7081254602406233E-2</v>
      </c>
      <c r="BJ497" s="95">
        <f>(AVERAGE(C$12:C497)-AVERAGE($D$12:$D497))/STDEV(C$12:C497)</f>
        <v>0.10432948975861421</v>
      </c>
      <c r="BK497" s="94"/>
      <c r="BL497" s="94"/>
      <c r="BM497" s="94"/>
      <c r="BN497" s="72">
        <f t="shared" si="204"/>
        <v>0</v>
      </c>
      <c r="BO497" s="72">
        <f t="shared" si="205"/>
        <v>0</v>
      </c>
      <c r="BP497" s="72">
        <f t="shared" si="206"/>
        <v>0</v>
      </c>
      <c r="BQ497" s="72">
        <f t="shared" si="207"/>
        <v>1</v>
      </c>
      <c r="BR497" s="72">
        <f t="shared" si="208"/>
        <v>1</v>
      </c>
      <c r="BS497" s="72">
        <f t="shared" si="209"/>
        <v>1</v>
      </c>
      <c r="BT497" s="72"/>
      <c r="BU497" s="72"/>
      <c r="BV497" s="72"/>
      <c r="BW497" s="72"/>
      <c r="BX497" s="72"/>
      <c r="BY497" s="72"/>
      <c r="BZ497" s="72"/>
      <c r="CA497" s="72"/>
      <c r="CB497" s="72"/>
      <c r="CC497" s="73"/>
      <c r="CD497" s="73"/>
      <c r="CE497" s="73"/>
      <c r="CF497" s="73"/>
      <c r="CG497" s="73"/>
      <c r="CH497" s="73">
        <f t="shared" si="190"/>
        <v>0</v>
      </c>
      <c r="CI497" s="73">
        <f t="shared" si="191"/>
        <v>0</v>
      </c>
      <c r="CJ497" s="73">
        <f t="shared" si="192"/>
        <v>0</v>
      </c>
      <c r="CK497" s="73"/>
      <c r="CL497" s="73">
        <f t="shared" si="193"/>
        <v>0</v>
      </c>
      <c r="CM497" s="73">
        <f t="shared" si="194"/>
        <v>0</v>
      </c>
      <c r="CN497" s="73">
        <f t="shared" si="195"/>
        <v>0</v>
      </c>
      <c r="CO497" s="73">
        <f t="shared" si="196"/>
        <v>0</v>
      </c>
      <c r="CP497" s="73">
        <f t="shared" si="197"/>
        <v>0</v>
      </c>
      <c r="CQ497" s="73">
        <f t="shared" si="198"/>
        <v>0</v>
      </c>
      <c r="CR497" s="73">
        <f t="shared" si="210"/>
        <v>0</v>
      </c>
      <c r="CS497" s="94"/>
      <c r="CT497" s="94"/>
      <c r="CU497" s="94"/>
      <c r="CV497" s="94"/>
      <c r="CW497" s="94"/>
    </row>
    <row r="498" spans="1:101" s="22" customFormat="1" x14ac:dyDescent="0.2">
      <c r="A498" s="91">
        <f t="shared" si="211"/>
        <v>487</v>
      </c>
      <c r="B498" s="61"/>
      <c r="C498" s="61"/>
      <c r="D498" s="6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AS498" s="109"/>
      <c r="AT498" s="94"/>
      <c r="AU498" s="94"/>
      <c r="AV498" s="94"/>
      <c r="AW498" s="94"/>
      <c r="AX498" s="94"/>
      <c r="AY498" s="94">
        <f t="shared" si="199"/>
        <v>487</v>
      </c>
      <c r="AZ498" s="94">
        <f>AVERAGE(B$12:B498)</f>
        <v>-1.0500267633333337E-3</v>
      </c>
      <c r="BA498" s="94">
        <f>AVERAGE(C$12:C498)</f>
        <v>4.6842394133333326E-3</v>
      </c>
      <c r="BB498" s="94">
        <f t="shared" si="200"/>
        <v>0</v>
      </c>
      <c r="BC498" s="94">
        <f t="shared" si="201"/>
        <v>0</v>
      </c>
      <c r="BD498" s="94">
        <f t="shared" si="212"/>
        <v>-6.3001605800000027E-2</v>
      </c>
      <c r="BE498" s="94">
        <f t="shared" si="213"/>
        <v>0.28105436479999996</v>
      </c>
      <c r="BF498" s="94">
        <f t="shared" si="214"/>
        <v>0.34405597060000004</v>
      </c>
      <c r="BG498" s="95">
        <f t="shared" si="202"/>
        <v>0</v>
      </c>
      <c r="BH498" s="95">
        <f t="shared" si="203"/>
        <v>0</v>
      </c>
      <c r="BI498" s="95">
        <f>(AVERAGE(B$12:B498)-AVERAGE($D$12:$D498))/STDEV(B$12:B498)</f>
        <v>-8.7081254602406233E-2</v>
      </c>
      <c r="BJ498" s="95">
        <f>(AVERAGE(C$12:C498)-AVERAGE($D$12:$D498))/STDEV(C$12:C498)</f>
        <v>0.10432948975861421</v>
      </c>
      <c r="BK498" s="94"/>
      <c r="BL498" s="94"/>
      <c r="BM498" s="94"/>
      <c r="BN498" s="72">
        <f t="shared" si="204"/>
        <v>0</v>
      </c>
      <c r="BO498" s="72">
        <f t="shared" si="205"/>
        <v>0</v>
      </c>
      <c r="BP498" s="72">
        <f t="shared" si="206"/>
        <v>0</v>
      </c>
      <c r="BQ498" s="72">
        <f t="shared" si="207"/>
        <v>1</v>
      </c>
      <c r="BR498" s="72">
        <f t="shared" si="208"/>
        <v>1</v>
      </c>
      <c r="BS498" s="72">
        <f t="shared" si="209"/>
        <v>1</v>
      </c>
      <c r="BT498" s="72"/>
      <c r="BU498" s="72"/>
      <c r="BV498" s="72"/>
      <c r="BW498" s="72"/>
      <c r="BX498" s="72"/>
      <c r="BY498" s="72"/>
      <c r="BZ498" s="72"/>
      <c r="CA498" s="72"/>
      <c r="CB498" s="72"/>
      <c r="CC498" s="73"/>
      <c r="CD498" s="73"/>
      <c r="CE498" s="73"/>
      <c r="CF498" s="73"/>
      <c r="CG498" s="73"/>
      <c r="CH498" s="73">
        <f t="shared" si="190"/>
        <v>0</v>
      </c>
      <c r="CI498" s="73">
        <f t="shared" si="191"/>
        <v>0</v>
      </c>
      <c r="CJ498" s="73">
        <f t="shared" si="192"/>
        <v>0</v>
      </c>
      <c r="CK498" s="73"/>
      <c r="CL498" s="73">
        <f t="shared" si="193"/>
        <v>0</v>
      </c>
      <c r="CM498" s="73">
        <f t="shared" si="194"/>
        <v>0</v>
      </c>
      <c r="CN498" s="73">
        <f t="shared" si="195"/>
        <v>0</v>
      </c>
      <c r="CO498" s="73">
        <f t="shared" si="196"/>
        <v>0</v>
      </c>
      <c r="CP498" s="73">
        <f t="shared" si="197"/>
        <v>0</v>
      </c>
      <c r="CQ498" s="73">
        <f t="shared" si="198"/>
        <v>0</v>
      </c>
      <c r="CR498" s="73">
        <f t="shared" si="210"/>
        <v>0</v>
      </c>
      <c r="CS498" s="94"/>
      <c r="CT498" s="94"/>
      <c r="CU498" s="94"/>
      <c r="CV498" s="94"/>
      <c r="CW498" s="94"/>
    </row>
    <row r="499" spans="1:101" s="22" customFormat="1" x14ac:dyDescent="0.2">
      <c r="A499" s="91">
        <f t="shared" si="211"/>
        <v>488</v>
      </c>
      <c r="B499" s="61"/>
      <c r="C499" s="61"/>
      <c r="D499" s="6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AS499" s="109"/>
      <c r="AT499" s="94"/>
      <c r="AU499" s="94"/>
      <c r="AV499" s="94"/>
      <c r="AW499" s="94"/>
      <c r="AX499" s="94"/>
      <c r="AY499" s="94">
        <f t="shared" si="199"/>
        <v>488</v>
      </c>
      <c r="AZ499" s="94">
        <f>AVERAGE(B$12:B499)</f>
        <v>-1.0500267633333337E-3</v>
      </c>
      <c r="BA499" s="94">
        <f>AVERAGE(C$12:C499)</f>
        <v>4.6842394133333326E-3</v>
      </c>
      <c r="BB499" s="94">
        <f t="shared" si="200"/>
        <v>0</v>
      </c>
      <c r="BC499" s="94">
        <f t="shared" si="201"/>
        <v>0</v>
      </c>
      <c r="BD499" s="94">
        <f t="shared" si="212"/>
        <v>-6.3001605800000027E-2</v>
      </c>
      <c r="BE499" s="94">
        <f t="shared" si="213"/>
        <v>0.28105436479999996</v>
      </c>
      <c r="BF499" s="94">
        <f t="shared" si="214"/>
        <v>0.34405597060000004</v>
      </c>
      <c r="BG499" s="95">
        <f t="shared" si="202"/>
        <v>0</v>
      </c>
      <c r="BH499" s="95">
        <f t="shared" si="203"/>
        <v>0</v>
      </c>
      <c r="BI499" s="95">
        <f>(AVERAGE(B$12:B499)-AVERAGE($D$12:$D499))/STDEV(B$12:B499)</f>
        <v>-8.7081254602406233E-2</v>
      </c>
      <c r="BJ499" s="95">
        <f>(AVERAGE(C$12:C499)-AVERAGE($D$12:$D499))/STDEV(C$12:C499)</f>
        <v>0.10432948975861421</v>
      </c>
      <c r="BK499" s="94"/>
      <c r="BL499" s="94"/>
      <c r="BM499" s="94"/>
      <c r="BN499" s="72">
        <f t="shared" si="204"/>
        <v>0</v>
      </c>
      <c r="BO499" s="72">
        <f t="shared" si="205"/>
        <v>0</v>
      </c>
      <c r="BP499" s="72">
        <f t="shared" si="206"/>
        <v>0</v>
      </c>
      <c r="BQ499" s="72">
        <f t="shared" si="207"/>
        <v>1</v>
      </c>
      <c r="BR499" s="72">
        <f t="shared" si="208"/>
        <v>1</v>
      </c>
      <c r="BS499" s="72">
        <f t="shared" si="209"/>
        <v>1</v>
      </c>
      <c r="BT499" s="72"/>
      <c r="BU499" s="72"/>
      <c r="BV499" s="72"/>
      <c r="BW499" s="72"/>
      <c r="BX499" s="72"/>
      <c r="BY499" s="72"/>
      <c r="BZ499" s="72"/>
      <c r="CA499" s="72"/>
      <c r="CB499" s="72"/>
      <c r="CC499" s="73"/>
      <c r="CD499" s="73"/>
      <c r="CE499" s="73"/>
      <c r="CF499" s="73"/>
      <c r="CG499" s="73"/>
      <c r="CH499" s="73">
        <f t="shared" si="190"/>
        <v>0</v>
      </c>
      <c r="CI499" s="73">
        <f t="shared" si="191"/>
        <v>0</v>
      </c>
      <c r="CJ499" s="73">
        <f t="shared" si="192"/>
        <v>0</v>
      </c>
      <c r="CK499" s="73"/>
      <c r="CL499" s="73">
        <f t="shared" si="193"/>
        <v>0</v>
      </c>
      <c r="CM499" s="73">
        <f t="shared" si="194"/>
        <v>0</v>
      </c>
      <c r="CN499" s="73">
        <f t="shared" si="195"/>
        <v>0</v>
      </c>
      <c r="CO499" s="73">
        <f t="shared" si="196"/>
        <v>0</v>
      </c>
      <c r="CP499" s="73">
        <f t="shared" si="197"/>
        <v>0</v>
      </c>
      <c r="CQ499" s="73">
        <f t="shared" si="198"/>
        <v>0</v>
      </c>
      <c r="CR499" s="73">
        <f t="shared" si="210"/>
        <v>0</v>
      </c>
      <c r="CS499" s="94"/>
      <c r="CT499" s="94"/>
      <c r="CU499" s="94"/>
      <c r="CV499" s="94"/>
      <c r="CW499" s="94"/>
    </row>
    <row r="500" spans="1:101" s="22" customFormat="1" x14ac:dyDescent="0.2">
      <c r="A500" s="91">
        <f t="shared" si="211"/>
        <v>489</v>
      </c>
      <c r="B500" s="61"/>
      <c r="C500" s="61"/>
      <c r="D500" s="6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AS500" s="109"/>
      <c r="AT500" s="94"/>
      <c r="AU500" s="94"/>
      <c r="AV500" s="94"/>
      <c r="AW500" s="94"/>
      <c r="AX500" s="94"/>
      <c r="AY500" s="94">
        <f t="shared" si="199"/>
        <v>489</v>
      </c>
      <c r="AZ500" s="94">
        <f>AVERAGE(B$12:B500)</f>
        <v>-1.0500267633333337E-3</v>
      </c>
      <c r="BA500" s="94">
        <f>AVERAGE(C$12:C500)</f>
        <v>4.6842394133333326E-3</v>
      </c>
      <c r="BB500" s="94">
        <f t="shared" si="200"/>
        <v>0</v>
      </c>
      <c r="BC500" s="94">
        <f t="shared" si="201"/>
        <v>0</v>
      </c>
      <c r="BD500" s="94">
        <f t="shared" si="212"/>
        <v>-6.3001605800000027E-2</v>
      </c>
      <c r="BE500" s="94">
        <f t="shared" si="213"/>
        <v>0.28105436479999996</v>
      </c>
      <c r="BF500" s="94">
        <f t="shared" si="214"/>
        <v>0.34405597060000004</v>
      </c>
      <c r="BG500" s="95">
        <f t="shared" si="202"/>
        <v>0</v>
      </c>
      <c r="BH500" s="95">
        <f t="shared" si="203"/>
        <v>0</v>
      </c>
      <c r="BI500" s="95">
        <f>(AVERAGE(B$12:B500)-AVERAGE($D$12:$D500))/STDEV(B$12:B500)</f>
        <v>-8.7081254602406233E-2</v>
      </c>
      <c r="BJ500" s="95">
        <f>(AVERAGE(C$12:C500)-AVERAGE($D$12:$D500))/STDEV(C$12:C500)</f>
        <v>0.10432948975861421</v>
      </c>
      <c r="BK500" s="94"/>
      <c r="BL500" s="94"/>
      <c r="BM500" s="94"/>
      <c r="BN500" s="72">
        <f t="shared" si="204"/>
        <v>0</v>
      </c>
      <c r="BO500" s="72">
        <f t="shared" si="205"/>
        <v>0</v>
      </c>
      <c r="BP500" s="72">
        <f t="shared" si="206"/>
        <v>0</v>
      </c>
      <c r="BQ500" s="72">
        <f t="shared" si="207"/>
        <v>1</v>
      </c>
      <c r="BR500" s="72">
        <f t="shared" si="208"/>
        <v>1</v>
      </c>
      <c r="BS500" s="72">
        <f t="shared" si="209"/>
        <v>1</v>
      </c>
      <c r="BT500" s="72"/>
      <c r="BU500" s="72"/>
      <c r="BV500" s="72"/>
      <c r="BW500" s="72"/>
      <c r="BX500" s="72"/>
      <c r="BY500" s="72"/>
      <c r="BZ500" s="72"/>
      <c r="CA500" s="72"/>
      <c r="CB500" s="72"/>
      <c r="CC500" s="73"/>
      <c r="CD500" s="73"/>
      <c r="CE500" s="73"/>
      <c r="CF500" s="73"/>
      <c r="CG500" s="73"/>
      <c r="CH500" s="73">
        <f t="shared" si="190"/>
        <v>0</v>
      </c>
      <c r="CI500" s="73">
        <f t="shared" si="191"/>
        <v>0</v>
      </c>
      <c r="CJ500" s="73">
        <f t="shared" si="192"/>
        <v>0</v>
      </c>
      <c r="CK500" s="73"/>
      <c r="CL500" s="73">
        <f t="shared" si="193"/>
        <v>0</v>
      </c>
      <c r="CM500" s="73">
        <f t="shared" si="194"/>
        <v>0</v>
      </c>
      <c r="CN500" s="73">
        <f t="shared" si="195"/>
        <v>0</v>
      </c>
      <c r="CO500" s="73">
        <f t="shared" si="196"/>
        <v>0</v>
      </c>
      <c r="CP500" s="73">
        <f t="shared" si="197"/>
        <v>0</v>
      </c>
      <c r="CQ500" s="73">
        <f t="shared" si="198"/>
        <v>0</v>
      </c>
      <c r="CR500" s="73">
        <f t="shared" si="210"/>
        <v>0</v>
      </c>
      <c r="CS500" s="94"/>
      <c r="CT500" s="94"/>
      <c r="CU500" s="94"/>
      <c r="CV500" s="94"/>
      <c r="CW500" s="94"/>
    </row>
    <row r="501" spans="1:101" s="22" customFormat="1" x14ac:dyDescent="0.2">
      <c r="A501" s="91">
        <f t="shared" si="211"/>
        <v>490</v>
      </c>
      <c r="B501" s="61"/>
      <c r="C501" s="61"/>
      <c r="D501" s="6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AS501" s="109"/>
      <c r="AT501" s="94"/>
      <c r="AU501" s="94"/>
      <c r="AV501" s="94"/>
      <c r="AW501" s="94"/>
      <c r="AX501" s="94"/>
      <c r="AY501" s="94">
        <f t="shared" si="199"/>
        <v>490</v>
      </c>
      <c r="AZ501" s="94">
        <f>AVERAGE(B$12:B501)</f>
        <v>-1.0500267633333337E-3</v>
      </c>
      <c r="BA501" s="94">
        <f>AVERAGE(C$12:C501)</f>
        <v>4.6842394133333326E-3</v>
      </c>
      <c r="BB501" s="94">
        <f t="shared" si="200"/>
        <v>0</v>
      </c>
      <c r="BC501" s="94">
        <f t="shared" si="201"/>
        <v>0</v>
      </c>
      <c r="BD501" s="94">
        <f t="shared" si="212"/>
        <v>-6.3001605800000027E-2</v>
      </c>
      <c r="BE501" s="94">
        <f t="shared" si="213"/>
        <v>0.28105436479999996</v>
      </c>
      <c r="BF501" s="94">
        <f t="shared" si="214"/>
        <v>0.34405597060000004</v>
      </c>
      <c r="BG501" s="95">
        <f t="shared" si="202"/>
        <v>0</v>
      </c>
      <c r="BH501" s="95">
        <f t="shared" si="203"/>
        <v>0</v>
      </c>
      <c r="BI501" s="95">
        <f>(AVERAGE(B$12:B501)-AVERAGE($D$12:$D501))/STDEV(B$12:B501)</f>
        <v>-8.7081254602406233E-2</v>
      </c>
      <c r="BJ501" s="95">
        <f>(AVERAGE(C$12:C501)-AVERAGE($D$12:$D501))/STDEV(C$12:C501)</f>
        <v>0.10432948975861421</v>
      </c>
      <c r="BK501" s="94"/>
      <c r="BL501" s="94"/>
      <c r="BM501" s="94"/>
      <c r="BN501" s="72">
        <f t="shared" si="204"/>
        <v>0</v>
      </c>
      <c r="BO501" s="72">
        <f t="shared" si="205"/>
        <v>0</v>
      </c>
      <c r="BP501" s="72">
        <f t="shared" si="206"/>
        <v>0</v>
      </c>
      <c r="BQ501" s="72">
        <f t="shared" si="207"/>
        <v>1</v>
      </c>
      <c r="BR501" s="72">
        <f t="shared" si="208"/>
        <v>1</v>
      </c>
      <c r="BS501" s="72">
        <f t="shared" si="209"/>
        <v>1</v>
      </c>
      <c r="BT501" s="72"/>
      <c r="BU501" s="72"/>
      <c r="BV501" s="72"/>
      <c r="BW501" s="72"/>
      <c r="BX501" s="72"/>
      <c r="BY501" s="72"/>
      <c r="BZ501" s="72"/>
      <c r="CA501" s="72"/>
      <c r="CB501" s="72"/>
      <c r="CC501" s="73"/>
      <c r="CD501" s="73"/>
      <c r="CE501" s="73"/>
      <c r="CF501" s="73"/>
      <c r="CG501" s="73"/>
      <c r="CH501" s="73">
        <f t="shared" si="190"/>
        <v>0</v>
      </c>
      <c r="CI501" s="73">
        <f t="shared" si="191"/>
        <v>0</v>
      </c>
      <c r="CJ501" s="73">
        <f t="shared" si="192"/>
        <v>0</v>
      </c>
      <c r="CK501" s="73"/>
      <c r="CL501" s="73">
        <f t="shared" si="193"/>
        <v>0</v>
      </c>
      <c r="CM501" s="73">
        <f t="shared" si="194"/>
        <v>0</v>
      </c>
      <c r="CN501" s="73">
        <f t="shared" si="195"/>
        <v>0</v>
      </c>
      <c r="CO501" s="73">
        <f t="shared" si="196"/>
        <v>0</v>
      </c>
      <c r="CP501" s="73">
        <f t="shared" si="197"/>
        <v>0</v>
      </c>
      <c r="CQ501" s="73">
        <f t="shared" si="198"/>
        <v>0</v>
      </c>
      <c r="CR501" s="73">
        <f t="shared" si="210"/>
        <v>0</v>
      </c>
      <c r="CS501" s="94"/>
      <c r="CT501" s="94"/>
      <c r="CU501" s="94"/>
      <c r="CV501" s="94"/>
      <c r="CW501" s="94"/>
    </row>
    <row r="502" spans="1:101" s="22" customFormat="1" x14ac:dyDescent="0.2">
      <c r="A502" s="91">
        <f t="shared" si="211"/>
        <v>491</v>
      </c>
      <c r="B502" s="61"/>
      <c r="C502" s="61"/>
      <c r="D502" s="6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AS502" s="109"/>
      <c r="AT502" s="94"/>
      <c r="AU502" s="94"/>
      <c r="AV502" s="94"/>
      <c r="AW502" s="94"/>
      <c r="AX502" s="94"/>
      <c r="AY502" s="94">
        <f t="shared" si="199"/>
        <v>491</v>
      </c>
      <c r="AZ502" s="94">
        <f>AVERAGE(B$12:B502)</f>
        <v>-1.0500267633333337E-3</v>
      </c>
      <c r="BA502" s="94">
        <f>AVERAGE(C$12:C502)</f>
        <v>4.6842394133333326E-3</v>
      </c>
      <c r="BB502" s="94">
        <f t="shared" si="200"/>
        <v>0</v>
      </c>
      <c r="BC502" s="94">
        <f t="shared" si="201"/>
        <v>0</v>
      </c>
      <c r="BD502" s="94">
        <f t="shared" si="212"/>
        <v>-6.3001605800000027E-2</v>
      </c>
      <c r="BE502" s="94">
        <f t="shared" si="213"/>
        <v>0.28105436479999996</v>
      </c>
      <c r="BF502" s="94">
        <f t="shared" si="214"/>
        <v>0.34405597060000004</v>
      </c>
      <c r="BG502" s="95">
        <f t="shared" si="202"/>
        <v>0</v>
      </c>
      <c r="BH502" s="95">
        <f t="shared" si="203"/>
        <v>0</v>
      </c>
      <c r="BI502" s="95">
        <f>(AVERAGE(B$12:B502)-AVERAGE($D$12:$D502))/STDEV(B$12:B502)</f>
        <v>-8.7081254602406233E-2</v>
      </c>
      <c r="BJ502" s="95">
        <f>(AVERAGE(C$12:C502)-AVERAGE($D$12:$D502))/STDEV(C$12:C502)</f>
        <v>0.10432948975861421</v>
      </c>
      <c r="BK502" s="94"/>
      <c r="BL502" s="94"/>
      <c r="BM502" s="94"/>
      <c r="BN502" s="72">
        <f t="shared" si="204"/>
        <v>0</v>
      </c>
      <c r="BO502" s="72">
        <f t="shared" si="205"/>
        <v>0</v>
      </c>
      <c r="BP502" s="72">
        <f t="shared" si="206"/>
        <v>0</v>
      </c>
      <c r="BQ502" s="72">
        <f t="shared" si="207"/>
        <v>1</v>
      </c>
      <c r="BR502" s="72">
        <f t="shared" si="208"/>
        <v>1</v>
      </c>
      <c r="BS502" s="72">
        <f t="shared" si="209"/>
        <v>1</v>
      </c>
      <c r="BT502" s="72"/>
      <c r="BU502" s="72"/>
      <c r="BV502" s="72"/>
      <c r="BW502" s="72"/>
      <c r="BX502" s="72"/>
      <c r="BY502" s="72"/>
      <c r="BZ502" s="72"/>
      <c r="CA502" s="72"/>
      <c r="CB502" s="72"/>
      <c r="CC502" s="73"/>
      <c r="CD502" s="73"/>
      <c r="CE502" s="73"/>
      <c r="CF502" s="73"/>
      <c r="CG502" s="73"/>
      <c r="CH502" s="73">
        <f t="shared" si="190"/>
        <v>0</v>
      </c>
      <c r="CI502" s="73">
        <f t="shared" si="191"/>
        <v>0</v>
      </c>
      <c r="CJ502" s="73">
        <f t="shared" si="192"/>
        <v>0</v>
      </c>
      <c r="CK502" s="73"/>
      <c r="CL502" s="73">
        <f t="shared" si="193"/>
        <v>0</v>
      </c>
      <c r="CM502" s="73">
        <f t="shared" si="194"/>
        <v>0</v>
      </c>
      <c r="CN502" s="73">
        <f t="shared" si="195"/>
        <v>0</v>
      </c>
      <c r="CO502" s="73">
        <f t="shared" si="196"/>
        <v>0</v>
      </c>
      <c r="CP502" s="73">
        <f t="shared" si="197"/>
        <v>0</v>
      </c>
      <c r="CQ502" s="73">
        <f t="shared" si="198"/>
        <v>0</v>
      </c>
      <c r="CR502" s="73">
        <f t="shared" si="210"/>
        <v>0</v>
      </c>
      <c r="CS502" s="94"/>
      <c r="CT502" s="94"/>
      <c r="CU502" s="94"/>
      <c r="CV502" s="94"/>
      <c r="CW502" s="94"/>
    </row>
    <row r="503" spans="1:101" s="22" customFormat="1" x14ac:dyDescent="0.2">
      <c r="A503" s="91">
        <f t="shared" si="211"/>
        <v>492</v>
      </c>
      <c r="B503" s="61"/>
      <c r="C503" s="61"/>
      <c r="D503" s="6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AS503" s="109"/>
      <c r="AT503" s="94"/>
      <c r="AU503" s="94"/>
      <c r="AV503" s="94"/>
      <c r="AW503" s="94"/>
      <c r="AX503" s="94"/>
      <c r="AY503" s="94">
        <f t="shared" si="199"/>
        <v>492</v>
      </c>
      <c r="AZ503" s="94">
        <f>AVERAGE(B$12:B503)</f>
        <v>-1.0500267633333337E-3</v>
      </c>
      <c r="BA503" s="94">
        <f>AVERAGE(C$12:C503)</f>
        <v>4.6842394133333326E-3</v>
      </c>
      <c r="BB503" s="94">
        <f t="shared" si="200"/>
        <v>0</v>
      </c>
      <c r="BC503" s="94">
        <f t="shared" si="201"/>
        <v>0</v>
      </c>
      <c r="BD503" s="94">
        <f t="shared" si="212"/>
        <v>-6.3001605800000027E-2</v>
      </c>
      <c r="BE503" s="94">
        <f t="shared" si="213"/>
        <v>0.28105436479999996</v>
      </c>
      <c r="BF503" s="94">
        <f t="shared" si="214"/>
        <v>0.34405597060000004</v>
      </c>
      <c r="BG503" s="95">
        <f t="shared" si="202"/>
        <v>0</v>
      </c>
      <c r="BH503" s="95">
        <f t="shared" si="203"/>
        <v>0</v>
      </c>
      <c r="BI503" s="95">
        <f>(AVERAGE(B$12:B503)-AVERAGE($D$12:$D503))/STDEV(B$12:B503)</f>
        <v>-8.7081254602406233E-2</v>
      </c>
      <c r="BJ503" s="95">
        <f>(AVERAGE(C$12:C503)-AVERAGE($D$12:$D503))/STDEV(C$12:C503)</f>
        <v>0.10432948975861421</v>
      </c>
      <c r="BK503" s="94"/>
      <c r="BL503" s="94"/>
      <c r="BM503" s="94"/>
      <c r="BN503" s="72">
        <f t="shared" si="204"/>
        <v>0</v>
      </c>
      <c r="BO503" s="72">
        <f t="shared" si="205"/>
        <v>0</v>
      </c>
      <c r="BP503" s="72">
        <f t="shared" si="206"/>
        <v>0</v>
      </c>
      <c r="BQ503" s="72">
        <f t="shared" si="207"/>
        <v>1</v>
      </c>
      <c r="BR503" s="72">
        <f t="shared" si="208"/>
        <v>1</v>
      </c>
      <c r="BS503" s="72">
        <f t="shared" si="209"/>
        <v>1</v>
      </c>
      <c r="BT503" s="72"/>
      <c r="BU503" s="72"/>
      <c r="BV503" s="72"/>
      <c r="BW503" s="72"/>
      <c r="BX503" s="72"/>
      <c r="BY503" s="72"/>
      <c r="BZ503" s="72"/>
      <c r="CA503" s="72"/>
      <c r="CB503" s="72"/>
      <c r="CC503" s="73"/>
      <c r="CD503" s="73"/>
      <c r="CE503" s="73"/>
      <c r="CF503" s="73"/>
      <c r="CG503" s="73"/>
      <c r="CH503" s="73">
        <f t="shared" si="190"/>
        <v>0</v>
      </c>
      <c r="CI503" s="73">
        <f t="shared" si="191"/>
        <v>0</v>
      </c>
      <c r="CJ503" s="73">
        <f t="shared" si="192"/>
        <v>0</v>
      </c>
      <c r="CK503" s="73"/>
      <c r="CL503" s="73">
        <f t="shared" si="193"/>
        <v>0</v>
      </c>
      <c r="CM503" s="73">
        <f t="shared" si="194"/>
        <v>0</v>
      </c>
      <c r="CN503" s="73">
        <f t="shared" si="195"/>
        <v>0</v>
      </c>
      <c r="CO503" s="73">
        <f t="shared" si="196"/>
        <v>0</v>
      </c>
      <c r="CP503" s="73">
        <f t="shared" si="197"/>
        <v>0</v>
      </c>
      <c r="CQ503" s="73">
        <f t="shared" si="198"/>
        <v>0</v>
      </c>
      <c r="CR503" s="73">
        <f t="shared" si="210"/>
        <v>0</v>
      </c>
      <c r="CS503" s="94"/>
      <c r="CT503" s="94"/>
      <c r="CU503" s="94"/>
      <c r="CV503" s="94"/>
      <c r="CW503" s="94"/>
    </row>
    <row r="504" spans="1:101" s="22" customFormat="1" x14ac:dyDescent="0.2">
      <c r="A504" s="91">
        <f t="shared" si="211"/>
        <v>493</v>
      </c>
      <c r="B504" s="61"/>
      <c r="C504" s="61"/>
      <c r="D504" s="6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AS504" s="109"/>
      <c r="AT504" s="94"/>
      <c r="AU504" s="94"/>
      <c r="AV504" s="94"/>
      <c r="AW504" s="94"/>
      <c r="AX504" s="94"/>
      <c r="AY504" s="94">
        <f t="shared" si="199"/>
        <v>493</v>
      </c>
      <c r="AZ504" s="94">
        <f>AVERAGE(B$12:B504)</f>
        <v>-1.0500267633333337E-3</v>
      </c>
      <c r="BA504" s="94">
        <f>AVERAGE(C$12:C504)</f>
        <v>4.6842394133333326E-3</v>
      </c>
      <c r="BB504" s="94">
        <f t="shared" si="200"/>
        <v>0</v>
      </c>
      <c r="BC504" s="94">
        <f t="shared" si="201"/>
        <v>0</v>
      </c>
      <c r="BD504" s="94">
        <f t="shared" si="212"/>
        <v>-6.3001605800000027E-2</v>
      </c>
      <c r="BE504" s="94">
        <f t="shared" si="213"/>
        <v>0.28105436479999996</v>
      </c>
      <c r="BF504" s="94">
        <f t="shared" si="214"/>
        <v>0.34405597060000004</v>
      </c>
      <c r="BG504" s="95">
        <f t="shared" si="202"/>
        <v>0</v>
      </c>
      <c r="BH504" s="95">
        <f t="shared" si="203"/>
        <v>0</v>
      </c>
      <c r="BI504" s="95">
        <f>(AVERAGE(B$12:B504)-AVERAGE($D$12:$D504))/STDEV(B$12:B504)</f>
        <v>-8.7081254602406233E-2</v>
      </c>
      <c r="BJ504" s="95">
        <f>(AVERAGE(C$12:C504)-AVERAGE($D$12:$D504))/STDEV(C$12:C504)</f>
        <v>0.10432948975861421</v>
      </c>
      <c r="BK504" s="94"/>
      <c r="BL504" s="94"/>
      <c r="BM504" s="94"/>
      <c r="BN504" s="72">
        <f t="shared" si="204"/>
        <v>0</v>
      </c>
      <c r="BO504" s="72">
        <f t="shared" si="205"/>
        <v>0</v>
      </c>
      <c r="BP504" s="72">
        <f t="shared" si="206"/>
        <v>0</v>
      </c>
      <c r="BQ504" s="72">
        <f t="shared" si="207"/>
        <v>1</v>
      </c>
      <c r="BR504" s="72">
        <f t="shared" si="208"/>
        <v>1</v>
      </c>
      <c r="BS504" s="72">
        <f t="shared" si="209"/>
        <v>1</v>
      </c>
      <c r="BT504" s="72"/>
      <c r="BU504" s="72"/>
      <c r="BV504" s="72"/>
      <c r="BW504" s="72"/>
      <c r="BX504" s="72"/>
      <c r="BY504" s="72"/>
      <c r="BZ504" s="72"/>
      <c r="CA504" s="72"/>
      <c r="CB504" s="72"/>
      <c r="CC504" s="73"/>
      <c r="CD504" s="73"/>
      <c r="CE504" s="73"/>
      <c r="CF504" s="73"/>
      <c r="CG504" s="73"/>
      <c r="CH504" s="73">
        <f t="shared" si="190"/>
        <v>0</v>
      </c>
      <c r="CI504" s="73">
        <f t="shared" si="191"/>
        <v>0</v>
      </c>
      <c r="CJ504" s="73">
        <f t="shared" si="192"/>
        <v>0</v>
      </c>
      <c r="CK504" s="73"/>
      <c r="CL504" s="73">
        <f t="shared" si="193"/>
        <v>0</v>
      </c>
      <c r="CM504" s="73">
        <f t="shared" si="194"/>
        <v>0</v>
      </c>
      <c r="CN504" s="73">
        <f t="shared" si="195"/>
        <v>0</v>
      </c>
      <c r="CO504" s="73">
        <f t="shared" si="196"/>
        <v>0</v>
      </c>
      <c r="CP504" s="73">
        <f t="shared" si="197"/>
        <v>0</v>
      </c>
      <c r="CQ504" s="73">
        <f t="shared" si="198"/>
        <v>0</v>
      </c>
      <c r="CR504" s="73">
        <f t="shared" si="210"/>
        <v>0</v>
      </c>
      <c r="CS504" s="94"/>
      <c r="CT504" s="94"/>
      <c r="CU504" s="94"/>
      <c r="CV504" s="94"/>
      <c r="CW504" s="94"/>
    </row>
    <row r="505" spans="1:101" s="22" customFormat="1" x14ac:dyDescent="0.2">
      <c r="A505" s="91">
        <f t="shared" si="211"/>
        <v>494</v>
      </c>
      <c r="B505" s="61"/>
      <c r="C505" s="61"/>
      <c r="D505" s="6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AS505" s="109"/>
      <c r="AT505" s="94"/>
      <c r="AU505" s="94"/>
      <c r="AV505" s="94"/>
      <c r="AW505" s="94"/>
      <c r="AX505" s="94"/>
      <c r="AY505" s="94">
        <f t="shared" si="199"/>
        <v>494</v>
      </c>
      <c r="AZ505" s="94">
        <f>AVERAGE(B$12:B505)</f>
        <v>-1.0500267633333337E-3</v>
      </c>
      <c r="BA505" s="94">
        <f>AVERAGE(C$12:C505)</f>
        <v>4.6842394133333326E-3</v>
      </c>
      <c r="BB505" s="94">
        <f t="shared" si="200"/>
        <v>0</v>
      </c>
      <c r="BC505" s="94">
        <f t="shared" si="201"/>
        <v>0</v>
      </c>
      <c r="BD505" s="94">
        <f t="shared" si="212"/>
        <v>-6.3001605800000027E-2</v>
      </c>
      <c r="BE505" s="94">
        <f t="shared" si="213"/>
        <v>0.28105436479999996</v>
      </c>
      <c r="BF505" s="94">
        <f t="shared" si="214"/>
        <v>0.34405597060000004</v>
      </c>
      <c r="BG505" s="95">
        <f t="shared" si="202"/>
        <v>0</v>
      </c>
      <c r="BH505" s="95">
        <f t="shared" si="203"/>
        <v>0</v>
      </c>
      <c r="BI505" s="95">
        <f>(AVERAGE(B$12:B505)-AVERAGE($D$12:$D505))/STDEV(B$12:B505)</f>
        <v>-8.7081254602406233E-2</v>
      </c>
      <c r="BJ505" s="95">
        <f>(AVERAGE(C$12:C505)-AVERAGE($D$12:$D505))/STDEV(C$12:C505)</f>
        <v>0.10432948975861421</v>
      </c>
      <c r="BK505" s="94"/>
      <c r="BL505" s="94"/>
      <c r="BM505" s="94"/>
      <c r="BN505" s="72">
        <f t="shared" si="204"/>
        <v>0</v>
      </c>
      <c r="BO505" s="72">
        <f t="shared" si="205"/>
        <v>0</v>
      </c>
      <c r="BP505" s="72">
        <f t="shared" si="206"/>
        <v>0</v>
      </c>
      <c r="BQ505" s="72">
        <f t="shared" si="207"/>
        <v>1</v>
      </c>
      <c r="BR505" s="72">
        <f t="shared" si="208"/>
        <v>1</v>
      </c>
      <c r="BS505" s="72">
        <f t="shared" si="209"/>
        <v>1</v>
      </c>
      <c r="BT505" s="72"/>
      <c r="BU505" s="72"/>
      <c r="BV505" s="72"/>
      <c r="BW505" s="72"/>
      <c r="BX505" s="72"/>
      <c r="BY505" s="72"/>
      <c r="BZ505" s="72"/>
      <c r="CA505" s="72"/>
      <c r="CB505" s="72"/>
      <c r="CC505" s="73"/>
      <c r="CD505" s="73"/>
      <c r="CE505" s="73"/>
      <c r="CF505" s="73"/>
      <c r="CG505" s="73"/>
      <c r="CH505" s="73">
        <f t="shared" si="190"/>
        <v>0</v>
      </c>
      <c r="CI505" s="73">
        <f t="shared" si="191"/>
        <v>0</v>
      </c>
      <c r="CJ505" s="73">
        <f t="shared" si="192"/>
        <v>0</v>
      </c>
      <c r="CK505" s="73"/>
      <c r="CL505" s="73">
        <f t="shared" si="193"/>
        <v>0</v>
      </c>
      <c r="CM505" s="73">
        <f t="shared" si="194"/>
        <v>0</v>
      </c>
      <c r="CN505" s="73">
        <f t="shared" si="195"/>
        <v>0</v>
      </c>
      <c r="CO505" s="73">
        <f t="shared" si="196"/>
        <v>0</v>
      </c>
      <c r="CP505" s="73">
        <f t="shared" si="197"/>
        <v>0</v>
      </c>
      <c r="CQ505" s="73">
        <f t="shared" si="198"/>
        <v>0</v>
      </c>
      <c r="CR505" s="73">
        <f t="shared" si="210"/>
        <v>0</v>
      </c>
      <c r="CS505" s="94"/>
      <c r="CT505" s="94"/>
      <c r="CU505" s="94"/>
      <c r="CV505" s="94"/>
      <c r="CW505" s="94"/>
    </row>
    <row r="506" spans="1:101" s="22" customFormat="1" x14ac:dyDescent="0.2">
      <c r="A506" s="91">
        <f t="shared" si="211"/>
        <v>495</v>
      </c>
      <c r="B506" s="61"/>
      <c r="C506" s="61"/>
      <c r="D506" s="6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AS506" s="109"/>
      <c r="AT506" s="94"/>
      <c r="AU506" s="94"/>
      <c r="AV506" s="94"/>
      <c r="AW506" s="94"/>
      <c r="AX506" s="94"/>
      <c r="AY506" s="94">
        <f t="shared" si="199"/>
        <v>495</v>
      </c>
      <c r="AZ506" s="94">
        <f>AVERAGE(B$12:B506)</f>
        <v>-1.0500267633333337E-3</v>
      </c>
      <c r="BA506" s="94">
        <f>AVERAGE(C$12:C506)</f>
        <v>4.6842394133333326E-3</v>
      </c>
      <c r="BB506" s="94">
        <f t="shared" si="200"/>
        <v>0</v>
      </c>
      <c r="BC506" s="94">
        <f t="shared" si="201"/>
        <v>0</v>
      </c>
      <c r="BD506" s="94">
        <f t="shared" si="212"/>
        <v>-6.3001605800000027E-2</v>
      </c>
      <c r="BE506" s="94">
        <f t="shared" si="213"/>
        <v>0.28105436479999996</v>
      </c>
      <c r="BF506" s="94">
        <f t="shared" si="214"/>
        <v>0.34405597060000004</v>
      </c>
      <c r="BG506" s="95">
        <f t="shared" si="202"/>
        <v>0</v>
      </c>
      <c r="BH506" s="95">
        <f t="shared" si="203"/>
        <v>0</v>
      </c>
      <c r="BI506" s="95">
        <f>(AVERAGE(B$12:B506)-AVERAGE($D$12:$D506))/STDEV(B$12:B506)</f>
        <v>-8.7081254602406233E-2</v>
      </c>
      <c r="BJ506" s="95">
        <f>(AVERAGE(C$12:C506)-AVERAGE($D$12:$D506))/STDEV(C$12:C506)</f>
        <v>0.10432948975861421</v>
      </c>
      <c r="BK506" s="94"/>
      <c r="BL506" s="94"/>
      <c r="BM506" s="94"/>
      <c r="BN506" s="72">
        <f t="shared" si="204"/>
        <v>0</v>
      </c>
      <c r="BO506" s="72">
        <f t="shared" si="205"/>
        <v>0</v>
      </c>
      <c r="BP506" s="72">
        <f t="shared" si="206"/>
        <v>0</v>
      </c>
      <c r="BQ506" s="72">
        <f t="shared" si="207"/>
        <v>1</v>
      </c>
      <c r="BR506" s="72">
        <f t="shared" si="208"/>
        <v>1</v>
      </c>
      <c r="BS506" s="72">
        <f t="shared" si="209"/>
        <v>1</v>
      </c>
      <c r="BT506" s="72"/>
      <c r="BU506" s="72"/>
      <c r="BV506" s="72"/>
      <c r="BW506" s="72"/>
      <c r="BX506" s="72"/>
      <c r="BY506" s="72"/>
      <c r="BZ506" s="72"/>
      <c r="CA506" s="72"/>
      <c r="CB506" s="72"/>
      <c r="CC506" s="73"/>
      <c r="CD506" s="73"/>
      <c r="CE506" s="73"/>
      <c r="CF506" s="73"/>
      <c r="CG506" s="73"/>
      <c r="CH506" s="73">
        <f t="shared" si="190"/>
        <v>0</v>
      </c>
      <c r="CI506" s="73">
        <f t="shared" si="191"/>
        <v>0</v>
      </c>
      <c r="CJ506" s="73">
        <f t="shared" si="192"/>
        <v>0</v>
      </c>
      <c r="CK506" s="73"/>
      <c r="CL506" s="73">
        <f t="shared" si="193"/>
        <v>0</v>
      </c>
      <c r="CM506" s="73">
        <f t="shared" si="194"/>
        <v>0</v>
      </c>
      <c r="CN506" s="73">
        <f t="shared" si="195"/>
        <v>0</v>
      </c>
      <c r="CO506" s="73">
        <f t="shared" si="196"/>
        <v>0</v>
      </c>
      <c r="CP506" s="73">
        <f t="shared" si="197"/>
        <v>0</v>
      </c>
      <c r="CQ506" s="73">
        <f t="shared" si="198"/>
        <v>0</v>
      </c>
      <c r="CR506" s="73">
        <f t="shared" si="210"/>
        <v>0</v>
      </c>
      <c r="CS506" s="94"/>
      <c r="CT506" s="94"/>
      <c r="CU506" s="94"/>
      <c r="CV506" s="94"/>
      <c r="CW506" s="94"/>
    </row>
    <row r="507" spans="1:101" s="22" customFormat="1" x14ac:dyDescent="0.2">
      <c r="A507" s="91">
        <f t="shared" si="211"/>
        <v>496</v>
      </c>
      <c r="B507" s="61"/>
      <c r="C507" s="61"/>
      <c r="D507" s="6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AS507" s="109"/>
      <c r="AT507" s="94"/>
      <c r="AU507" s="94"/>
      <c r="AV507" s="94"/>
      <c r="AW507" s="94"/>
      <c r="AX507" s="94"/>
      <c r="AY507" s="94">
        <f t="shared" si="199"/>
        <v>496</v>
      </c>
      <c r="AZ507" s="94">
        <f>AVERAGE(B$12:B507)</f>
        <v>-1.0500267633333337E-3</v>
      </c>
      <c r="BA507" s="94">
        <f>AVERAGE(C$12:C507)</f>
        <v>4.6842394133333326E-3</v>
      </c>
      <c r="BB507" s="94">
        <f t="shared" si="200"/>
        <v>0</v>
      </c>
      <c r="BC507" s="94">
        <f t="shared" si="201"/>
        <v>0</v>
      </c>
      <c r="BD507" s="94">
        <f t="shared" si="212"/>
        <v>-6.3001605800000027E-2</v>
      </c>
      <c r="BE507" s="94">
        <f t="shared" si="213"/>
        <v>0.28105436479999996</v>
      </c>
      <c r="BF507" s="94">
        <f t="shared" si="214"/>
        <v>0.34405597060000004</v>
      </c>
      <c r="BG507" s="95">
        <f t="shared" si="202"/>
        <v>0</v>
      </c>
      <c r="BH507" s="95">
        <f t="shared" si="203"/>
        <v>0</v>
      </c>
      <c r="BI507" s="95">
        <f>(AVERAGE(B$12:B507)-AVERAGE($D$12:$D507))/STDEV(B$12:B507)</f>
        <v>-8.7081254602406233E-2</v>
      </c>
      <c r="BJ507" s="95">
        <f>(AVERAGE(C$12:C507)-AVERAGE($D$12:$D507))/STDEV(C$12:C507)</f>
        <v>0.10432948975861421</v>
      </c>
      <c r="BK507" s="94"/>
      <c r="BL507" s="94"/>
      <c r="BM507" s="94"/>
      <c r="BN507" s="72">
        <f t="shared" si="204"/>
        <v>0</v>
      </c>
      <c r="BO507" s="72">
        <f t="shared" si="205"/>
        <v>0</v>
      </c>
      <c r="BP507" s="72">
        <f t="shared" si="206"/>
        <v>0</v>
      </c>
      <c r="BQ507" s="72">
        <f t="shared" si="207"/>
        <v>1</v>
      </c>
      <c r="BR507" s="72">
        <f t="shared" si="208"/>
        <v>1</v>
      </c>
      <c r="BS507" s="72">
        <f t="shared" si="209"/>
        <v>1</v>
      </c>
      <c r="BT507" s="72"/>
      <c r="BU507" s="72"/>
      <c r="BV507" s="72"/>
      <c r="BW507" s="72"/>
      <c r="BX507" s="72"/>
      <c r="BY507" s="72"/>
      <c r="BZ507" s="72"/>
      <c r="CA507" s="72"/>
      <c r="CB507" s="72"/>
      <c r="CC507" s="73"/>
      <c r="CD507" s="73"/>
      <c r="CE507" s="73"/>
      <c r="CF507" s="73"/>
      <c r="CG507" s="73"/>
      <c r="CH507" s="73">
        <f t="shared" si="190"/>
        <v>0</v>
      </c>
      <c r="CI507" s="73">
        <f t="shared" si="191"/>
        <v>0</v>
      </c>
      <c r="CJ507" s="73">
        <f t="shared" si="192"/>
        <v>0</v>
      </c>
      <c r="CK507" s="73"/>
      <c r="CL507" s="73">
        <f t="shared" si="193"/>
        <v>0</v>
      </c>
      <c r="CM507" s="73">
        <f t="shared" si="194"/>
        <v>0</v>
      </c>
      <c r="CN507" s="73">
        <f t="shared" si="195"/>
        <v>0</v>
      </c>
      <c r="CO507" s="73">
        <f t="shared" si="196"/>
        <v>0</v>
      </c>
      <c r="CP507" s="73">
        <f t="shared" si="197"/>
        <v>0</v>
      </c>
      <c r="CQ507" s="73">
        <f t="shared" si="198"/>
        <v>0</v>
      </c>
      <c r="CR507" s="73">
        <f t="shared" si="210"/>
        <v>0</v>
      </c>
      <c r="CS507" s="94"/>
      <c r="CT507" s="94"/>
      <c r="CU507" s="94"/>
      <c r="CV507" s="94"/>
      <c r="CW507" s="94"/>
    </row>
    <row r="508" spans="1:101" s="22" customFormat="1" x14ac:dyDescent="0.2">
      <c r="A508" s="91">
        <f t="shared" si="211"/>
        <v>497</v>
      </c>
      <c r="B508" s="61"/>
      <c r="C508" s="61"/>
      <c r="D508" s="6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AS508" s="109"/>
      <c r="AT508" s="94"/>
      <c r="AU508" s="94"/>
      <c r="AV508" s="94"/>
      <c r="AW508" s="94"/>
      <c r="AX508" s="94"/>
      <c r="AY508" s="94">
        <f t="shared" si="199"/>
        <v>497</v>
      </c>
      <c r="AZ508" s="94">
        <f>AVERAGE(B$12:B508)</f>
        <v>-1.0500267633333337E-3</v>
      </c>
      <c r="BA508" s="94">
        <f>AVERAGE(C$12:C508)</f>
        <v>4.6842394133333326E-3</v>
      </c>
      <c r="BB508" s="94">
        <f t="shared" si="200"/>
        <v>0</v>
      </c>
      <c r="BC508" s="94">
        <f t="shared" si="201"/>
        <v>0</v>
      </c>
      <c r="BD508" s="94">
        <f t="shared" si="212"/>
        <v>-6.3001605800000027E-2</v>
      </c>
      <c r="BE508" s="94">
        <f t="shared" si="213"/>
        <v>0.28105436479999996</v>
      </c>
      <c r="BF508" s="94">
        <f t="shared" si="214"/>
        <v>0.34405597060000004</v>
      </c>
      <c r="BG508" s="95">
        <f t="shared" si="202"/>
        <v>0</v>
      </c>
      <c r="BH508" s="95">
        <f t="shared" si="203"/>
        <v>0</v>
      </c>
      <c r="BI508" s="95">
        <f>(AVERAGE(B$12:B508)-AVERAGE($D$12:$D508))/STDEV(B$12:B508)</f>
        <v>-8.7081254602406233E-2</v>
      </c>
      <c r="BJ508" s="95">
        <f>(AVERAGE(C$12:C508)-AVERAGE($D$12:$D508))/STDEV(C$12:C508)</f>
        <v>0.10432948975861421</v>
      </c>
      <c r="BK508" s="94"/>
      <c r="BL508" s="94"/>
      <c r="BM508" s="94"/>
      <c r="BN508" s="72">
        <f t="shared" si="204"/>
        <v>0</v>
      </c>
      <c r="BO508" s="72">
        <f t="shared" si="205"/>
        <v>0</v>
      </c>
      <c r="BP508" s="72">
        <f t="shared" si="206"/>
        <v>0</v>
      </c>
      <c r="BQ508" s="72">
        <f t="shared" si="207"/>
        <v>1</v>
      </c>
      <c r="BR508" s="72">
        <f t="shared" si="208"/>
        <v>1</v>
      </c>
      <c r="BS508" s="72">
        <f t="shared" si="209"/>
        <v>1</v>
      </c>
      <c r="BT508" s="72"/>
      <c r="BU508" s="72"/>
      <c r="BV508" s="72"/>
      <c r="BW508" s="72"/>
      <c r="BX508" s="72"/>
      <c r="BY508" s="72"/>
      <c r="BZ508" s="72"/>
      <c r="CA508" s="72"/>
      <c r="CB508" s="72"/>
      <c r="CC508" s="73"/>
      <c r="CD508" s="73"/>
      <c r="CE508" s="73"/>
      <c r="CF508" s="73"/>
      <c r="CG508" s="73"/>
      <c r="CH508" s="73">
        <f t="shared" si="190"/>
        <v>0</v>
      </c>
      <c r="CI508" s="73">
        <f t="shared" si="191"/>
        <v>0</v>
      </c>
      <c r="CJ508" s="73">
        <f t="shared" si="192"/>
        <v>0</v>
      </c>
      <c r="CK508" s="73"/>
      <c r="CL508" s="73">
        <f t="shared" si="193"/>
        <v>0</v>
      </c>
      <c r="CM508" s="73">
        <f t="shared" si="194"/>
        <v>0</v>
      </c>
      <c r="CN508" s="73">
        <f t="shared" si="195"/>
        <v>0</v>
      </c>
      <c r="CO508" s="73">
        <f t="shared" si="196"/>
        <v>0</v>
      </c>
      <c r="CP508" s="73">
        <f t="shared" si="197"/>
        <v>0</v>
      </c>
      <c r="CQ508" s="73">
        <f t="shared" si="198"/>
        <v>0</v>
      </c>
      <c r="CR508" s="73">
        <f t="shared" si="210"/>
        <v>0</v>
      </c>
      <c r="CS508" s="94"/>
      <c r="CT508" s="94"/>
      <c r="CU508" s="94"/>
      <c r="CV508" s="94"/>
      <c r="CW508" s="94"/>
    </row>
    <row r="509" spans="1:101" s="22" customFormat="1" x14ac:dyDescent="0.2">
      <c r="A509" s="91">
        <f t="shared" si="211"/>
        <v>498</v>
      </c>
      <c r="B509" s="61"/>
      <c r="C509" s="61"/>
      <c r="D509" s="6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AS509" s="109"/>
      <c r="AT509" s="94"/>
      <c r="AU509" s="94"/>
      <c r="AV509" s="94"/>
      <c r="AW509" s="94"/>
      <c r="AX509" s="94"/>
      <c r="AY509" s="94">
        <f t="shared" si="199"/>
        <v>498</v>
      </c>
      <c r="AZ509" s="94">
        <f>AVERAGE(B$12:B509)</f>
        <v>-1.0500267633333337E-3</v>
      </c>
      <c r="BA509" s="94">
        <f>AVERAGE(C$12:C509)</f>
        <v>4.6842394133333326E-3</v>
      </c>
      <c r="BB509" s="94">
        <f t="shared" si="200"/>
        <v>0</v>
      </c>
      <c r="BC509" s="94">
        <f t="shared" si="201"/>
        <v>0</v>
      </c>
      <c r="BD509" s="94">
        <f t="shared" si="212"/>
        <v>-6.3001605800000027E-2</v>
      </c>
      <c r="BE509" s="94">
        <f t="shared" si="213"/>
        <v>0.28105436479999996</v>
      </c>
      <c r="BF509" s="94">
        <f t="shared" si="214"/>
        <v>0.34405597060000004</v>
      </c>
      <c r="BG509" s="95">
        <f t="shared" si="202"/>
        <v>0</v>
      </c>
      <c r="BH509" s="95">
        <f t="shared" si="203"/>
        <v>0</v>
      </c>
      <c r="BI509" s="95">
        <f>(AVERAGE(B$12:B509)-AVERAGE($D$12:$D509))/STDEV(B$12:B509)</f>
        <v>-8.7081254602406233E-2</v>
      </c>
      <c r="BJ509" s="95">
        <f>(AVERAGE(C$12:C509)-AVERAGE($D$12:$D509))/STDEV(C$12:C509)</f>
        <v>0.10432948975861421</v>
      </c>
      <c r="BK509" s="94"/>
      <c r="BL509" s="94"/>
      <c r="BM509" s="94"/>
      <c r="BN509" s="72">
        <f t="shared" si="204"/>
        <v>0</v>
      </c>
      <c r="BO509" s="72">
        <f t="shared" si="205"/>
        <v>0</v>
      </c>
      <c r="BP509" s="72">
        <f t="shared" si="206"/>
        <v>0</v>
      </c>
      <c r="BQ509" s="72">
        <f t="shared" si="207"/>
        <v>1</v>
      </c>
      <c r="BR509" s="72">
        <f t="shared" si="208"/>
        <v>1</v>
      </c>
      <c r="BS509" s="72">
        <f t="shared" si="209"/>
        <v>1</v>
      </c>
      <c r="BT509" s="72"/>
      <c r="BU509" s="72"/>
      <c r="BV509" s="72"/>
      <c r="BW509" s="72"/>
      <c r="BX509" s="72"/>
      <c r="BY509" s="72"/>
      <c r="BZ509" s="72"/>
      <c r="CA509" s="72"/>
      <c r="CB509" s="72"/>
      <c r="CC509" s="73"/>
      <c r="CD509" s="73"/>
      <c r="CE509" s="73"/>
      <c r="CF509" s="73"/>
      <c r="CG509" s="73"/>
      <c r="CH509" s="73">
        <f t="shared" si="190"/>
        <v>0</v>
      </c>
      <c r="CI509" s="73">
        <f t="shared" si="191"/>
        <v>0</v>
      </c>
      <c r="CJ509" s="73">
        <f t="shared" si="192"/>
        <v>0</v>
      </c>
      <c r="CK509" s="73"/>
      <c r="CL509" s="73">
        <f t="shared" si="193"/>
        <v>0</v>
      </c>
      <c r="CM509" s="73">
        <f t="shared" si="194"/>
        <v>0</v>
      </c>
      <c r="CN509" s="73">
        <f t="shared" si="195"/>
        <v>0</v>
      </c>
      <c r="CO509" s="73">
        <f t="shared" si="196"/>
        <v>0</v>
      </c>
      <c r="CP509" s="73">
        <f t="shared" si="197"/>
        <v>0</v>
      </c>
      <c r="CQ509" s="73">
        <f t="shared" si="198"/>
        <v>0</v>
      </c>
      <c r="CR509" s="73">
        <f t="shared" si="210"/>
        <v>0</v>
      </c>
      <c r="CS509" s="94"/>
      <c r="CT509" s="94"/>
      <c r="CU509" s="94"/>
      <c r="CV509" s="94"/>
      <c r="CW509" s="94"/>
    </row>
    <row r="510" spans="1:101" s="22" customFormat="1" x14ac:dyDescent="0.2">
      <c r="A510" s="91">
        <f t="shared" si="211"/>
        <v>499</v>
      </c>
      <c r="B510" s="61"/>
      <c r="C510" s="61"/>
      <c r="D510" s="6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AS510" s="109"/>
      <c r="AT510" s="94"/>
      <c r="AU510" s="94"/>
      <c r="AV510" s="94"/>
      <c r="AW510" s="94"/>
      <c r="AX510" s="94"/>
      <c r="AY510" s="94">
        <f t="shared" si="199"/>
        <v>499</v>
      </c>
      <c r="AZ510" s="94">
        <f>AVERAGE(B$12:B510)</f>
        <v>-1.0500267633333337E-3</v>
      </c>
      <c r="BA510" s="94">
        <f>AVERAGE(C$12:C510)</f>
        <v>4.6842394133333326E-3</v>
      </c>
      <c r="BB510" s="94">
        <f t="shared" si="200"/>
        <v>0</v>
      </c>
      <c r="BC510" s="94">
        <f t="shared" si="201"/>
        <v>0</v>
      </c>
      <c r="BD510" s="94">
        <f t="shared" si="212"/>
        <v>-6.3001605800000027E-2</v>
      </c>
      <c r="BE510" s="94">
        <f t="shared" si="213"/>
        <v>0.28105436479999996</v>
      </c>
      <c r="BF510" s="94">
        <f t="shared" si="214"/>
        <v>0.34405597060000004</v>
      </c>
      <c r="BG510" s="95">
        <f t="shared" si="202"/>
        <v>0</v>
      </c>
      <c r="BH510" s="95">
        <f t="shared" si="203"/>
        <v>0</v>
      </c>
      <c r="BI510" s="95">
        <f>(AVERAGE(B$12:B510)-AVERAGE($D$12:$D510))/STDEV(B$12:B510)</f>
        <v>-8.7081254602406233E-2</v>
      </c>
      <c r="BJ510" s="95">
        <f>(AVERAGE(C$12:C510)-AVERAGE($D$12:$D510))/STDEV(C$12:C510)</f>
        <v>0.10432948975861421</v>
      </c>
      <c r="BK510" s="94"/>
      <c r="BL510" s="94"/>
      <c r="BM510" s="94"/>
      <c r="BN510" s="72">
        <f t="shared" si="204"/>
        <v>0</v>
      </c>
      <c r="BO510" s="72">
        <f t="shared" si="205"/>
        <v>0</v>
      </c>
      <c r="BP510" s="72">
        <f t="shared" si="206"/>
        <v>0</v>
      </c>
      <c r="BQ510" s="72">
        <f t="shared" si="207"/>
        <v>1</v>
      </c>
      <c r="BR510" s="72">
        <f t="shared" si="208"/>
        <v>1</v>
      </c>
      <c r="BS510" s="72">
        <f t="shared" si="209"/>
        <v>1</v>
      </c>
      <c r="BT510" s="72"/>
      <c r="BU510" s="72"/>
      <c r="BV510" s="72"/>
      <c r="BW510" s="72"/>
      <c r="BX510" s="72"/>
      <c r="BY510" s="72"/>
      <c r="BZ510" s="72"/>
      <c r="CA510" s="72"/>
      <c r="CB510" s="72"/>
      <c r="CC510" s="73"/>
      <c r="CD510" s="73"/>
      <c r="CE510" s="73"/>
      <c r="CF510" s="73"/>
      <c r="CG510" s="73"/>
      <c r="CH510" s="73">
        <f t="shared" si="190"/>
        <v>0</v>
      </c>
      <c r="CI510" s="73">
        <f t="shared" si="191"/>
        <v>0</v>
      </c>
      <c r="CJ510" s="73">
        <f t="shared" si="192"/>
        <v>0</v>
      </c>
      <c r="CK510" s="73"/>
      <c r="CL510" s="73">
        <f t="shared" si="193"/>
        <v>0</v>
      </c>
      <c r="CM510" s="73">
        <f t="shared" si="194"/>
        <v>0</v>
      </c>
      <c r="CN510" s="73">
        <f t="shared" si="195"/>
        <v>0</v>
      </c>
      <c r="CO510" s="73">
        <f t="shared" si="196"/>
        <v>0</v>
      </c>
      <c r="CP510" s="73">
        <f t="shared" si="197"/>
        <v>0</v>
      </c>
      <c r="CQ510" s="73">
        <f t="shared" si="198"/>
        <v>0</v>
      </c>
      <c r="CR510" s="73">
        <f t="shared" si="210"/>
        <v>0</v>
      </c>
      <c r="CS510" s="94"/>
      <c r="CT510" s="94"/>
      <c r="CU510" s="94"/>
      <c r="CV510" s="94"/>
      <c r="CW510" s="94"/>
    </row>
    <row r="511" spans="1:101" s="22" customFormat="1" x14ac:dyDescent="0.2">
      <c r="A511" s="91">
        <f t="shared" si="211"/>
        <v>500</v>
      </c>
      <c r="B511" s="61"/>
      <c r="C511" s="61"/>
      <c r="D511" s="6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AS511" s="109"/>
      <c r="AT511" s="94"/>
      <c r="AU511" s="94"/>
      <c r="AV511" s="94"/>
      <c r="AW511" s="94"/>
      <c r="AX511" s="94"/>
      <c r="AY511" s="94">
        <f t="shared" si="199"/>
        <v>500</v>
      </c>
      <c r="AZ511" s="94">
        <f>AVERAGE(B$12:B511)</f>
        <v>-1.0500267633333337E-3</v>
      </c>
      <c r="BA511" s="94">
        <f>AVERAGE(C$12:C511)</f>
        <v>4.6842394133333326E-3</v>
      </c>
      <c r="BB511" s="94">
        <f t="shared" si="200"/>
        <v>0</v>
      </c>
      <c r="BC511" s="94">
        <f t="shared" si="201"/>
        <v>0</v>
      </c>
      <c r="BD511" s="94">
        <f t="shared" si="212"/>
        <v>-6.3001605800000027E-2</v>
      </c>
      <c r="BE511" s="94">
        <f t="shared" si="213"/>
        <v>0.28105436479999996</v>
      </c>
      <c r="BF511" s="94">
        <f t="shared" si="214"/>
        <v>0.34405597060000004</v>
      </c>
      <c r="BG511" s="95">
        <f t="shared" si="202"/>
        <v>0</v>
      </c>
      <c r="BH511" s="95">
        <f t="shared" si="203"/>
        <v>0</v>
      </c>
      <c r="BI511" s="95">
        <f>(AVERAGE(B$12:B511)-AVERAGE($D$12:$D511))/STDEV(B$12:B511)</f>
        <v>-8.7081254602406233E-2</v>
      </c>
      <c r="BJ511" s="95">
        <f>(AVERAGE(C$12:C511)-AVERAGE($D$12:$D511))/STDEV(C$12:C511)</f>
        <v>0.10432948975861421</v>
      </c>
      <c r="BK511" s="94"/>
      <c r="BL511" s="94"/>
      <c r="BM511" s="94"/>
      <c r="BN511" s="72">
        <f t="shared" si="204"/>
        <v>0</v>
      </c>
      <c r="BO511" s="72">
        <f t="shared" si="205"/>
        <v>0</v>
      </c>
      <c r="BP511" s="72">
        <f t="shared" si="206"/>
        <v>0</v>
      </c>
      <c r="BQ511" s="72">
        <f t="shared" si="207"/>
        <v>1</v>
      </c>
      <c r="BR511" s="72">
        <f t="shared" si="208"/>
        <v>1</v>
      </c>
      <c r="BS511" s="72">
        <f t="shared" si="209"/>
        <v>1</v>
      </c>
      <c r="BT511" s="72"/>
      <c r="BU511" s="72"/>
      <c r="BV511" s="72"/>
      <c r="BW511" s="72"/>
      <c r="BX511" s="72"/>
      <c r="BY511" s="72"/>
      <c r="BZ511" s="72"/>
      <c r="CA511" s="72"/>
      <c r="CB511" s="72"/>
      <c r="CC511" s="73"/>
      <c r="CD511" s="73"/>
      <c r="CE511" s="73"/>
      <c r="CF511" s="73"/>
      <c r="CG511" s="73"/>
      <c r="CH511" s="73">
        <f t="shared" si="190"/>
        <v>0</v>
      </c>
      <c r="CI511" s="73">
        <f t="shared" si="191"/>
        <v>0</v>
      </c>
      <c r="CJ511" s="73">
        <f t="shared" si="192"/>
        <v>0</v>
      </c>
      <c r="CK511" s="73"/>
      <c r="CL511" s="73">
        <f t="shared" si="193"/>
        <v>0</v>
      </c>
      <c r="CM511" s="73">
        <f t="shared" si="194"/>
        <v>0</v>
      </c>
      <c r="CN511" s="73">
        <f t="shared" si="195"/>
        <v>0</v>
      </c>
      <c r="CO511" s="73">
        <f t="shared" si="196"/>
        <v>0</v>
      </c>
      <c r="CP511" s="73">
        <f t="shared" si="197"/>
        <v>0</v>
      </c>
      <c r="CQ511" s="73">
        <f t="shared" si="198"/>
        <v>0</v>
      </c>
      <c r="CR511" s="73">
        <f t="shared" si="210"/>
        <v>0</v>
      </c>
      <c r="CS511" s="94"/>
      <c r="CT511" s="94"/>
      <c r="CU511" s="94"/>
      <c r="CV511" s="94"/>
      <c r="CW511" s="94"/>
    </row>
    <row r="512" spans="1:101" s="22" customFormat="1" x14ac:dyDescent="0.2">
      <c r="A512" s="91">
        <f t="shared" si="211"/>
        <v>501</v>
      </c>
      <c r="B512" s="61"/>
      <c r="C512" s="61"/>
      <c r="D512" s="6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AS512" s="109"/>
      <c r="AT512" s="94"/>
      <c r="AU512" s="94"/>
      <c r="AV512" s="94"/>
      <c r="AW512" s="94"/>
      <c r="AX512" s="94"/>
      <c r="AY512" s="94">
        <f t="shared" si="199"/>
        <v>501</v>
      </c>
      <c r="AZ512" s="94">
        <f>AVERAGE(B$12:B512)</f>
        <v>-1.0500267633333337E-3</v>
      </c>
      <c r="BA512" s="94">
        <f>AVERAGE(C$12:C512)</f>
        <v>4.6842394133333326E-3</v>
      </c>
      <c r="BB512" s="94">
        <f t="shared" si="200"/>
        <v>0</v>
      </c>
      <c r="BC512" s="94">
        <f t="shared" si="201"/>
        <v>0</v>
      </c>
      <c r="BD512" s="94">
        <f t="shared" si="212"/>
        <v>-6.3001605800000027E-2</v>
      </c>
      <c r="BE512" s="94">
        <f t="shared" si="213"/>
        <v>0.28105436479999996</v>
      </c>
      <c r="BF512" s="94">
        <f t="shared" si="214"/>
        <v>0.34405597060000004</v>
      </c>
      <c r="BG512" s="95">
        <f t="shared" si="202"/>
        <v>0</v>
      </c>
      <c r="BH512" s="95">
        <f t="shared" si="203"/>
        <v>0</v>
      </c>
      <c r="BI512" s="95">
        <f>(AVERAGE(B$12:B512)-AVERAGE($D$12:$D512))/STDEV(B$12:B512)</f>
        <v>-8.7081254602406233E-2</v>
      </c>
      <c r="BJ512" s="95">
        <f>(AVERAGE(C$12:C512)-AVERAGE($D$12:$D512))/STDEV(C$12:C512)</f>
        <v>0.10432948975861421</v>
      </c>
      <c r="BK512" s="94"/>
      <c r="BL512" s="94"/>
      <c r="BM512" s="94"/>
      <c r="BN512" s="72">
        <f t="shared" si="204"/>
        <v>0</v>
      </c>
      <c r="BO512" s="72">
        <f t="shared" si="205"/>
        <v>0</v>
      </c>
      <c r="BP512" s="72">
        <f t="shared" si="206"/>
        <v>0</v>
      </c>
      <c r="BQ512" s="72">
        <f t="shared" si="207"/>
        <v>1</v>
      </c>
      <c r="BR512" s="72">
        <f t="shared" si="208"/>
        <v>1</v>
      </c>
      <c r="BS512" s="72">
        <f t="shared" si="209"/>
        <v>1</v>
      </c>
      <c r="BT512" s="72"/>
      <c r="BU512" s="72"/>
      <c r="BV512" s="72"/>
      <c r="BW512" s="72"/>
      <c r="BX512" s="72"/>
      <c r="BY512" s="72"/>
      <c r="BZ512" s="72"/>
      <c r="CA512" s="72"/>
      <c r="CB512" s="72"/>
      <c r="CC512" s="73"/>
      <c r="CD512" s="73"/>
      <c r="CE512" s="73"/>
      <c r="CF512" s="73"/>
      <c r="CG512" s="73"/>
      <c r="CH512" s="73">
        <f t="shared" si="190"/>
        <v>0</v>
      </c>
      <c r="CI512" s="73">
        <f t="shared" si="191"/>
        <v>0</v>
      </c>
      <c r="CJ512" s="73">
        <f t="shared" si="192"/>
        <v>0</v>
      </c>
      <c r="CK512" s="73"/>
      <c r="CL512" s="73">
        <f t="shared" si="193"/>
        <v>0</v>
      </c>
      <c r="CM512" s="73">
        <f t="shared" si="194"/>
        <v>0</v>
      </c>
      <c r="CN512" s="73">
        <f t="shared" si="195"/>
        <v>0</v>
      </c>
      <c r="CO512" s="73">
        <f t="shared" si="196"/>
        <v>0</v>
      </c>
      <c r="CP512" s="73">
        <f t="shared" si="197"/>
        <v>0</v>
      </c>
      <c r="CQ512" s="73">
        <f t="shared" si="198"/>
        <v>0</v>
      </c>
      <c r="CR512" s="73">
        <f t="shared" si="210"/>
        <v>0</v>
      </c>
      <c r="CS512" s="94"/>
      <c r="CT512" s="94"/>
      <c r="CU512" s="94"/>
      <c r="CV512" s="94"/>
      <c r="CW512" s="94"/>
    </row>
    <row r="513" spans="1:101" s="22" customFormat="1" x14ac:dyDescent="0.2">
      <c r="A513" s="91">
        <f t="shared" si="211"/>
        <v>502</v>
      </c>
      <c r="B513" s="61"/>
      <c r="C513" s="61"/>
      <c r="D513" s="6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AS513" s="109"/>
      <c r="AT513" s="94"/>
      <c r="AU513" s="94"/>
      <c r="AV513" s="94"/>
      <c r="AW513" s="94"/>
      <c r="AX513" s="94"/>
      <c r="AY513" s="94">
        <f t="shared" si="199"/>
        <v>502</v>
      </c>
      <c r="AZ513" s="94">
        <f>AVERAGE(B$12:B513)</f>
        <v>-1.0500267633333337E-3</v>
      </c>
      <c r="BA513" s="94">
        <f>AVERAGE(C$12:C513)</f>
        <v>4.6842394133333326E-3</v>
      </c>
      <c r="BB513" s="94">
        <f t="shared" si="200"/>
        <v>0</v>
      </c>
      <c r="BC513" s="94">
        <f t="shared" si="201"/>
        <v>0</v>
      </c>
      <c r="BD513" s="94">
        <f t="shared" si="212"/>
        <v>-6.3001605800000027E-2</v>
      </c>
      <c r="BE513" s="94">
        <f t="shared" si="213"/>
        <v>0.28105436479999996</v>
      </c>
      <c r="BF513" s="94">
        <f t="shared" si="214"/>
        <v>0.34405597060000004</v>
      </c>
      <c r="BG513" s="95">
        <f t="shared" si="202"/>
        <v>0</v>
      </c>
      <c r="BH513" s="95">
        <f t="shared" si="203"/>
        <v>0</v>
      </c>
      <c r="BI513" s="95">
        <f>(AVERAGE(B$12:B513)-AVERAGE($D$12:$D513))/STDEV(B$12:B513)</f>
        <v>-8.7081254602406233E-2</v>
      </c>
      <c r="BJ513" s="95">
        <f>(AVERAGE(C$12:C513)-AVERAGE($D$12:$D513))/STDEV(C$12:C513)</f>
        <v>0.10432948975861421</v>
      </c>
      <c r="BK513" s="94"/>
      <c r="BL513" s="94"/>
      <c r="BM513" s="94"/>
      <c r="BN513" s="72">
        <f t="shared" si="204"/>
        <v>0</v>
      </c>
      <c r="BO513" s="72">
        <f t="shared" si="205"/>
        <v>0</v>
      </c>
      <c r="BP513" s="72">
        <f t="shared" si="206"/>
        <v>0</v>
      </c>
      <c r="BQ513" s="72">
        <f t="shared" si="207"/>
        <v>1</v>
      </c>
      <c r="BR513" s="72">
        <f t="shared" si="208"/>
        <v>1</v>
      </c>
      <c r="BS513" s="72">
        <f t="shared" si="209"/>
        <v>1</v>
      </c>
      <c r="BT513" s="72"/>
      <c r="BU513" s="72"/>
      <c r="BV513" s="72"/>
      <c r="BW513" s="72"/>
      <c r="BX513" s="72"/>
      <c r="BY513" s="72"/>
      <c r="BZ513" s="72"/>
      <c r="CA513" s="72"/>
      <c r="CB513" s="72"/>
      <c r="CC513" s="73"/>
      <c r="CD513" s="73"/>
      <c r="CE513" s="73"/>
      <c r="CF513" s="73"/>
      <c r="CG513" s="73"/>
      <c r="CH513" s="73">
        <f t="shared" si="190"/>
        <v>0</v>
      </c>
      <c r="CI513" s="73">
        <f t="shared" si="191"/>
        <v>0</v>
      </c>
      <c r="CJ513" s="73">
        <f t="shared" si="192"/>
        <v>0</v>
      </c>
      <c r="CK513" s="73"/>
      <c r="CL513" s="73">
        <f t="shared" si="193"/>
        <v>0</v>
      </c>
      <c r="CM513" s="73">
        <f t="shared" si="194"/>
        <v>0</v>
      </c>
      <c r="CN513" s="73">
        <f t="shared" si="195"/>
        <v>0</v>
      </c>
      <c r="CO513" s="73">
        <f t="shared" si="196"/>
        <v>0</v>
      </c>
      <c r="CP513" s="73">
        <f t="shared" si="197"/>
        <v>0</v>
      </c>
      <c r="CQ513" s="73">
        <f t="shared" si="198"/>
        <v>0</v>
      </c>
      <c r="CR513" s="73">
        <f t="shared" si="210"/>
        <v>0</v>
      </c>
      <c r="CS513" s="94"/>
      <c r="CT513" s="94"/>
      <c r="CU513" s="94"/>
      <c r="CV513" s="94"/>
      <c r="CW513" s="94"/>
    </row>
    <row r="514" spans="1:101" s="22" customFormat="1" x14ac:dyDescent="0.2">
      <c r="A514" s="91">
        <f t="shared" si="211"/>
        <v>503</v>
      </c>
      <c r="B514" s="61"/>
      <c r="C514" s="61"/>
      <c r="D514" s="6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AS514" s="109"/>
      <c r="AT514" s="94"/>
      <c r="AU514" s="94"/>
      <c r="AV514" s="94"/>
      <c r="AW514" s="94"/>
      <c r="AX514" s="94"/>
      <c r="AY514" s="94">
        <f t="shared" si="199"/>
        <v>503</v>
      </c>
      <c r="AZ514" s="94">
        <f>AVERAGE(B$12:B514)</f>
        <v>-1.0500267633333337E-3</v>
      </c>
      <c r="BA514" s="94">
        <f>AVERAGE(C$12:C514)</f>
        <v>4.6842394133333326E-3</v>
      </c>
      <c r="BB514" s="94">
        <f t="shared" si="200"/>
        <v>0</v>
      </c>
      <c r="BC514" s="94">
        <f t="shared" si="201"/>
        <v>0</v>
      </c>
      <c r="BD514" s="94">
        <f t="shared" si="212"/>
        <v>-6.3001605800000027E-2</v>
      </c>
      <c r="BE514" s="94">
        <f t="shared" si="213"/>
        <v>0.28105436479999996</v>
      </c>
      <c r="BF514" s="94">
        <f t="shared" si="214"/>
        <v>0.34405597060000004</v>
      </c>
      <c r="BG514" s="95">
        <f t="shared" si="202"/>
        <v>0</v>
      </c>
      <c r="BH514" s="95">
        <f t="shared" si="203"/>
        <v>0</v>
      </c>
      <c r="BI514" s="95">
        <f>(AVERAGE(B$12:B514)-AVERAGE($D$12:$D514))/STDEV(B$12:B514)</f>
        <v>-8.7081254602406233E-2</v>
      </c>
      <c r="BJ514" s="95">
        <f>(AVERAGE(C$12:C514)-AVERAGE($D$12:$D514))/STDEV(C$12:C514)</f>
        <v>0.10432948975861421</v>
      </c>
      <c r="BK514" s="94"/>
      <c r="BL514" s="94"/>
      <c r="BM514" s="94"/>
      <c r="BN514" s="72">
        <f t="shared" si="204"/>
        <v>0</v>
      </c>
      <c r="BO514" s="72">
        <f t="shared" si="205"/>
        <v>0</v>
      </c>
      <c r="BP514" s="72">
        <f t="shared" si="206"/>
        <v>0</v>
      </c>
      <c r="BQ514" s="72">
        <f t="shared" si="207"/>
        <v>1</v>
      </c>
      <c r="BR514" s="72">
        <f t="shared" si="208"/>
        <v>1</v>
      </c>
      <c r="BS514" s="72">
        <f t="shared" si="209"/>
        <v>1</v>
      </c>
      <c r="BT514" s="72"/>
      <c r="BU514" s="72"/>
      <c r="BV514" s="72"/>
      <c r="BW514" s="72"/>
      <c r="BX514" s="72"/>
      <c r="BY514" s="72"/>
      <c r="BZ514" s="72"/>
      <c r="CA514" s="72"/>
      <c r="CB514" s="72"/>
      <c r="CC514" s="73"/>
      <c r="CD514" s="73"/>
      <c r="CE514" s="73"/>
      <c r="CF514" s="73"/>
      <c r="CG514" s="73"/>
      <c r="CH514" s="73">
        <f t="shared" si="190"/>
        <v>0</v>
      </c>
      <c r="CI514" s="73">
        <f t="shared" si="191"/>
        <v>0</v>
      </c>
      <c r="CJ514" s="73">
        <f t="shared" si="192"/>
        <v>0</v>
      </c>
      <c r="CK514" s="73"/>
      <c r="CL514" s="73">
        <f t="shared" si="193"/>
        <v>0</v>
      </c>
      <c r="CM514" s="73">
        <f t="shared" si="194"/>
        <v>0</v>
      </c>
      <c r="CN514" s="73">
        <f t="shared" si="195"/>
        <v>0</v>
      </c>
      <c r="CO514" s="73">
        <f t="shared" si="196"/>
        <v>0</v>
      </c>
      <c r="CP514" s="73">
        <f t="shared" si="197"/>
        <v>0</v>
      </c>
      <c r="CQ514" s="73">
        <f t="shared" si="198"/>
        <v>0</v>
      </c>
      <c r="CR514" s="73">
        <f t="shared" si="210"/>
        <v>0</v>
      </c>
      <c r="CS514" s="94"/>
      <c r="CT514" s="94"/>
      <c r="CU514" s="94"/>
      <c r="CV514" s="94"/>
      <c r="CW514" s="94"/>
    </row>
    <row r="515" spans="1:101" s="22" customFormat="1" x14ac:dyDescent="0.2">
      <c r="A515" s="91">
        <f t="shared" si="211"/>
        <v>504</v>
      </c>
      <c r="B515" s="61"/>
      <c r="C515" s="61"/>
      <c r="D515" s="6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AS515" s="109"/>
      <c r="AT515" s="94"/>
      <c r="AU515" s="94"/>
      <c r="AV515" s="94"/>
      <c r="AW515" s="94"/>
      <c r="AX515" s="94"/>
      <c r="AY515" s="94">
        <f t="shared" si="199"/>
        <v>504</v>
      </c>
      <c r="AZ515" s="94">
        <f>AVERAGE(B$12:B515)</f>
        <v>-1.0500267633333337E-3</v>
      </c>
      <c r="BA515" s="94">
        <f>AVERAGE(C$12:C515)</f>
        <v>4.6842394133333326E-3</v>
      </c>
      <c r="BB515" s="94">
        <f t="shared" si="200"/>
        <v>0</v>
      </c>
      <c r="BC515" s="94">
        <f t="shared" si="201"/>
        <v>0</v>
      </c>
      <c r="BD515" s="94">
        <f t="shared" si="212"/>
        <v>-6.3001605800000027E-2</v>
      </c>
      <c r="BE515" s="94">
        <f t="shared" si="213"/>
        <v>0.28105436479999996</v>
      </c>
      <c r="BF515" s="94">
        <f t="shared" si="214"/>
        <v>0.34405597060000004</v>
      </c>
      <c r="BG515" s="95">
        <f t="shared" si="202"/>
        <v>0</v>
      </c>
      <c r="BH515" s="95">
        <f t="shared" si="203"/>
        <v>0</v>
      </c>
      <c r="BI515" s="95">
        <f>(AVERAGE(B$12:B515)-AVERAGE($D$12:$D515))/STDEV(B$12:B515)</f>
        <v>-8.7081254602406233E-2</v>
      </c>
      <c r="BJ515" s="95">
        <f>(AVERAGE(C$12:C515)-AVERAGE($D$12:$D515))/STDEV(C$12:C515)</f>
        <v>0.10432948975861421</v>
      </c>
      <c r="BK515" s="94"/>
      <c r="BL515" s="94"/>
      <c r="BM515" s="94"/>
      <c r="BN515" s="72">
        <f t="shared" si="204"/>
        <v>0</v>
      </c>
      <c r="BO515" s="72">
        <f t="shared" si="205"/>
        <v>0</v>
      </c>
      <c r="BP515" s="72">
        <f t="shared" si="206"/>
        <v>0</v>
      </c>
      <c r="BQ515" s="72">
        <f t="shared" si="207"/>
        <v>1</v>
      </c>
      <c r="BR515" s="72">
        <f t="shared" si="208"/>
        <v>1</v>
      </c>
      <c r="BS515" s="72">
        <f t="shared" si="209"/>
        <v>1</v>
      </c>
      <c r="BT515" s="72"/>
      <c r="BU515" s="72"/>
      <c r="BV515" s="72"/>
      <c r="BW515" s="72"/>
      <c r="BX515" s="72"/>
      <c r="BY515" s="72"/>
      <c r="BZ515" s="72"/>
      <c r="CA515" s="72"/>
      <c r="CB515" s="72"/>
      <c r="CC515" s="73"/>
      <c r="CD515" s="73"/>
      <c r="CE515" s="73"/>
      <c r="CF515" s="73"/>
      <c r="CG515" s="73"/>
      <c r="CH515" s="73">
        <f t="shared" si="190"/>
        <v>0</v>
      </c>
      <c r="CI515" s="73">
        <f t="shared" si="191"/>
        <v>0</v>
      </c>
      <c r="CJ515" s="73">
        <f t="shared" si="192"/>
        <v>0</v>
      </c>
      <c r="CK515" s="73"/>
      <c r="CL515" s="73">
        <f t="shared" si="193"/>
        <v>0</v>
      </c>
      <c r="CM515" s="73">
        <f t="shared" si="194"/>
        <v>0</v>
      </c>
      <c r="CN515" s="73">
        <f t="shared" si="195"/>
        <v>0</v>
      </c>
      <c r="CO515" s="73">
        <f t="shared" si="196"/>
        <v>0</v>
      </c>
      <c r="CP515" s="73">
        <f t="shared" si="197"/>
        <v>0</v>
      </c>
      <c r="CQ515" s="73">
        <f t="shared" si="198"/>
        <v>0</v>
      </c>
      <c r="CR515" s="73">
        <f t="shared" si="210"/>
        <v>0</v>
      </c>
      <c r="CS515" s="94"/>
      <c r="CT515" s="94"/>
      <c r="CU515" s="94"/>
      <c r="CV515" s="94"/>
      <c r="CW515" s="94"/>
    </row>
    <row r="516" spans="1:101" s="22" customFormat="1" x14ac:dyDescent="0.2">
      <c r="A516" s="91">
        <f t="shared" si="211"/>
        <v>505</v>
      </c>
      <c r="B516" s="61"/>
      <c r="C516" s="61"/>
      <c r="D516" s="6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AS516" s="109"/>
      <c r="AT516" s="94"/>
      <c r="AU516" s="94"/>
      <c r="AV516" s="94"/>
      <c r="AW516" s="94"/>
      <c r="AX516" s="94"/>
      <c r="AY516" s="94">
        <f t="shared" si="199"/>
        <v>505</v>
      </c>
      <c r="AZ516" s="94">
        <f>AVERAGE(B$12:B516)</f>
        <v>-1.0500267633333337E-3</v>
      </c>
      <c r="BA516" s="94">
        <f>AVERAGE(C$12:C516)</f>
        <v>4.6842394133333326E-3</v>
      </c>
      <c r="BB516" s="94">
        <f t="shared" si="200"/>
        <v>0</v>
      </c>
      <c r="BC516" s="94">
        <f t="shared" si="201"/>
        <v>0</v>
      </c>
      <c r="BD516" s="94">
        <f t="shared" si="212"/>
        <v>-6.3001605800000027E-2</v>
      </c>
      <c r="BE516" s="94">
        <f t="shared" si="213"/>
        <v>0.28105436479999996</v>
      </c>
      <c r="BF516" s="94">
        <f t="shared" si="214"/>
        <v>0.34405597060000004</v>
      </c>
      <c r="BG516" s="95">
        <f t="shared" si="202"/>
        <v>0</v>
      </c>
      <c r="BH516" s="95">
        <f t="shared" si="203"/>
        <v>0</v>
      </c>
      <c r="BI516" s="95">
        <f>(AVERAGE(B$12:B516)-AVERAGE($D$12:$D516))/STDEV(B$12:B516)</f>
        <v>-8.7081254602406233E-2</v>
      </c>
      <c r="BJ516" s="95">
        <f>(AVERAGE(C$12:C516)-AVERAGE($D$12:$D516))/STDEV(C$12:C516)</f>
        <v>0.10432948975861421</v>
      </c>
      <c r="BK516" s="94"/>
      <c r="BL516" s="94"/>
      <c r="BM516" s="94"/>
      <c r="BN516" s="72">
        <f t="shared" si="204"/>
        <v>0</v>
      </c>
      <c r="BO516" s="72">
        <f t="shared" si="205"/>
        <v>0</v>
      </c>
      <c r="BP516" s="72">
        <f t="shared" si="206"/>
        <v>0</v>
      </c>
      <c r="BQ516" s="72">
        <f t="shared" si="207"/>
        <v>1</v>
      </c>
      <c r="BR516" s="72">
        <f t="shared" si="208"/>
        <v>1</v>
      </c>
      <c r="BS516" s="72">
        <f t="shared" si="209"/>
        <v>1</v>
      </c>
      <c r="BT516" s="72"/>
      <c r="BU516" s="72"/>
      <c r="BV516" s="72"/>
      <c r="BW516" s="72"/>
      <c r="BX516" s="72"/>
      <c r="BY516" s="72"/>
      <c r="BZ516" s="72"/>
      <c r="CA516" s="72"/>
      <c r="CB516" s="72"/>
      <c r="CC516" s="73"/>
      <c r="CD516" s="73"/>
      <c r="CE516" s="73"/>
      <c r="CF516" s="73"/>
      <c r="CG516" s="73"/>
      <c r="CH516" s="73">
        <f t="shared" si="190"/>
        <v>0</v>
      </c>
      <c r="CI516" s="73">
        <f t="shared" si="191"/>
        <v>0</v>
      </c>
      <c r="CJ516" s="73">
        <f t="shared" si="192"/>
        <v>0</v>
      </c>
      <c r="CK516" s="73"/>
      <c r="CL516" s="73">
        <f t="shared" si="193"/>
        <v>0</v>
      </c>
      <c r="CM516" s="73">
        <f t="shared" si="194"/>
        <v>0</v>
      </c>
      <c r="CN516" s="73">
        <f t="shared" si="195"/>
        <v>0</v>
      </c>
      <c r="CO516" s="73">
        <f t="shared" si="196"/>
        <v>0</v>
      </c>
      <c r="CP516" s="73">
        <f t="shared" si="197"/>
        <v>0</v>
      </c>
      <c r="CQ516" s="73">
        <f t="shared" si="198"/>
        <v>0</v>
      </c>
      <c r="CR516" s="73">
        <f t="shared" si="210"/>
        <v>0</v>
      </c>
      <c r="CS516" s="94"/>
      <c r="CT516" s="94"/>
      <c r="CU516" s="94"/>
      <c r="CV516" s="94"/>
      <c r="CW516" s="94"/>
    </row>
    <row r="517" spans="1:101" s="22" customFormat="1" x14ac:dyDescent="0.2">
      <c r="A517" s="91">
        <f t="shared" si="211"/>
        <v>506</v>
      </c>
      <c r="B517" s="61"/>
      <c r="C517" s="61"/>
      <c r="D517" s="6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AS517" s="109"/>
      <c r="AT517" s="94"/>
      <c r="AU517" s="94"/>
      <c r="AV517" s="94"/>
      <c r="AW517" s="94"/>
      <c r="AX517" s="94"/>
      <c r="AY517" s="94">
        <f t="shared" si="199"/>
        <v>506</v>
      </c>
      <c r="AZ517" s="94">
        <f>AVERAGE(B$12:B517)</f>
        <v>-1.0500267633333337E-3</v>
      </c>
      <c r="BA517" s="94">
        <f>AVERAGE(C$12:C517)</f>
        <v>4.6842394133333326E-3</v>
      </c>
      <c r="BB517" s="94">
        <f t="shared" si="200"/>
        <v>0</v>
      </c>
      <c r="BC517" s="94">
        <f t="shared" si="201"/>
        <v>0</v>
      </c>
      <c r="BD517" s="94">
        <f t="shared" si="212"/>
        <v>-6.3001605800000027E-2</v>
      </c>
      <c r="BE517" s="94">
        <f t="shared" si="213"/>
        <v>0.28105436479999996</v>
      </c>
      <c r="BF517" s="94">
        <f t="shared" si="214"/>
        <v>0.34405597060000004</v>
      </c>
      <c r="BG517" s="95">
        <f t="shared" si="202"/>
        <v>0</v>
      </c>
      <c r="BH517" s="95">
        <f t="shared" si="203"/>
        <v>0</v>
      </c>
      <c r="BI517" s="95">
        <f>(AVERAGE(B$12:B517)-AVERAGE($D$12:$D517))/STDEV(B$12:B517)</f>
        <v>-8.7081254602406233E-2</v>
      </c>
      <c r="BJ517" s="95">
        <f>(AVERAGE(C$12:C517)-AVERAGE($D$12:$D517))/STDEV(C$12:C517)</f>
        <v>0.10432948975861421</v>
      </c>
      <c r="BK517" s="94"/>
      <c r="BL517" s="94"/>
      <c r="BM517" s="94"/>
      <c r="BN517" s="72">
        <f t="shared" si="204"/>
        <v>0</v>
      </c>
      <c r="BO517" s="72">
        <f t="shared" si="205"/>
        <v>0</v>
      </c>
      <c r="BP517" s="72">
        <f t="shared" si="206"/>
        <v>0</v>
      </c>
      <c r="BQ517" s="72">
        <f t="shared" si="207"/>
        <v>1</v>
      </c>
      <c r="BR517" s="72">
        <f t="shared" si="208"/>
        <v>1</v>
      </c>
      <c r="BS517" s="72">
        <f t="shared" si="209"/>
        <v>1</v>
      </c>
      <c r="BT517" s="72"/>
      <c r="BU517" s="72"/>
      <c r="BV517" s="72"/>
      <c r="BW517" s="72"/>
      <c r="BX517" s="72"/>
      <c r="BY517" s="72"/>
      <c r="BZ517" s="72"/>
      <c r="CA517" s="72"/>
      <c r="CB517" s="72"/>
      <c r="CC517" s="73"/>
      <c r="CD517" s="73"/>
      <c r="CE517" s="73"/>
      <c r="CF517" s="73"/>
      <c r="CG517" s="73"/>
      <c r="CH517" s="73">
        <f t="shared" si="190"/>
        <v>0</v>
      </c>
      <c r="CI517" s="73">
        <f t="shared" si="191"/>
        <v>0</v>
      </c>
      <c r="CJ517" s="73">
        <f t="shared" si="192"/>
        <v>0</v>
      </c>
      <c r="CK517" s="73"/>
      <c r="CL517" s="73">
        <f t="shared" si="193"/>
        <v>0</v>
      </c>
      <c r="CM517" s="73">
        <f t="shared" si="194"/>
        <v>0</v>
      </c>
      <c r="CN517" s="73">
        <f t="shared" si="195"/>
        <v>0</v>
      </c>
      <c r="CO517" s="73">
        <f t="shared" si="196"/>
        <v>0</v>
      </c>
      <c r="CP517" s="73">
        <f t="shared" si="197"/>
        <v>0</v>
      </c>
      <c r="CQ517" s="73">
        <f t="shared" si="198"/>
        <v>0</v>
      </c>
      <c r="CR517" s="73">
        <f t="shared" si="210"/>
        <v>0</v>
      </c>
      <c r="CS517" s="94"/>
      <c r="CT517" s="94"/>
      <c r="CU517" s="94"/>
      <c r="CV517" s="94"/>
      <c r="CW517" s="94"/>
    </row>
    <row r="518" spans="1:101" s="22" customFormat="1" x14ac:dyDescent="0.2">
      <c r="A518" s="91">
        <f t="shared" si="211"/>
        <v>507</v>
      </c>
      <c r="B518" s="61"/>
      <c r="C518" s="61"/>
      <c r="D518" s="6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AS518" s="109"/>
      <c r="AT518" s="94"/>
      <c r="AU518" s="94"/>
      <c r="AV518" s="94"/>
      <c r="AW518" s="94"/>
      <c r="AX518" s="94"/>
      <c r="AY518" s="94">
        <f t="shared" si="199"/>
        <v>507</v>
      </c>
      <c r="AZ518" s="94">
        <f>AVERAGE(B$12:B518)</f>
        <v>-1.0500267633333337E-3</v>
      </c>
      <c r="BA518" s="94">
        <f>AVERAGE(C$12:C518)</f>
        <v>4.6842394133333326E-3</v>
      </c>
      <c r="BB518" s="94">
        <f t="shared" si="200"/>
        <v>0</v>
      </c>
      <c r="BC518" s="94">
        <f t="shared" si="201"/>
        <v>0</v>
      </c>
      <c r="BD518" s="94">
        <f t="shared" si="212"/>
        <v>-6.3001605800000027E-2</v>
      </c>
      <c r="BE518" s="94">
        <f t="shared" si="213"/>
        <v>0.28105436479999996</v>
      </c>
      <c r="BF518" s="94">
        <f t="shared" si="214"/>
        <v>0.34405597060000004</v>
      </c>
      <c r="BG518" s="95">
        <f t="shared" si="202"/>
        <v>0</v>
      </c>
      <c r="BH518" s="95">
        <f t="shared" si="203"/>
        <v>0</v>
      </c>
      <c r="BI518" s="95">
        <f>(AVERAGE(B$12:B518)-AVERAGE($D$12:$D518))/STDEV(B$12:B518)</f>
        <v>-8.7081254602406233E-2</v>
      </c>
      <c r="BJ518" s="95">
        <f>(AVERAGE(C$12:C518)-AVERAGE($D$12:$D518))/STDEV(C$12:C518)</f>
        <v>0.10432948975861421</v>
      </c>
      <c r="BK518" s="94"/>
      <c r="BL518" s="94"/>
      <c r="BM518" s="94"/>
      <c r="BN518" s="72">
        <f t="shared" si="204"/>
        <v>0</v>
      </c>
      <c r="BO518" s="72">
        <f t="shared" si="205"/>
        <v>0</v>
      </c>
      <c r="BP518" s="72">
        <f t="shared" si="206"/>
        <v>0</v>
      </c>
      <c r="BQ518" s="72">
        <f t="shared" si="207"/>
        <v>1</v>
      </c>
      <c r="BR518" s="72">
        <f t="shared" si="208"/>
        <v>1</v>
      </c>
      <c r="BS518" s="72">
        <f t="shared" si="209"/>
        <v>1</v>
      </c>
      <c r="BT518" s="72"/>
      <c r="BU518" s="72"/>
      <c r="BV518" s="72"/>
      <c r="BW518" s="72"/>
      <c r="BX518" s="72"/>
      <c r="BY518" s="72"/>
      <c r="BZ518" s="72"/>
      <c r="CA518" s="72"/>
      <c r="CB518" s="72"/>
      <c r="CC518" s="73"/>
      <c r="CD518" s="73"/>
      <c r="CE518" s="73"/>
      <c r="CF518" s="73"/>
      <c r="CG518" s="73"/>
      <c r="CH518" s="73">
        <f t="shared" si="190"/>
        <v>0</v>
      </c>
      <c r="CI518" s="73">
        <f t="shared" si="191"/>
        <v>0</v>
      </c>
      <c r="CJ518" s="73">
        <f t="shared" si="192"/>
        <v>0</v>
      </c>
      <c r="CK518" s="73"/>
      <c r="CL518" s="73">
        <f t="shared" si="193"/>
        <v>0</v>
      </c>
      <c r="CM518" s="73">
        <f t="shared" si="194"/>
        <v>0</v>
      </c>
      <c r="CN518" s="73">
        <f t="shared" si="195"/>
        <v>0</v>
      </c>
      <c r="CO518" s="73">
        <f t="shared" si="196"/>
        <v>0</v>
      </c>
      <c r="CP518" s="73">
        <f t="shared" si="197"/>
        <v>0</v>
      </c>
      <c r="CQ518" s="73">
        <f t="shared" si="198"/>
        <v>0</v>
      </c>
      <c r="CR518" s="73">
        <f t="shared" si="210"/>
        <v>0</v>
      </c>
      <c r="CS518" s="94"/>
      <c r="CT518" s="94"/>
      <c r="CU518" s="94"/>
      <c r="CV518" s="94"/>
      <c r="CW518" s="94"/>
    </row>
    <row r="519" spans="1:101" s="22" customFormat="1" x14ac:dyDescent="0.2">
      <c r="A519" s="91">
        <f t="shared" si="211"/>
        <v>508</v>
      </c>
      <c r="B519" s="61"/>
      <c r="C519" s="61"/>
      <c r="D519" s="6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AS519" s="109"/>
      <c r="AT519" s="94"/>
      <c r="AU519" s="94"/>
      <c r="AV519" s="94"/>
      <c r="AW519" s="94"/>
      <c r="AX519" s="94"/>
      <c r="AY519" s="94">
        <f t="shared" si="199"/>
        <v>508</v>
      </c>
      <c r="AZ519" s="94">
        <f>AVERAGE(B$12:B519)</f>
        <v>-1.0500267633333337E-3</v>
      </c>
      <c r="BA519" s="94">
        <f>AVERAGE(C$12:C519)</f>
        <v>4.6842394133333326E-3</v>
      </c>
      <c r="BB519" s="94">
        <f t="shared" si="200"/>
        <v>0</v>
      </c>
      <c r="BC519" s="94">
        <f t="shared" si="201"/>
        <v>0</v>
      </c>
      <c r="BD519" s="94">
        <f t="shared" si="212"/>
        <v>-6.3001605800000027E-2</v>
      </c>
      <c r="BE519" s="94">
        <f t="shared" si="213"/>
        <v>0.28105436479999996</v>
      </c>
      <c r="BF519" s="94">
        <f t="shared" si="214"/>
        <v>0.34405597060000004</v>
      </c>
      <c r="BG519" s="95">
        <f t="shared" si="202"/>
        <v>0</v>
      </c>
      <c r="BH519" s="95">
        <f t="shared" si="203"/>
        <v>0</v>
      </c>
      <c r="BI519" s="95">
        <f>(AVERAGE(B$12:B519)-AVERAGE($D$12:$D519))/STDEV(B$12:B519)</f>
        <v>-8.7081254602406233E-2</v>
      </c>
      <c r="BJ519" s="95">
        <f>(AVERAGE(C$12:C519)-AVERAGE($D$12:$D519))/STDEV(C$12:C519)</f>
        <v>0.10432948975861421</v>
      </c>
      <c r="BK519" s="94"/>
      <c r="BL519" s="94"/>
      <c r="BM519" s="94"/>
      <c r="BN519" s="72">
        <f t="shared" si="204"/>
        <v>0</v>
      </c>
      <c r="BO519" s="72">
        <f t="shared" si="205"/>
        <v>0</v>
      </c>
      <c r="BP519" s="72">
        <f t="shared" si="206"/>
        <v>0</v>
      </c>
      <c r="BQ519" s="72">
        <f t="shared" si="207"/>
        <v>1</v>
      </c>
      <c r="BR519" s="72">
        <f t="shared" si="208"/>
        <v>1</v>
      </c>
      <c r="BS519" s="72">
        <f t="shared" si="209"/>
        <v>1</v>
      </c>
      <c r="BT519" s="72"/>
      <c r="BU519" s="72"/>
      <c r="BV519" s="72"/>
      <c r="BW519" s="72"/>
      <c r="BX519" s="72"/>
      <c r="BY519" s="72"/>
      <c r="BZ519" s="72"/>
      <c r="CA519" s="72"/>
      <c r="CB519" s="72"/>
      <c r="CC519" s="73"/>
      <c r="CD519" s="73"/>
      <c r="CE519" s="73"/>
      <c r="CF519" s="73"/>
      <c r="CG519" s="73"/>
      <c r="CH519" s="73">
        <f t="shared" si="190"/>
        <v>0</v>
      </c>
      <c r="CI519" s="73">
        <f t="shared" si="191"/>
        <v>0</v>
      </c>
      <c r="CJ519" s="73">
        <f t="shared" si="192"/>
        <v>0</v>
      </c>
      <c r="CK519" s="73"/>
      <c r="CL519" s="73">
        <f t="shared" si="193"/>
        <v>0</v>
      </c>
      <c r="CM519" s="73">
        <f t="shared" si="194"/>
        <v>0</v>
      </c>
      <c r="CN519" s="73">
        <f t="shared" si="195"/>
        <v>0</v>
      </c>
      <c r="CO519" s="73">
        <f t="shared" si="196"/>
        <v>0</v>
      </c>
      <c r="CP519" s="73">
        <f t="shared" si="197"/>
        <v>0</v>
      </c>
      <c r="CQ519" s="73">
        <f t="shared" si="198"/>
        <v>0</v>
      </c>
      <c r="CR519" s="73">
        <f t="shared" si="210"/>
        <v>0</v>
      </c>
      <c r="CS519" s="94"/>
      <c r="CT519" s="94"/>
      <c r="CU519" s="94"/>
      <c r="CV519" s="94"/>
      <c r="CW519" s="94"/>
    </row>
    <row r="520" spans="1:101" s="22" customFormat="1" x14ac:dyDescent="0.2">
      <c r="A520" s="91">
        <f t="shared" si="211"/>
        <v>509</v>
      </c>
      <c r="B520" s="61"/>
      <c r="C520" s="61"/>
      <c r="D520" s="6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AS520" s="109"/>
      <c r="AT520" s="94"/>
      <c r="AU520" s="94"/>
      <c r="AV520" s="94"/>
      <c r="AW520" s="94"/>
      <c r="AX520" s="94"/>
      <c r="AY520" s="94">
        <f t="shared" si="199"/>
        <v>509</v>
      </c>
      <c r="AZ520" s="94">
        <f>AVERAGE(B$12:B520)</f>
        <v>-1.0500267633333337E-3</v>
      </c>
      <c r="BA520" s="94">
        <f>AVERAGE(C$12:C520)</f>
        <v>4.6842394133333326E-3</v>
      </c>
      <c r="BB520" s="94">
        <f t="shared" si="200"/>
        <v>0</v>
      </c>
      <c r="BC520" s="94">
        <f t="shared" si="201"/>
        <v>0</v>
      </c>
      <c r="BD520" s="94">
        <f t="shared" si="212"/>
        <v>-6.3001605800000027E-2</v>
      </c>
      <c r="BE520" s="94">
        <f t="shared" si="213"/>
        <v>0.28105436479999996</v>
      </c>
      <c r="BF520" s="94">
        <f t="shared" si="214"/>
        <v>0.34405597060000004</v>
      </c>
      <c r="BG520" s="95">
        <f t="shared" si="202"/>
        <v>0</v>
      </c>
      <c r="BH520" s="95">
        <f t="shared" si="203"/>
        <v>0</v>
      </c>
      <c r="BI520" s="95">
        <f>(AVERAGE(B$12:B520)-AVERAGE($D$12:$D520))/STDEV(B$12:B520)</f>
        <v>-8.7081254602406233E-2</v>
      </c>
      <c r="BJ520" s="95">
        <f>(AVERAGE(C$12:C520)-AVERAGE($D$12:$D520))/STDEV(C$12:C520)</f>
        <v>0.10432948975861421</v>
      </c>
      <c r="BK520" s="94"/>
      <c r="BL520" s="94"/>
      <c r="BM520" s="94"/>
      <c r="BN520" s="72">
        <f t="shared" si="204"/>
        <v>0</v>
      </c>
      <c r="BO520" s="72">
        <f t="shared" si="205"/>
        <v>0</v>
      </c>
      <c r="BP520" s="72">
        <f t="shared" si="206"/>
        <v>0</v>
      </c>
      <c r="BQ520" s="72">
        <f t="shared" si="207"/>
        <v>1</v>
      </c>
      <c r="BR520" s="72">
        <f t="shared" si="208"/>
        <v>1</v>
      </c>
      <c r="BS520" s="72">
        <f t="shared" si="209"/>
        <v>1</v>
      </c>
      <c r="BT520" s="72"/>
      <c r="BU520" s="72"/>
      <c r="BV520" s="72"/>
      <c r="BW520" s="72"/>
      <c r="BX520" s="72"/>
      <c r="BY520" s="72"/>
      <c r="BZ520" s="72"/>
      <c r="CA520" s="72"/>
      <c r="CB520" s="72"/>
      <c r="CC520" s="73"/>
      <c r="CD520" s="73"/>
      <c r="CE520" s="73"/>
      <c r="CF520" s="73"/>
      <c r="CG520" s="73"/>
      <c r="CH520" s="73">
        <f t="shared" si="190"/>
        <v>0</v>
      </c>
      <c r="CI520" s="73">
        <f t="shared" si="191"/>
        <v>0</v>
      </c>
      <c r="CJ520" s="73">
        <f t="shared" si="192"/>
        <v>0</v>
      </c>
      <c r="CK520" s="73"/>
      <c r="CL520" s="73">
        <f t="shared" si="193"/>
        <v>0</v>
      </c>
      <c r="CM520" s="73">
        <f t="shared" si="194"/>
        <v>0</v>
      </c>
      <c r="CN520" s="73">
        <f t="shared" si="195"/>
        <v>0</v>
      </c>
      <c r="CO520" s="73">
        <f t="shared" si="196"/>
        <v>0</v>
      </c>
      <c r="CP520" s="73">
        <f t="shared" si="197"/>
        <v>0</v>
      </c>
      <c r="CQ520" s="73">
        <f t="shared" si="198"/>
        <v>0</v>
      </c>
      <c r="CR520" s="73">
        <f t="shared" si="210"/>
        <v>0</v>
      </c>
      <c r="CS520" s="94"/>
      <c r="CT520" s="94"/>
      <c r="CU520" s="94"/>
      <c r="CV520" s="94"/>
      <c r="CW520" s="94"/>
    </row>
    <row r="521" spans="1:101" s="22" customFormat="1" x14ac:dyDescent="0.2">
      <c r="A521" s="91">
        <f t="shared" si="211"/>
        <v>510</v>
      </c>
      <c r="B521" s="61"/>
      <c r="C521" s="61"/>
      <c r="D521" s="6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AS521" s="109"/>
      <c r="AT521" s="94"/>
      <c r="AU521" s="94"/>
      <c r="AV521" s="94"/>
      <c r="AW521" s="94"/>
      <c r="AX521" s="94"/>
      <c r="AY521" s="94">
        <f t="shared" si="199"/>
        <v>510</v>
      </c>
      <c r="AZ521" s="94">
        <f>AVERAGE(B$12:B521)</f>
        <v>-1.0500267633333337E-3</v>
      </c>
      <c r="BA521" s="94">
        <f>AVERAGE(C$12:C521)</f>
        <v>4.6842394133333326E-3</v>
      </c>
      <c r="BB521" s="94">
        <f t="shared" si="200"/>
        <v>0</v>
      </c>
      <c r="BC521" s="94">
        <f t="shared" si="201"/>
        <v>0</v>
      </c>
      <c r="BD521" s="94">
        <f t="shared" si="212"/>
        <v>-6.3001605800000027E-2</v>
      </c>
      <c r="BE521" s="94">
        <f t="shared" si="213"/>
        <v>0.28105436479999996</v>
      </c>
      <c r="BF521" s="94">
        <f t="shared" si="214"/>
        <v>0.34405597060000004</v>
      </c>
      <c r="BG521" s="95">
        <f t="shared" si="202"/>
        <v>0</v>
      </c>
      <c r="BH521" s="95">
        <f t="shared" si="203"/>
        <v>0</v>
      </c>
      <c r="BI521" s="95">
        <f>(AVERAGE(B$12:B521)-AVERAGE($D$12:$D521))/STDEV(B$12:B521)</f>
        <v>-8.7081254602406233E-2</v>
      </c>
      <c r="BJ521" s="95">
        <f>(AVERAGE(C$12:C521)-AVERAGE($D$12:$D521))/STDEV(C$12:C521)</f>
        <v>0.10432948975861421</v>
      </c>
      <c r="BK521" s="94"/>
      <c r="BL521" s="94"/>
      <c r="BM521" s="94"/>
      <c r="BN521" s="72">
        <f t="shared" si="204"/>
        <v>0</v>
      </c>
      <c r="BO521" s="72">
        <f t="shared" si="205"/>
        <v>0</v>
      </c>
      <c r="BP521" s="72">
        <f t="shared" si="206"/>
        <v>0</v>
      </c>
      <c r="BQ521" s="72">
        <f t="shared" si="207"/>
        <v>1</v>
      </c>
      <c r="BR521" s="72">
        <f t="shared" si="208"/>
        <v>1</v>
      </c>
      <c r="BS521" s="72">
        <f t="shared" si="209"/>
        <v>1</v>
      </c>
      <c r="BT521" s="72"/>
      <c r="BU521" s="72"/>
      <c r="BV521" s="72"/>
      <c r="BW521" s="72"/>
      <c r="BX521" s="72"/>
      <c r="BY521" s="72"/>
      <c r="BZ521" s="72"/>
      <c r="CA521" s="72"/>
      <c r="CB521" s="72"/>
      <c r="CC521" s="73"/>
      <c r="CD521" s="73"/>
      <c r="CE521" s="73"/>
      <c r="CF521" s="73"/>
      <c r="CG521" s="73"/>
      <c r="CH521" s="73">
        <f t="shared" si="190"/>
        <v>0</v>
      </c>
      <c r="CI521" s="73">
        <f t="shared" si="191"/>
        <v>0</v>
      </c>
      <c r="CJ521" s="73">
        <f t="shared" si="192"/>
        <v>0</v>
      </c>
      <c r="CK521" s="73"/>
      <c r="CL521" s="73">
        <f t="shared" si="193"/>
        <v>0</v>
      </c>
      <c r="CM521" s="73">
        <f t="shared" si="194"/>
        <v>0</v>
      </c>
      <c r="CN521" s="73">
        <f t="shared" si="195"/>
        <v>0</v>
      </c>
      <c r="CO521" s="73">
        <f t="shared" si="196"/>
        <v>0</v>
      </c>
      <c r="CP521" s="73">
        <f t="shared" si="197"/>
        <v>0</v>
      </c>
      <c r="CQ521" s="73">
        <f t="shared" si="198"/>
        <v>0</v>
      </c>
      <c r="CR521" s="73">
        <f t="shared" si="210"/>
        <v>0</v>
      </c>
      <c r="CS521" s="94"/>
      <c r="CT521" s="94"/>
      <c r="CU521" s="94"/>
      <c r="CV521" s="94"/>
      <c r="CW521" s="94"/>
    </row>
    <row r="522" spans="1:101" s="22" customFormat="1" x14ac:dyDescent="0.2">
      <c r="A522" s="91">
        <f t="shared" si="211"/>
        <v>511</v>
      </c>
      <c r="B522" s="61"/>
      <c r="C522" s="61"/>
      <c r="D522" s="6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AS522" s="109"/>
      <c r="AT522" s="94"/>
      <c r="AU522" s="94"/>
      <c r="AV522" s="94"/>
      <c r="AW522" s="94"/>
      <c r="AX522" s="94"/>
      <c r="AY522" s="94">
        <f t="shared" si="199"/>
        <v>511</v>
      </c>
      <c r="AZ522" s="94">
        <f>AVERAGE(B$12:B522)</f>
        <v>-1.0500267633333337E-3</v>
      </c>
      <c r="BA522" s="94">
        <f>AVERAGE(C$12:C522)</f>
        <v>4.6842394133333326E-3</v>
      </c>
      <c r="BB522" s="94">
        <f t="shared" si="200"/>
        <v>0</v>
      </c>
      <c r="BC522" s="94">
        <f t="shared" si="201"/>
        <v>0</v>
      </c>
      <c r="BD522" s="94">
        <f t="shared" si="212"/>
        <v>-6.3001605800000027E-2</v>
      </c>
      <c r="BE522" s="94">
        <f t="shared" si="213"/>
        <v>0.28105436479999996</v>
      </c>
      <c r="BF522" s="94">
        <f t="shared" si="214"/>
        <v>0.34405597060000004</v>
      </c>
      <c r="BG522" s="95">
        <f t="shared" si="202"/>
        <v>0</v>
      </c>
      <c r="BH522" s="95">
        <f t="shared" si="203"/>
        <v>0</v>
      </c>
      <c r="BI522" s="95">
        <f>(AVERAGE(B$12:B522)-AVERAGE($D$12:$D522))/STDEV(B$12:B522)</f>
        <v>-8.7081254602406233E-2</v>
      </c>
      <c r="BJ522" s="95">
        <f>(AVERAGE(C$12:C522)-AVERAGE($D$12:$D522))/STDEV(C$12:C522)</f>
        <v>0.10432948975861421</v>
      </c>
      <c r="BK522" s="94"/>
      <c r="BL522" s="94"/>
      <c r="BM522" s="94"/>
      <c r="BN522" s="72">
        <f t="shared" si="204"/>
        <v>0</v>
      </c>
      <c r="BO522" s="72">
        <f t="shared" si="205"/>
        <v>0</v>
      </c>
      <c r="BP522" s="72">
        <f t="shared" si="206"/>
        <v>0</v>
      </c>
      <c r="BQ522" s="72">
        <f t="shared" si="207"/>
        <v>1</v>
      </c>
      <c r="BR522" s="72">
        <f t="shared" si="208"/>
        <v>1</v>
      </c>
      <c r="BS522" s="72">
        <f t="shared" si="209"/>
        <v>1</v>
      </c>
      <c r="BT522" s="72"/>
      <c r="BU522" s="72"/>
      <c r="BV522" s="72"/>
      <c r="BW522" s="72"/>
      <c r="BX522" s="72"/>
      <c r="BY522" s="72"/>
      <c r="BZ522" s="72"/>
      <c r="CA522" s="72"/>
      <c r="CB522" s="72"/>
      <c r="CC522" s="73"/>
      <c r="CD522" s="73"/>
      <c r="CE522" s="73"/>
      <c r="CF522" s="73"/>
      <c r="CG522" s="73"/>
      <c r="CH522" s="73">
        <f t="shared" si="190"/>
        <v>0</v>
      </c>
      <c r="CI522" s="73">
        <f t="shared" si="191"/>
        <v>0</v>
      </c>
      <c r="CJ522" s="73">
        <f t="shared" si="192"/>
        <v>0</v>
      </c>
      <c r="CK522" s="73"/>
      <c r="CL522" s="73">
        <f t="shared" si="193"/>
        <v>0</v>
      </c>
      <c r="CM522" s="73">
        <f t="shared" si="194"/>
        <v>0</v>
      </c>
      <c r="CN522" s="73">
        <f t="shared" si="195"/>
        <v>0</v>
      </c>
      <c r="CO522" s="73">
        <f t="shared" si="196"/>
        <v>0</v>
      </c>
      <c r="CP522" s="73">
        <f t="shared" si="197"/>
        <v>0</v>
      </c>
      <c r="CQ522" s="73">
        <f t="shared" si="198"/>
        <v>0</v>
      </c>
      <c r="CR522" s="73">
        <f t="shared" si="210"/>
        <v>0</v>
      </c>
      <c r="CS522" s="94"/>
      <c r="CT522" s="94"/>
      <c r="CU522" s="94"/>
      <c r="CV522" s="94"/>
      <c r="CW522" s="94"/>
    </row>
    <row r="523" spans="1:101" s="22" customFormat="1" x14ac:dyDescent="0.2">
      <c r="A523" s="91">
        <f t="shared" si="211"/>
        <v>512</v>
      </c>
      <c r="B523" s="61"/>
      <c r="C523" s="61"/>
      <c r="D523" s="6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AS523" s="109"/>
      <c r="AT523" s="94"/>
      <c r="AU523" s="94"/>
      <c r="AV523" s="94"/>
      <c r="AW523" s="94"/>
      <c r="AX523" s="94"/>
      <c r="AY523" s="94">
        <f t="shared" si="199"/>
        <v>512</v>
      </c>
      <c r="AZ523" s="94">
        <f>AVERAGE(B$12:B523)</f>
        <v>-1.0500267633333337E-3</v>
      </c>
      <c r="BA523" s="94">
        <f>AVERAGE(C$12:C523)</f>
        <v>4.6842394133333326E-3</v>
      </c>
      <c r="BB523" s="94">
        <f t="shared" si="200"/>
        <v>0</v>
      </c>
      <c r="BC523" s="94">
        <f t="shared" si="201"/>
        <v>0</v>
      </c>
      <c r="BD523" s="94">
        <f t="shared" si="212"/>
        <v>-6.3001605800000027E-2</v>
      </c>
      <c r="BE523" s="94">
        <f t="shared" si="213"/>
        <v>0.28105436479999996</v>
      </c>
      <c r="BF523" s="94">
        <f t="shared" si="214"/>
        <v>0.34405597060000004</v>
      </c>
      <c r="BG523" s="95">
        <f t="shared" si="202"/>
        <v>0</v>
      </c>
      <c r="BH523" s="95">
        <f t="shared" si="203"/>
        <v>0</v>
      </c>
      <c r="BI523" s="95">
        <f>(AVERAGE(B$12:B523)-AVERAGE($D$12:$D523))/STDEV(B$12:B523)</f>
        <v>-8.7081254602406233E-2</v>
      </c>
      <c r="BJ523" s="95">
        <f>(AVERAGE(C$12:C523)-AVERAGE($D$12:$D523))/STDEV(C$12:C523)</f>
        <v>0.10432948975861421</v>
      </c>
      <c r="BK523" s="94"/>
      <c r="BL523" s="94"/>
      <c r="BM523" s="94"/>
      <c r="BN523" s="72">
        <f t="shared" si="204"/>
        <v>0</v>
      </c>
      <c r="BO523" s="72">
        <f t="shared" si="205"/>
        <v>0</v>
      </c>
      <c r="BP523" s="72">
        <f t="shared" si="206"/>
        <v>0</v>
      </c>
      <c r="BQ523" s="72">
        <f t="shared" si="207"/>
        <v>1</v>
      </c>
      <c r="BR523" s="72">
        <f t="shared" si="208"/>
        <v>1</v>
      </c>
      <c r="BS523" s="72">
        <f t="shared" si="209"/>
        <v>1</v>
      </c>
      <c r="BT523" s="72"/>
      <c r="BU523" s="72"/>
      <c r="BV523" s="72"/>
      <c r="BW523" s="72"/>
      <c r="BX523" s="72"/>
      <c r="BY523" s="72"/>
      <c r="BZ523" s="72"/>
      <c r="CA523" s="72"/>
      <c r="CB523" s="72"/>
      <c r="CC523" s="73"/>
      <c r="CD523" s="73"/>
      <c r="CE523" s="73"/>
      <c r="CF523" s="73"/>
      <c r="CG523" s="73"/>
      <c r="CH523" s="73">
        <f t="shared" si="190"/>
        <v>0</v>
      </c>
      <c r="CI523" s="73">
        <f t="shared" si="191"/>
        <v>0</v>
      </c>
      <c r="CJ523" s="73">
        <f t="shared" si="192"/>
        <v>0</v>
      </c>
      <c r="CK523" s="73"/>
      <c r="CL523" s="73">
        <f t="shared" si="193"/>
        <v>0</v>
      </c>
      <c r="CM523" s="73">
        <f t="shared" si="194"/>
        <v>0</v>
      </c>
      <c r="CN523" s="73">
        <f t="shared" si="195"/>
        <v>0</v>
      </c>
      <c r="CO523" s="73">
        <f t="shared" si="196"/>
        <v>0</v>
      </c>
      <c r="CP523" s="73">
        <f t="shared" si="197"/>
        <v>0</v>
      </c>
      <c r="CQ523" s="73">
        <f t="shared" si="198"/>
        <v>0</v>
      </c>
      <c r="CR523" s="73">
        <f t="shared" si="210"/>
        <v>0</v>
      </c>
      <c r="CS523" s="94"/>
      <c r="CT523" s="94"/>
      <c r="CU523" s="94"/>
      <c r="CV523" s="94"/>
      <c r="CW523" s="94"/>
    </row>
    <row r="524" spans="1:101" s="22" customFormat="1" x14ac:dyDescent="0.2">
      <c r="A524" s="91">
        <f t="shared" si="211"/>
        <v>513</v>
      </c>
      <c r="B524" s="61"/>
      <c r="C524" s="61"/>
      <c r="D524" s="6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AS524" s="109"/>
      <c r="AT524" s="94"/>
      <c r="AU524" s="94"/>
      <c r="AV524" s="94"/>
      <c r="AW524" s="94"/>
      <c r="AX524" s="94"/>
      <c r="AY524" s="94">
        <f t="shared" si="199"/>
        <v>513</v>
      </c>
      <c r="AZ524" s="94">
        <f>AVERAGE(B$12:B524)</f>
        <v>-1.0500267633333337E-3</v>
      </c>
      <c r="BA524" s="94">
        <f>AVERAGE(C$12:C524)</f>
        <v>4.6842394133333326E-3</v>
      </c>
      <c r="BB524" s="94">
        <f t="shared" si="200"/>
        <v>0</v>
      </c>
      <c r="BC524" s="94">
        <f t="shared" si="201"/>
        <v>0</v>
      </c>
      <c r="BD524" s="94">
        <f t="shared" si="212"/>
        <v>-6.3001605800000027E-2</v>
      </c>
      <c r="BE524" s="94">
        <f t="shared" si="213"/>
        <v>0.28105436479999996</v>
      </c>
      <c r="BF524" s="94">
        <f t="shared" si="214"/>
        <v>0.34405597060000004</v>
      </c>
      <c r="BG524" s="95">
        <f t="shared" si="202"/>
        <v>0</v>
      </c>
      <c r="BH524" s="95">
        <f t="shared" si="203"/>
        <v>0</v>
      </c>
      <c r="BI524" s="95">
        <f>(AVERAGE(B$12:B524)-AVERAGE($D$12:$D524))/STDEV(B$12:B524)</f>
        <v>-8.7081254602406233E-2</v>
      </c>
      <c r="BJ524" s="95">
        <f>(AVERAGE(C$12:C524)-AVERAGE($D$12:$D524))/STDEV(C$12:C524)</f>
        <v>0.10432948975861421</v>
      </c>
      <c r="BK524" s="94"/>
      <c r="BL524" s="94"/>
      <c r="BM524" s="94"/>
      <c r="BN524" s="72">
        <f t="shared" si="204"/>
        <v>0</v>
      </c>
      <c r="BO524" s="72">
        <f t="shared" si="205"/>
        <v>0</v>
      </c>
      <c r="BP524" s="72">
        <f t="shared" si="206"/>
        <v>0</v>
      </c>
      <c r="BQ524" s="72">
        <f t="shared" si="207"/>
        <v>1</v>
      </c>
      <c r="BR524" s="72">
        <f t="shared" si="208"/>
        <v>1</v>
      </c>
      <c r="BS524" s="72">
        <f t="shared" si="209"/>
        <v>1</v>
      </c>
      <c r="BT524" s="72"/>
      <c r="BU524" s="72"/>
      <c r="BV524" s="72"/>
      <c r="BW524" s="72"/>
      <c r="BX524" s="72"/>
      <c r="BY524" s="72"/>
      <c r="BZ524" s="72"/>
      <c r="CA524" s="72"/>
      <c r="CB524" s="72"/>
      <c r="CC524" s="73"/>
      <c r="CD524" s="73"/>
      <c r="CE524" s="73"/>
      <c r="CF524" s="73"/>
      <c r="CG524" s="73"/>
      <c r="CH524" s="73">
        <f t="shared" ref="CH524:CH587" si="215">B524^2</f>
        <v>0</v>
      </c>
      <c r="CI524" s="73">
        <f t="shared" ref="CI524:CI587" si="216">B524^3</f>
        <v>0</v>
      </c>
      <c r="CJ524" s="73">
        <f t="shared" ref="CJ524:CJ587" si="217">B524^4</f>
        <v>0</v>
      </c>
      <c r="CK524" s="73"/>
      <c r="CL524" s="73">
        <f t="shared" ref="CL524:CL587" si="218">C524^2</f>
        <v>0</v>
      </c>
      <c r="CM524" s="73">
        <f t="shared" ref="CM524:CM587" si="219">C524^3</f>
        <v>0</v>
      </c>
      <c r="CN524" s="73">
        <f t="shared" ref="CN524:CN587" si="220">C524^4</f>
        <v>0</v>
      </c>
      <c r="CO524" s="73">
        <f t="shared" ref="CO524:CO587" si="221">B524*C524</f>
        <v>0</v>
      </c>
      <c r="CP524" s="73">
        <f t="shared" ref="CP524:CP587" si="222">B524*CL524</f>
        <v>0</v>
      </c>
      <c r="CQ524" s="73">
        <f t="shared" ref="CQ524:CQ587" si="223">CH524*C524</f>
        <v>0</v>
      </c>
      <c r="CR524" s="73">
        <f t="shared" si="210"/>
        <v>0</v>
      </c>
      <c r="CS524" s="94"/>
      <c r="CT524" s="94"/>
      <c r="CU524" s="94"/>
      <c r="CV524" s="94"/>
      <c r="CW524" s="94"/>
    </row>
    <row r="525" spans="1:101" s="22" customFormat="1" x14ac:dyDescent="0.2">
      <c r="A525" s="91">
        <f t="shared" si="211"/>
        <v>514</v>
      </c>
      <c r="B525" s="61"/>
      <c r="C525" s="61"/>
      <c r="D525" s="6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AS525" s="109"/>
      <c r="AT525" s="94"/>
      <c r="AU525" s="94"/>
      <c r="AV525" s="94"/>
      <c r="AW525" s="94"/>
      <c r="AX525" s="94"/>
      <c r="AY525" s="94">
        <f t="shared" ref="AY525:AY588" si="224">A525</f>
        <v>514</v>
      </c>
      <c r="AZ525" s="94">
        <f>AVERAGE(B$12:B525)</f>
        <v>-1.0500267633333337E-3</v>
      </c>
      <c r="BA525" s="94">
        <f>AVERAGE(C$12:C525)</f>
        <v>4.6842394133333326E-3</v>
      </c>
      <c r="BB525" s="94">
        <f t="shared" ref="BB525:BB588" si="225">B525</f>
        <v>0</v>
      </c>
      <c r="BC525" s="94">
        <f t="shared" ref="BC525:BC588" si="226">C525</f>
        <v>0</v>
      </c>
      <c r="BD525" s="94">
        <f t="shared" si="212"/>
        <v>-6.3001605800000027E-2</v>
      </c>
      <c r="BE525" s="94">
        <f t="shared" si="213"/>
        <v>0.28105436479999996</v>
      </c>
      <c r="BF525" s="94">
        <f t="shared" si="214"/>
        <v>0.34405597060000004</v>
      </c>
      <c r="BG525" s="95">
        <f t="shared" ref="BG525:BG588" si="227">((BC525-BB525)&gt;0)*(BC525-BB525)</f>
        <v>0</v>
      </c>
      <c r="BH525" s="95">
        <f t="shared" ref="BH525:BH588" si="228">((BC525-BB525)&lt;=0)*(BC525-BB525)</f>
        <v>0</v>
      </c>
      <c r="BI525" s="95">
        <f>(AVERAGE(B$12:B525)-AVERAGE($D$12:$D525))/STDEV(B$12:B525)</f>
        <v>-8.7081254602406233E-2</v>
      </c>
      <c r="BJ525" s="95">
        <f>(AVERAGE(C$12:C525)-AVERAGE($D$12:$D525))/STDEV(C$12:C525)</f>
        <v>0.10432948975861421</v>
      </c>
      <c r="BK525" s="94"/>
      <c r="BL525" s="94"/>
      <c r="BM525" s="94"/>
      <c r="BN525" s="72">
        <f t="shared" ref="BN525:BN588" si="229">IF(BN524&lt;&gt;1,0,IF(AND(ISNUMBER(B525),-100&lt;B525,B525&lt;100),1,0))</f>
        <v>0</v>
      </c>
      <c r="BO525" s="72">
        <f t="shared" ref="BO525:BO588" si="230">IF(BO524&lt;&gt;1,0,IF(AND(ISNUMBER(C525),-100&lt;C525,C525&lt;100),1,0))</f>
        <v>0</v>
      </c>
      <c r="BP525" s="72">
        <f t="shared" ref="BP525:BP588" si="231">IF(BP524&lt;&gt;1,0,IF(AND(ISNUMBER(D525),-100&lt;D525,D525&lt;100),1,0))</f>
        <v>0</v>
      </c>
      <c r="BQ525" s="72">
        <f t="shared" ref="BQ525:BQ588" si="232">IF(B525=C525,1,0)</f>
        <v>1</v>
      </c>
      <c r="BR525" s="72">
        <f t="shared" ref="BR525:BR588" si="233">IF(B525=D525,1,0)</f>
        <v>1</v>
      </c>
      <c r="BS525" s="72">
        <f t="shared" ref="BS525:BS588" si="234">IF(C525=D525,1,0)</f>
        <v>1</v>
      </c>
      <c r="BT525" s="72"/>
      <c r="BU525" s="72"/>
      <c r="BV525" s="72"/>
      <c r="BW525" s="72"/>
      <c r="BX525" s="72"/>
      <c r="BY525" s="72"/>
      <c r="BZ525" s="72"/>
      <c r="CA525" s="72"/>
      <c r="CB525" s="72"/>
      <c r="CC525" s="73"/>
      <c r="CD525" s="73"/>
      <c r="CE525" s="73"/>
      <c r="CF525" s="73"/>
      <c r="CG525" s="73"/>
      <c r="CH525" s="73">
        <f t="shared" si="215"/>
        <v>0</v>
      </c>
      <c r="CI525" s="73">
        <f t="shared" si="216"/>
        <v>0</v>
      </c>
      <c r="CJ525" s="73">
        <f t="shared" si="217"/>
        <v>0</v>
      </c>
      <c r="CK525" s="73"/>
      <c r="CL525" s="73">
        <f t="shared" si="218"/>
        <v>0</v>
      </c>
      <c r="CM525" s="73">
        <f t="shared" si="219"/>
        <v>0</v>
      </c>
      <c r="CN525" s="73">
        <f t="shared" si="220"/>
        <v>0</v>
      </c>
      <c r="CO525" s="73">
        <f t="shared" si="221"/>
        <v>0</v>
      </c>
      <c r="CP525" s="73">
        <f t="shared" si="222"/>
        <v>0</v>
      </c>
      <c r="CQ525" s="73">
        <f t="shared" si="223"/>
        <v>0</v>
      </c>
      <c r="CR525" s="73">
        <f t="shared" ref="CR525:CR588" si="235">CH525*CL525</f>
        <v>0</v>
      </c>
      <c r="CS525" s="94"/>
      <c r="CT525" s="94"/>
      <c r="CU525" s="94"/>
      <c r="CV525" s="94"/>
      <c r="CW525" s="94"/>
    </row>
    <row r="526" spans="1:101" s="22" customFormat="1" x14ac:dyDescent="0.2">
      <c r="A526" s="91">
        <f t="shared" ref="A526:A589" si="236">A525+1</f>
        <v>515</v>
      </c>
      <c r="B526" s="61"/>
      <c r="C526" s="61"/>
      <c r="D526" s="6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AS526" s="109"/>
      <c r="AT526" s="94"/>
      <c r="AU526" s="94"/>
      <c r="AV526" s="94"/>
      <c r="AW526" s="94"/>
      <c r="AX526" s="94"/>
      <c r="AY526" s="94">
        <f t="shared" si="224"/>
        <v>515</v>
      </c>
      <c r="AZ526" s="94">
        <f>AVERAGE(B$12:B526)</f>
        <v>-1.0500267633333337E-3</v>
      </c>
      <c r="BA526" s="94">
        <f>AVERAGE(C$12:C526)</f>
        <v>4.6842394133333326E-3</v>
      </c>
      <c r="BB526" s="94">
        <f t="shared" si="225"/>
        <v>0</v>
      </c>
      <c r="BC526" s="94">
        <f t="shared" si="226"/>
        <v>0</v>
      </c>
      <c r="BD526" s="94">
        <f t="shared" ref="BD526:BD589" si="237">BB526+BD525</f>
        <v>-6.3001605800000027E-2</v>
      </c>
      <c r="BE526" s="94">
        <f t="shared" ref="BE526:BE589" si="238">BC526+BE525</f>
        <v>0.28105436479999996</v>
      </c>
      <c r="BF526" s="94">
        <f t="shared" ref="BF526:BF589" si="239">BC526-BB526+BF525</f>
        <v>0.34405597060000004</v>
      </c>
      <c r="BG526" s="95">
        <f t="shared" si="227"/>
        <v>0</v>
      </c>
      <c r="BH526" s="95">
        <f t="shared" si="228"/>
        <v>0</v>
      </c>
      <c r="BI526" s="95">
        <f>(AVERAGE(B$12:B526)-AVERAGE($D$12:$D526))/STDEV(B$12:B526)</f>
        <v>-8.7081254602406233E-2</v>
      </c>
      <c r="BJ526" s="95">
        <f>(AVERAGE(C$12:C526)-AVERAGE($D$12:$D526))/STDEV(C$12:C526)</f>
        <v>0.10432948975861421</v>
      </c>
      <c r="BK526" s="94"/>
      <c r="BL526" s="94"/>
      <c r="BM526" s="94"/>
      <c r="BN526" s="72">
        <f t="shared" si="229"/>
        <v>0</v>
      </c>
      <c r="BO526" s="72">
        <f t="shared" si="230"/>
        <v>0</v>
      </c>
      <c r="BP526" s="72">
        <f t="shared" si="231"/>
        <v>0</v>
      </c>
      <c r="BQ526" s="72">
        <f t="shared" si="232"/>
        <v>1</v>
      </c>
      <c r="BR526" s="72">
        <f t="shared" si="233"/>
        <v>1</v>
      </c>
      <c r="BS526" s="72">
        <f t="shared" si="234"/>
        <v>1</v>
      </c>
      <c r="BT526" s="72"/>
      <c r="BU526" s="72"/>
      <c r="BV526" s="72"/>
      <c r="BW526" s="72"/>
      <c r="BX526" s="72"/>
      <c r="BY526" s="72"/>
      <c r="BZ526" s="72"/>
      <c r="CA526" s="72"/>
      <c r="CB526" s="72"/>
      <c r="CC526" s="73"/>
      <c r="CD526" s="73"/>
      <c r="CE526" s="73"/>
      <c r="CF526" s="73"/>
      <c r="CG526" s="73"/>
      <c r="CH526" s="73">
        <f t="shared" si="215"/>
        <v>0</v>
      </c>
      <c r="CI526" s="73">
        <f t="shared" si="216"/>
        <v>0</v>
      </c>
      <c r="CJ526" s="73">
        <f t="shared" si="217"/>
        <v>0</v>
      </c>
      <c r="CK526" s="73"/>
      <c r="CL526" s="73">
        <f t="shared" si="218"/>
        <v>0</v>
      </c>
      <c r="CM526" s="73">
        <f t="shared" si="219"/>
        <v>0</v>
      </c>
      <c r="CN526" s="73">
        <f t="shared" si="220"/>
        <v>0</v>
      </c>
      <c r="CO526" s="73">
        <f t="shared" si="221"/>
        <v>0</v>
      </c>
      <c r="CP526" s="73">
        <f t="shared" si="222"/>
        <v>0</v>
      </c>
      <c r="CQ526" s="73">
        <f t="shared" si="223"/>
        <v>0</v>
      </c>
      <c r="CR526" s="73">
        <f t="shared" si="235"/>
        <v>0</v>
      </c>
      <c r="CS526" s="94"/>
      <c r="CT526" s="94"/>
      <c r="CU526" s="94"/>
      <c r="CV526" s="94"/>
      <c r="CW526" s="94"/>
    </row>
    <row r="527" spans="1:101" s="22" customFormat="1" x14ac:dyDescent="0.2">
      <c r="A527" s="91">
        <f t="shared" si="236"/>
        <v>516</v>
      </c>
      <c r="B527" s="61"/>
      <c r="C527" s="61"/>
      <c r="D527" s="6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AS527" s="109"/>
      <c r="AT527" s="94"/>
      <c r="AU527" s="94"/>
      <c r="AV527" s="94"/>
      <c r="AW527" s="94"/>
      <c r="AX527" s="94"/>
      <c r="AY527" s="94">
        <f t="shared" si="224"/>
        <v>516</v>
      </c>
      <c r="AZ527" s="94">
        <f>AVERAGE(B$12:B527)</f>
        <v>-1.0500267633333337E-3</v>
      </c>
      <c r="BA527" s="94">
        <f>AVERAGE(C$12:C527)</f>
        <v>4.6842394133333326E-3</v>
      </c>
      <c r="BB527" s="94">
        <f t="shared" si="225"/>
        <v>0</v>
      </c>
      <c r="BC527" s="94">
        <f t="shared" si="226"/>
        <v>0</v>
      </c>
      <c r="BD527" s="94">
        <f t="shared" si="237"/>
        <v>-6.3001605800000027E-2</v>
      </c>
      <c r="BE527" s="94">
        <f t="shared" si="238"/>
        <v>0.28105436479999996</v>
      </c>
      <c r="BF527" s="94">
        <f t="shared" si="239"/>
        <v>0.34405597060000004</v>
      </c>
      <c r="BG527" s="95">
        <f t="shared" si="227"/>
        <v>0</v>
      </c>
      <c r="BH527" s="95">
        <f t="shared" si="228"/>
        <v>0</v>
      </c>
      <c r="BI527" s="95">
        <f>(AVERAGE(B$12:B527)-AVERAGE($D$12:$D527))/STDEV(B$12:B527)</f>
        <v>-8.7081254602406233E-2</v>
      </c>
      <c r="BJ527" s="95">
        <f>(AVERAGE(C$12:C527)-AVERAGE($D$12:$D527))/STDEV(C$12:C527)</f>
        <v>0.10432948975861421</v>
      </c>
      <c r="BK527" s="94"/>
      <c r="BL527" s="94"/>
      <c r="BM527" s="94"/>
      <c r="BN527" s="72">
        <f t="shared" si="229"/>
        <v>0</v>
      </c>
      <c r="BO527" s="72">
        <f t="shared" si="230"/>
        <v>0</v>
      </c>
      <c r="BP527" s="72">
        <f t="shared" si="231"/>
        <v>0</v>
      </c>
      <c r="BQ527" s="72">
        <f t="shared" si="232"/>
        <v>1</v>
      </c>
      <c r="BR527" s="72">
        <f t="shared" si="233"/>
        <v>1</v>
      </c>
      <c r="BS527" s="72">
        <f t="shared" si="234"/>
        <v>1</v>
      </c>
      <c r="BT527" s="72"/>
      <c r="BU527" s="72"/>
      <c r="BV527" s="72"/>
      <c r="BW527" s="72"/>
      <c r="BX527" s="72"/>
      <c r="BY527" s="72"/>
      <c r="BZ527" s="72"/>
      <c r="CA527" s="72"/>
      <c r="CB527" s="72"/>
      <c r="CC527" s="73"/>
      <c r="CD527" s="73"/>
      <c r="CE527" s="73"/>
      <c r="CF527" s="73"/>
      <c r="CG527" s="73"/>
      <c r="CH527" s="73">
        <f t="shared" si="215"/>
        <v>0</v>
      </c>
      <c r="CI527" s="73">
        <f t="shared" si="216"/>
        <v>0</v>
      </c>
      <c r="CJ527" s="73">
        <f t="shared" si="217"/>
        <v>0</v>
      </c>
      <c r="CK527" s="73"/>
      <c r="CL527" s="73">
        <f t="shared" si="218"/>
        <v>0</v>
      </c>
      <c r="CM527" s="73">
        <f t="shared" si="219"/>
        <v>0</v>
      </c>
      <c r="CN527" s="73">
        <f t="shared" si="220"/>
        <v>0</v>
      </c>
      <c r="CO527" s="73">
        <f t="shared" si="221"/>
        <v>0</v>
      </c>
      <c r="CP527" s="73">
        <f t="shared" si="222"/>
        <v>0</v>
      </c>
      <c r="CQ527" s="73">
        <f t="shared" si="223"/>
        <v>0</v>
      </c>
      <c r="CR527" s="73">
        <f t="shared" si="235"/>
        <v>0</v>
      </c>
      <c r="CS527" s="94"/>
      <c r="CT527" s="94"/>
      <c r="CU527" s="94"/>
      <c r="CV527" s="94"/>
      <c r="CW527" s="94"/>
    </row>
    <row r="528" spans="1:101" s="22" customFormat="1" x14ac:dyDescent="0.2">
      <c r="A528" s="91">
        <f t="shared" si="236"/>
        <v>517</v>
      </c>
      <c r="B528" s="61"/>
      <c r="C528" s="61"/>
      <c r="D528" s="6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AS528" s="109"/>
      <c r="AT528" s="94"/>
      <c r="AU528" s="94"/>
      <c r="AV528" s="94"/>
      <c r="AW528" s="94"/>
      <c r="AX528" s="94"/>
      <c r="AY528" s="94">
        <f t="shared" si="224"/>
        <v>517</v>
      </c>
      <c r="AZ528" s="94">
        <f>AVERAGE(B$12:B528)</f>
        <v>-1.0500267633333337E-3</v>
      </c>
      <c r="BA528" s="94">
        <f>AVERAGE(C$12:C528)</f>
        <v>4.6842394133333326E-3</v>
      </c>
      <c r="BB528" s="94">
        <f t="shared" si="225"/>
        <v>0</v>
      </c>
      <c r="BC528" s="94">
        <f t="shared" si="226"/>
        <v>0</v>
      </c>
      <c r="BD528" s="94">
        <f t="shared" si="237"/>
        <v>-6.3001605800000027E-2</v>
      </c>
      <c r="BE528" s="94">
        <f t="shared" si="238"/>
        <v>0.28105436479999996</v>
      </c>
      <c r="BF528" s="94">
        <f t="shared" si="239"/>
        <v>0.34405597060000004</v>
      </c>
      <c r="BG528" s="95">
        <f t="shared" si="227"/>
        <v>0</v>
      </c>
      <c r="BH528" s="95">
        <f t="shared" si="228"/>
        <v>0</v>
      </c>
      <c r="BI528" s="95">
        <f>(AVERAGE(B$12:B528)-AVERAGE($D$12:$D528))/STDEV(B$12:B528)</f>
        <v>-8.7081254602406233E-2</v>
      </c>
      <c r="BJ528" s="95">
        <f>(AVERAGE(C$12:C528)-AVERAGE($D$12:$D528))/STDEV(C$12:C528)</f>
        <v>0.10432948975861421</v>
      </c>
      <c r="BK528" s="94"/>
      <c r="BL528" s="94"/>
      <c r="BM528" s="94"/>
      <c r="BN528" s="72">
        <f t="shared" si="229"/>
        <v>0</v>
      </c>
      <c r="BO528" s="72">
        <f t="shared" si="230"/>
        <v>0</v>
      </c>
      <c r="BP528" s="72">
        <f t="shared" si="231"/>
        <v>0</v>
      </c>
      <c r="BQ528" s="72">
        <f t="shared" si="232"/>
        <v>1</v>
      </c>
      <c r="BR528" s="72">
        <f t="shared" si="233"/>
        <v>1</v>
      </c>
      <c r="BS528" s="72">
        <f t="shared" si="234"/>
        <v>1</v>
      </c>
      <c r="BT528" s="72"/>
      <c r="BU528" s="72"/>
      <c r="BV528" s="72"/>
      <c r="BW528" s="72"/>
      <c r="BX528" s="72"/>
      <c r="BY528" s="72"/>
      <c r="BZ528" s="72"/>
      <c r="CA528" s="72"/>
      <c r="CB528" s="72"/>
      <c r="CC528" s="73"/>
      <c r="CD528" s="73"/>
      <c r="CE528" s="73"/>
      <c r="CF528" s="73"/>
      <c r="CG528" s="73"/>
      <c r="CH528" s="73">
        <f t="shared" si="215"/>
        <v>0</v>
      </c>
      <c r="CI528" s="73">
        <f t="shared" si="216"/>
        <v>0</v>
      </c>
      <c r="CJ528" s="73">
        <f t="shared" si="217"/>
        <v>0</v>
      </c>
      <c r="CK528" s="73"/>
      <c r="CL528" s="73">
        <f t="shared" si="218"/>
        <v>0</v>
      </c>
      <c r="CM528" s="73">
        <f t="shared" si="219"/>
        <v>0</v>
      </c>
      <c r="CN528" s="73">
        <f t="shared" si="220"/>
        <v>0</v>
      </c>
      <c r="CO528" s="73">
        <f t="shared" si="221"/>
        <v>0</v>
      </c>
      <c r="CP528" s="73">
        <f t="shared" si="222"/>
        <v>0</v>
      </c>
      <c r="CQ528" s="73">
        <f t="shared" si="223"/>
        <v>0</v>
      </c>
      <c r="CR528" s="73">
        <f t="shared" si="235"/>
        <v>0</v>
      </c>
      <c r="CS528" s="94"/>
      <c r="CT528" s="94"/>
      <c r="CU528" s="94"/>
      <c r="CV528" s="94"/>
      <c r="CW528" s="94"/>
    </row>
    <row r="529" spans="1:101" s="22" customFormat="1" x14ac:dyDescent="0.2">
      <c r="A529" s="91">
        <f t="shared" si="236"/>
        <v>518</v>
      </c>
      <c r="B529" s="61"/>
      <c r="C529" s="61"/>
      <c r="D529" s="6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AS529" s="109"/>
      <c r="AT529" s="94"/>
      <c r="AU529" s="94"/>
      <c r="AV529" s="94"/>
      <c r="AW529" s="94"/>
      <c r="AX529" s="94"/>
      <c r="AY529" s="94">
        <f t="shared" si="224"/>
        <v>518</v>
      </c>
      <c r="AZ529" s="94">
        <f>AVERAGE(B$12:B529)</f>
        <v>-1.0500267633333337E-3</v>
      </c>
      <c r="BA529" s="94">
        <f>AVERAGE(C$12:C529)</f>
        <v>4.6842394133333326E-3</v>
      </c>
      <c r="BB529" s="94">
        <f t="shared" si="225"/>
        <v>0</v>
      </c>
      <c r="BC529" s="94">
        <f t="shared" si="226"/>
        <v>0</v>
      </c>
      <c r="BD529" s="94">
        <f t="shared" si="237"/>
        <v>-6.3001605800000027E-2</v>
      </c>
      <c r="BE529" s="94">
        <f t="shared" si="238"/>
        <v>0.28105436479999996</v>
      </c>
      <c r="BF529" s="94">
        <f t="shared" si="239"/>
        <v>0.34405597060000004</v>
      </c>
      <c r="BG529" s="95">
        <f t="shared" si="227"/>
        <v>0</v>
      </c>
      <c r="BH529" s="95">
        <f t="shared" si="228"/>
        <v>0</v>
      </c>
      <c r="BI529" s="95">
        <f>(AVERAGE(B$12:B529)-AVERAGE($D$12:$D529))/STDEV(B$12:B529)</f>
        <v>-8.7081254602406233E-2</v>
      </c>
      <c r="BJ529" s="95">
        <f>(AVERAGE(C$12:C529)-AVERAGE($D$12:$D529))/STDEV(C$12:C529)</f>
        <v>0.10432948975861421</v>
      </c>
      <c r="BK529" s="94"/>
      <c r="BL529" s="94"/>
      <c r="BM529" s="94"/>
      <c r="BN529" s="72">
        <f t="shared" si="229"/>
        <v>0</v>
      </c>
      <c r="BO529" s="72">
        <f t="shared" si="230"/>
        <v>0</v>
      </c>
      <c r="BP529" s="72">
        <f t="shared" si="231"/>
        <v>0</v>
      </c>
      <c r="BQ529" s="72">
        <f t="shared" si="232"/>
        <v>1</v>
      </c>
      <c r="BR529" s="72">
        <f t="shared" si="233"/>
        <v>1</v>
      </c>
      <c r="BS529" s="72">
        <f t="shared" si="234"/>
        <v>1</v>
      </c>
      <c r="BT529" s="72"/>
      <c r="BU529" s="72"/>
      <c r="BV529" s="72"/>
      <c r="BW529" s="72"/>
      <c r="BX529" s="72"/>
      <c r="BY529" s="72"/>
      <c r="BZ529" s="72"/>
      <c r="CA529" s="72"/>
      <c r="CB529" s="72"/>
      <c r="CC529" s="73"/>
      <c r="CD529" s="73"/>
      <c r="CE529" s="73"/>
      <c r="CF529" s="73"/>
      <c r="CG529" s="73"/>
      <c r="CH529" s="73">
        <f t="shared" si="215"/>
        <v>0</v>
      </c>
      <c r="CI529" s="73">
        <f t="shared" si="216"/>
        <v>0</v>
      </c>
      <c r="CJ529" s="73">
        <f t="shared" si="217"/>
        <v>0</v>
      </c>
      <c r="CK529" s="73"/>
      <c r="CL529" s="73">
        <f t="shared" si="218"/>
        <v>0</v>
      </c>
      <c r="CM529" s="73">
        <f t="shared" si="219"/>
        <v>0</v>
      </c>
      <c r="CN529" s="73">
        <f t="shared" si="220"/>
        <v>0</v>
      </c>
      <c r="CO529" s="73">
        <f t="shared" si="221"/>
        <v>0</v>
      </c>
      <c r="CP529" s="73">
        <f t="shared" si="222"/>
        <v>0</v>
      </c>
      <c r="CQ529" s="73">
        <f t="shared" si="223"/>
        <v>0</v>
      </c>
      <c r="CR529" s="73">
        <f t="shared" si="235"/>
        <v>0</v>
      </c>
      <c r="CS529" s="94"/>
      <c r="CT529" s="94"/>
      <c r="CU529" s="94"/>
      <c r="CV529" s="94"/>
      <c r="CW529" s="94"/>
    </row>
    <row r="530" spans="1:101" s="22" customFormat="1" x14ac:dyDescent="0.2">
      <c r="A530" s="91">
        <f t="shared" si="236"/>
        <v>519</v>
      </c>
      <c r="B530" s="61"/>
      <c r="C530" s="61"/>
      <c r="D530" s="6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AS530" s="109"/>
      <c r="AT530" s="94"/>
      <c r="AU530" s="94"/>
      <c r="AV530" s="94"/>
      <c r="AW530" s="94"/>
      <c r="AX530" s="94"/>
      <c r="AY530" s="94">
        <f t="shared" si="224"/>
        <v>519</v>
      </c>
      <c r="AZ530" s="94">
        <f>AVERAGE(B$12:B530)</f>
        <v>-1.0500267633333337E-3</v>
      </c>
      <c r="BA530" s="94">
        <f>AVERAGE(C$12:C530)</f>
        <v>4.6842394133333326E-3</v>
      </c>
      <c r="BB530" s="94">
        <f t="shared" si="225"/>
        <v>0</v>
      </c>
      <c r="BC530" s="94">
        <f t="shared" si="226"/>
        <v>0</v>
      </c>
      <c r="BD530" s="94">
        <f t="shared" si="237"/>
        <v>-6.3001605800000027E-2</v>
      </c>
      <c r="BE530" s="94">
        <f t="shared" si="238"/>
        <v>0.28105436479999996</v>
      </c>
      <c r="BF530" s="94">
        <f t="shared" si="239"/>
        <v>0.34405597060000004</v>
      </c>
      <c r="BG530" s="95">
        <f t="shared" si="227"/>
        <v>0</v>
      </c>
      <c r="BH530" s="95">
        <f t="shared" si="228"/>
        <v>0</v>
      </c>
      <c r="BI530" s="95">
        <f>(AVERAGE(B$12:B530)-AVERAGE($D$12:$D530))/STDEV(B$12:B530)</f>
        <v>-8.7081254602406233E-2</v>
      </c>
      <c r="BJ530" s="95">
        <f>(AVERAGE(C$12:C530)-AVERAGE($D$12:$D530))/STDEV(C$12:C530)</f>
        <v>0.10432948975861421</v>
      </c>
      <c r="BK530" s="94"/>
      <c r="BL530" s="94"/>
      <c r="BM530" s="94"/>
      <c r="BN530" s="72">
        <f t="shared" si="229"/>
        <v>0</v>
      </c>
      <c r="BO530" s="72">
        <f t="shared" si="230"/>
        <v>0</v>
      </c>
      <c r="BP530" s="72">
        <f t="shared" si="231"/>
        <v>0</v>
      </c>
      <c r="BQ530" s="72">
        <f t="shared" si="232"/>
        <v>1</v>
      </c>
      <c r="BR530" s="72">
        <f t="shared" si="233"/>
        <v>1</v>
      </c>
      <c r="BS530" s="72">
        <f t="shared" si="234"/>
        <v>1</v>
      </c>
      <c r="BT530" s="72"/>
      <c r="BU530" s="72"/>
      <c r="BV530" s="72"/>
      <c r="BW530" s="72"/>
      <c r="BX530" s="72"/>
      <c r="BY530" s="72"/>
      <c r="BZ530" s="72"/>
      <c r="CA530" s="72"/>
      <c r="CB530" s="72"/>
      <c r="CC530" s="73"/>
      <c r="CD530" s="73"/>
      <c r="CE530" s="73"/>
      <c r="CF530" s="73"/>
      <c r="CG530" s="73"/>
      <c r="CH530" s="73">
        <f t="shared" si="215"/>
        <v>0</v>
      </c>
      <c r="CI530" s="73">
        <f t="shared" si="216"/>
        <v>0</v>
      </c>
      <c r="CJ530" s="73">
        <f t="shared" si="217"/>
        <v>0</v>
      </c>
      <c r="CK530" s="73"/>
      <c r="CL530" s="73">
        <f t="shared" si="218"/>
        <v>0</v>
      </c>
      <c r="CM530" s="73">
        <f t="shared" si="219"/>
        <v>0</v>
      </c>
      <c r="CN530" s="73">
        <f t="shared" si="220"/>
        <v>0</v>
      </c>
      <c r="CO530" s="73">
        <f t="shared" si="221"/>
        <v>0</v>
      </c>
      <c r="CP530" s="73">
        <f t="shared" si="222"/>
        <v>0</v>
      </c>
      <c r="CQ530" s="73">
        <f t="shared" si="223"/>
        <v>0</v>
      </c>
      <c r="CR530" s="73">
        <f t="shared" si="235"/>
        <v>0</v>
      </c>
      <c r="CS530" s="94"/>
      <c r="CT530" s="94"/>
      <c r="CU530" s="94"/>
      <c r="CV530" s="94"/>
      <c r="CW530" s="94"/>
    </row>
    <row r="531" spans="1:101" s="22" customFormat="1" x14ac:dyDescent="0.2">
      <c r="A531" s="91">
        <f t="shared" si="236"/>
        <v>520</v>
      </c>
      <c r="B531" s="61"/>
      <c r="C531" s="61"/>
      <c r="D531" s="6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AS531" s="109"/>
      <c r="AT531" s="94"/>
      <c r="AU531" s="94"/>
      <c r="AV531" s="94"/>
      <c r="AW531" s="94"/>
      <c r="AX531" s="94"/>
      <c r="AY531" s="94">
        <f t="shared" si="224"/>
        <v>520</v>
      </c>
      <c r="AZ531" s="94">
        <f>AVERAGE(B$12:B531)</f>
        <v>-1.0500267633333337E-3</v>
      </c>
      <c r="BA531" s="94">
        <f>AVERAGE(C$12:C531)</f>
        <v>4.6842394133333326E-3</v>
      </c>
      <c r="BB531" s="94">
        <f t="shared" si="225"/>
        <v>0</v>
      </c>
      <c r="BC531" s="94">
        <f t="shared" si="226"/>
        <v>0</v>
      </c>
      <c r="BD531" s="94">
        <f t="shared" si="237"/>
        <v>-6.3001605800000027E-2</v>
      </c>
      <c r="BE531" s="94">
        <f t="shared" si="238"/>
        <v>0.28105436479999996</v>
      </c>
      <c r="BF531" s="94">
        <f t="shared" si="239"/>
        <v>0.34405597060000004</v>
      </c>
      <c r="BG531" s="95">
        <f t="shared" si="227"/>
        <v>0</v>
      </c>
      <c r="BH531" s="95">
        <f t="shared" si="228"/>
        <v>0</v>
      </c>
      <c r="BI531" s="95">
        <f>(AVERAGE(B$12:B531)-AVERAGE($D$12:$D531))/STDEV(B$12:B531)</f>
        <v>-8.7081254602406233E-2</v>
      </c>
      <c r="BJ531" s="95">
        <f>(AVERAGE(C$12:C531)-AVERAGE($D$12:$D531))/STDEV(C$12:C531)</f>
        <v>0.10432948975861421</v>
      </c>
      <c r="BK531" s="94"/>
      <c r="BL531" s="94"/>
      <c r="BM531" s="94"/>
      <c r="BN531" s="72">
        <f t="shared" si="229"/>
        <v>0</v>
      </c>
      <c r="BO531" s="72">
        <f t="shared" si="230"/>
        <v>0</v>
      </c>
      <c r="BP531" s="72">
        <f t="shared" si="231"/>
        <v>0</v>
      </c>
      <c r="BQ531" s="72">
        <f t="shared" si="232"/>
        <v>1</v>
      </c>
      <c r="BR531" s="72">
        <f t="shared" si="233"/>
        <v>1</v>
      </c>
      <c r="BS531" s="72">
        <f t="shared" si="234"/>
        <v>1</v>
      </c>
      <c r="BT531" s="72"/>
      <c r="BU531" s="72"/>
      <c r="BV531" s="72"/>
      <c r="BW531" s="72"/>
      <c r="BX531" s="72"/>
      <c r="BY531" s="72"/>
      <c r="BZ531" s="72"/>
      <c r="CA531" s="72"/>
      <c r="CB531" s="72"/>
      <c r="CC531" s="73"/>
      <c r="CD531" s="73"/>
      <c r="CE531" s="73"/>
      <c r="CF531" s="73"/>
      <c r="CG531" s="73"/>
      <c r="CH531" s="73">
        <f t="shared" si="215"/>
        <v>0</v>
      </c>
      <c r="CI531" s="73">
        <f t="shared" si="216"/>
        <v>0</v>
      </c>
      <c r="CJ531" s="73">
        <f t="shared" si="217"/>
        <v>0</v>
      </c>
      <c r="CK531" s="73"/>
      <c r="CL531" s="73">
        <f t="shared" si="218"/>
        <v>0</v>
      </c>
      <c r="CM531" s="73">
        <f t="shared" si="219"/>
        <v>0</v>
      </c>
      <c r="CN531" s="73">
        <f t="shared" si="220"/>
        <v>0</v>
      </c>
      <c r="CO531" s="73">
        <f t="shared" si="221"/>
        <v>0</v>
      </c>
      <c r="CP531" s="73">
        <f t="shared" si="222"/>
        <v>0</v>
      </c>
      <c r="CQ531" s="73">
        <f t="shared" si="223"/>
        <v>0</v>
      </c>
      <c r="CR531" s="73">
        <f t="shared" si="235"/>
        <v>0</v>
      </c>
      <c r="CS531" s="94"/>
      <c r="CT531" s="94"/>
      <c r="CU531" s="94"/>
      <c r="CV531" s="94"/>
      <c r="CW531" s="94"/>
    </row>
    <row r="532" spans="1:101" s="22" customFormat="1" x14ac:dyDescent="0.2">
      <c r="A532" s="91">
        <f t="shared" si="236"/>
        <v>521</v>
      </c>
      <c r="B532" s="61"/>
      <c r="C532" s="61"/>
      <c r="D532" s="6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AS532" s="109"/>
      <c r="AT532" s="94"/>
      <c r="AU532" s="94"/>
      <c r="AV532" s="94"/>
      <c r="AW532" s="94"/>
      <c r="AX532" s="94"/>
      <c r="AY532" s="94">
        <f t="shared" si="224"/>
        <v>521</v>
      </c>
      <c r="AZ532" s="94">
        <f>AVERAGE(B$12:B532)</f>
        <v>-1.0500267633333337E-3</v>
      </c>
      <c r="BA532" s="94">
        <f>AVERAGE(C$12:C532)</f>
        <v>4.6842394133333326E-3</v>
      </c>
      <c r="BB532" s="94">
        <f t="shared" si="225"/>
        <v>0</v>
      </c>
      <c r="BC532" s="94">
        <f t="shared" si="226"/>
        <v>0</v>
      </c>
      <c r="BD532" s="94">
        <f t="shared" si="237"/>
        <v>-6.3001605800000027E-2</v>
      </c>
      <c r="BE532" s="94">
        <f t="shared" si="238"/>
        <v>0.28105436479999996</v>
      </c>
      <c r="BF532" s="94">
        <f t="shared" si="239"/>
        <v>0.34405597060000004</v>
      </c>
      <c r="BG532" s="95">
        <f t="shared" si="227"/>
        <v>0</v>
      </c>
      <c r="BH532" s="95">
        <f t="shared" si="228"/>
        <v>0</v>
      </c>
      <c r="BI532" s="95">
        <f>(AVERAGE(B$12:B532)-AVERAGE($D$12:$D532))/STDEV(B$12:B532)</f>
        <v>-8.7081254602406233E-2</v>
      </c>
      <c r="BJ532" s="95">
        <f>(AVERAGE(C$12:C532)-AVERAGE($D$12:$D532))/STDEV(C$12:C532)</f>
        <v>0.10432948975861421</v>
      </c>
      <c r="BK532" s="94"/>
      <c r="BL532" s="94"/>
      <c r="BM532" s="94"/>
      <c r="BN532" s="72">
        <f t="shared" si="229"/>
        <v>0</v>
      </c>
      <c r="BO532" s="72">
        <f t="shared" si="230"/>
        <v>0</v>
      </c>
      <c r="BP532" s="72">
        <f t="shared" si="231"/>
        <v>0</v>
      </c>
      <c r="BQ532" s="72">
        <f t="shared" si="232"/>
        <v>1</v>
      </c>
      <c r="BR532" s="72">
        <f t="shared" si="233"/>
        <v>1</v>
      </c>
      <c r="BS532" s="72">
        <f t="shared" si="234"/>
        <v>1</v>
      </c>
      <c r="BT532" s="72"/>
      <c r="BU532" s="72"/>
      <c r="BV532" s="72"/>
      <c r="BW532" s="72"/>
      <c r="BX532" s="72"/>
      <c r="BY532" s="72"/>
      <c r="BZ532" s="72"/>
      <c r="CA532" s="72"/>
      <c r="CB532" s="72"/>
      <c r="CC532" s="73"/>
      <c r="CD532" s="73"/>
      <c r="CE532" s="73"/>
      <c r="CF532" s="73"/>
      <c r="CG532" s="73"/>
      <c r="CH532" s="73">
        <f t="shared" si="215"/>
        <v>0</v>
      </c>
      <c r="CI532" s="73">
        <f t="shared" si="216"/>
        <v>0</v>
      </c>
      <c r="CJ532" s="73">
        <f t="shared" si="217"/>
        <v>0</v>
      </c>
      <c r="CK532" s="73"/>
      <c r="CL532" s="73">
        <f t="shared" si="218"/>
        <v>0</v>
      </c>
      <c r="CM532" s="73">
        <f t="shared" si="219"/>
        <v>0</v>
      </c>
      <c r="CN532" s="73">
        <f t="shared" si="220"/>
        <v>0</v>
      </c>
      <c r="CO532" s="73">
        <f t="shared" si="221"/>
        <v>0</v>
      </c>
      <c r="CP532" s="73">
        <f t="shared" si="222"/>
        <v>0</v>
      </c>
      <c r="CQ532" s="73">
        <f t="shared" si="223"/>
        <v>0</v>
      </c>
      <c r="CR532" s="73">
        <f t="shared" si="235"/>
        <v>0</v>
      </c>
      <c r="CS532" s="94"/>
      <c r="CT532" s="94"/>
      <c r="CU532" s="94"/>
      <c r="CV532" s="94"/>
      <c r="CW532" s="94"/>
    </row>
    <row r="533" spans="1:101" s="22" customFormat="1" x14ac:dyDescent="0.2">
      <c r="A533" s="91">
        <f t="shared" si="236"/>
        <v>522</v>
      </c>
      <c r="B533" s="61"/>
      <c r="C533" s="61"/>
      <c r="D533" s="6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AS533" s="109"/>
      <c r="AT533" s="94"/>
      <c r="AU533" s="94"/>
      <c r="AV533" s="94"/>
      <c r="AW533" s="94"/>
      <c r="AX533" s="94"/>
      <c r="AY533" s="94">
        <f t="shared" si="224"/>
        <v>522</v>
      </c>
      <c r="AZ533" s="94">
        <f>AVERAGE(B$12:B533)</f>
        <v>-1.0500267633333337E-3</v>
      </c>
      <c r="BA533" s="94">
        <f>AVERAGE(C$12:C533)</f>
        <v>4.6842394133333326E-3</v>
      </c>
      <c r="BB533" s="94">
        <f t="shared" si="225"/>
        <v>0</v>
      </c>
      <c r="BC533" s="94">
        <f t="shared" si="226"/>
        <v>0</v>
      </c>
      <c r="BD533" s="94">
        <f t="shared" si="237"/>
        <v>-6.3001605800000027E-2</v>
      </c>
      <c r="BE533" s="94">
        <f t="shared" si="238"/>
        <v>0.28105436479999996</v>
      </c>
      <c r="BF533" s="94">
        <f t="shared" si="239"/>
        <v>0.34405597060000004</v>
      </c>
      <c r="BG533" s="95">
        <f t="shared" si="227"/>
        <v>0</v>
      </c>
      <c r="BH533" s="95">
        <f t="shared" si="228"/>
        <v>0</v>
      </c>
      <c r="BI533" s="95">
        <f>(AVERAGE(B$12:B533)-AVERAGE($D$12:$D533))/STDEV(B$12:B533)</f>
        <v>-8.7081254602406233E-2</v>
      </c>
      <c r="BJ533" s="95">
        <f>(AVERAGE(C$12:C533)-AVERAGE($D$12:$D533))/STDEV(C$12:C533)</f>
        <v>0.10432948975861421</v>
      </c>
      <c r="BK533" s="94"/>
      <c r="BL533" s="94"/>
      <c r="BM533" s="94"/>
      <c r="BN533" s="72">
        <f t="shared" si="229"/>
        <v>0</v>
      </c>
      <c r="BO533" s="72">
        <f t="shared" si="230"/>
        <v>0</v>
      </c>
      <c r="BP533" s="72">
        <f t="shared" si="231"/>
        <v>0</v>
      </c>
      <c r="BQ533" s="72">
        <f t="shared" si="232"/>
        <v>1</v>
      </c>
      <c r="BR533" s="72">
        <f t="shared" si="233"/>
        <v>1</v>
      </c>
      <c r="BS533" s="72">
        <f t="shared" si="234"/>
        <v>1</v>
      </c>
      <c r="BT533" s="72"/>
      <c r="BU533" s="72"/>
      <c r="BV533" s="72"/>
      <c r="BW533" s="72"/>
      <c r="BX533" s="72"/>
      <c r="BY533" s="72"/>
      <c r="BZ533" s="72"/>
      <c r="CA533" s="72"/>
      <c r="CB533" s="72"/>
      <c r="CC533" s="73"/>
      <c r="CD533" s="73"/>
      <c r="CE533" s="73"/>
      <c r="CF533" s="73"/>
      <c r="CG533" s="73"/>
      <c r="CH533" s="73">
        <f t="shared" si="215"/>
        <v>0</v>
      </c>
      <c r="CI533" s="73">
        <f t="shared" si="216"/>
        <v>0</v>
      </c>
      <c r="CJ533" s="73">
        <f t="shared" si="217"/>
        <v>0</v>
      </c>
      <c r="CK533" s="73"/>
      <c r="CL533" s="73">
        <f t="shared" si="218"/>
        <v>0</v>
      </c>
      <c r="CM533" s="73">
        <f t="shared" si="219"/>
        <v>0</v>
      </c>
      <c r="CN533" s="73">
        <f t="shared" si="220"/>
        <v>0</v>
      </c>
      <c r="CO533" s="73">
        <f t="shared" si="221"/>
        <v>0</v>
      </c>
      <c r="CP533" s="73">
        <f t="shared" si="222"/>
        <v>0</v>
      </c>
      <c r="CQ533" s="73">
        <f t="shared" si="223"/>
        <v>0</v>
      </c>
      <c r="CR533" s="73">
        <f t="shared" si="235"/>
        <v>0</v>
      </c>
      <c r="CS533" s="94"/>
      <c r="CT533" s="94"/>
      <c r="CU533" s="94"/>
      <c r="CV533" s="94"/>
      <c r="CW533" s="94"/>
    </row>
    <row r="534" spans="1:101" s="22" customFormat="1" x14ac:dyDescent="0.2">
      <c r="A534" s="91">
        <f t="shared" si="236"/>
        <v>523</v>
      </c>
      <c r="B534" s="61"/>
      <c r="C534" s="61"/>
      <c r="D534" s="6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AS534" s="109"/>
      <c r="AT534" s="94"/>
      <c r="AU534" s="94"/>
      <c r="AV534" s="94"/>
      <c r="AW534" s="94"/>
      <c r="AX534" s="94"/>
      <c r="AY534" s="94">
        <f t="shared" si="224"/>
        <v>523</v>
      </c>
      <c r="AZ534" s="94">
        <f>AVERAGE(B$12:B534)</f>
        <v>-1.0500267633333337E-3</v>
      </c>
      <c r="BA534" s="94">
        <f>AVERAGE(C$12:C534)</f>
        <v>4.6842394133333326E-3</v>
      </c>
      <c r="BB534" s="94">
        <f t="shared" si="225"/>
        <v>0</v>
      </c>
      <c r="BC534" s="94">
        <f t="shared" si="226"/>
        <v>0</v>
      </c>
      <c r="BD534" s="94">
        <f t="shared" si="237"/>
        <v>-6.3001605800000027E-2</v>
      </c>
      <c r="BE534" s="94">
        <f t="shared" si="238"/>
        <v>0.28105436479999996</v>
      </c>
      <c r="BF534" s="94">
        <f t="shared" si="239"/>
        <v>0.34405597060000004</v>
      </c>
      <c r="BG534" s="95">
        <f t="shared" si="227"/>
        <v>0</v>
      </c>
      <c r="BH534" s="95">
        <f t="shared" si="228"/>
        <v>0</v>
      </c>
      <c r="BI534" s="95">
        <f>(AVERAGE(B$12:B534)-AVERAGE($D$12:$D534))/STDEV(B$12:B534)</f>
        <v>-8.7081254602406233E-2</v>
      </c>
      <c r="BJ534" s="95">
        <f>(AVERAGE(C$12:C534)-AVERAGE($D$12:$D534))/STDEV(C$12:C534)</f>
        <v>0.10432948975861421</v>
      </c>
      <c r="BK534" s="94"/>
      <c r="BL534" s="94"/>
      <c r="BM534" s="94"/>
      <c r="BN534" s="72">
        <f t="shared" si="229"/>
        <v>0</v>
      </c>
      <c r="BO534" s="72">
        <f t="shared" si="230"/>
        <v>0</v>
      </c>
      <c r="BP534" s="72">
        <f t="shared" si="231"/>
        <v>0</v>
      </c>
      <c r="BQ534" s="72">
        <f t="shared" si="232"/>
        <v>1</v>
      </c>
      <c r="BR534" s="72">
        <f t="shared" si="233"/>
        <v>1</v>
      </c>
      <c r="BS534" s="72">
        <f t="shared" si="234"/>
        <v>1</v>
      </c>
      <c r="BT534" s="72"/>
      <c r="BU534" s="72"/>
      <c r="BV534" s="72"/>
      <c r="BW534" s="72"/>
      <c r="BX534" s="72"/>
      <c r="BY534" s="72"/>
      <c r="BZ534" s="72"/>
      <c r="CA534" s="72"/>
      <c r="CB534" s="72"/>
      <c r="CC534" s="73"/>
      <c r="CD534" s="73"/>
      <c r="CE534" s="73"/>
      <c r="CF534" s="73"/>
      <c r="CG534" s="73"/>
      <c r="CH534" s="73">
        <f t="shared" si="215"/>
        <v>0</v>
      </c>
      <c r="CI534" s="73">
        <f t="shared" si="216"/>
        <v>0</v>
      </c>
      <c r="CJ534" s="73">
        <f t="shared" si="217"/>
        <v>0</v>
      </c>
      <c r="CK534" s="73"/>
      <c r="CL534" s="73">
        <f t="shared" si="218"/>
        <v>0</v>
      </c>
      <c r="CM534" s="73">
        <f t="shared" si="219"/>
        <v>0</v>
      </c>
      <c r="CN534" s="73">
        <f t="shared" si="220"/>
        <v>0</v>
      </c>
      <c r="CO534" s="73">
        <f t="shared" si="221"/>
        <v>0</v>
      </c>
      <c r="CP534" s="73">
        <f t="shared" si="222"/>
        <v>0</v>
      </c>
      <c r="CQ534" s="73">
        <f t="shared" si="223"/>
        <v>0</v>
      </c>
      <c r="CR534" s="73">
        <f t="shared" si="235"/>
        <v>0</v>
      </c>
      <c r="CS534" s="94"/>
      <c r="CT534" s="94"/>
      <c r="CU534" s="94"/>
      <c r="CV534" s="94"/>
      <c r="CW534" s="94"/>
    </row>
    <row r="535" spans="1:101" s="22" customFormat="1" x14ac:dyDescent="0.2">
      <c r="A535" s="91">
        <f t="shared" si="236"/>
        <v>524</v>
      </c>
      <c r="B535" s="61"/>
      <c r="C535" s="61"/>
      <c r="D535" s="6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AS535" s="109"/>
      <c r="AT535" s="94"/>
      <c r="AU535" s="94"/>
      <c r="AV535" s="94"/>
      <c r="AW535" s="94"/>
      <c r="AX535" s="94"/>
      <c r="AY535" s="94">
        <f t="shared" si="224"/>
        <v>524</v>
      </c>
      <c r="AZ535" s="94">
        <f>AVERAGE(B$12:B535)</f>
        <v>-1.0500267633333337E-3</v>
      </c>
      <c r="BA535" s="94">
        <f>AVERAGE(C$12:C535)</f>
        <v>4.6842394133333326E-3</v>
      </c>
      <c r="BB535" s="94">
        <f t="shared" si="225"/>
        <v>0</v>
      </c>
      <c r="BC535" s="94">
        <f t="shared" si="226"/>
        <v>0</v>
      </c>
      <c r="BD535" s="94">
        <f t="shared" si="237"/>
        <v>-6.3001605800000027E-2</v>
      </c>
      <c r="BE535" s="94">
        <f t="shared" si="238"/>
        <v>0.28105436479999996</v>
      </c>
      <c r="BF535" s="94">
        <f t="shared" si="239"/>
        <v>0.34405597060000004</v>
      </c>
      <c r="BG535" s="95">
        <f t="shared" si="227"/>
        <v>0</v>
      </c>
      <c r="BH535" s="95">
        <f t="shared" si="228"/>
        <v>0</v>
      </c>
      <c r="BI535" s="95">
        <f>(AVERAGE(B$12:B535)-AVERAGE($D$12:$D535))/STDEV(B$12:B535)</f>
        <v>-8.7081254602406233E-2</v>
      </c>
      <c r="BJ535" s="95">
        <f>(AVERAGE(C$12:C535)-AVERAGE($D$12:$D535))/STDEV(C$12:C535)</f>
        <v>0.10432948975861421</v>
      </c>
      <c r="BK535" s="94"/>
      <c r="BL535" s="94"/>
      <c r="BM535" s="94"/>
      <c r="BN535" s="72">
        <f t="shared" si="229"/>
        <v>0</v>
      </c>
      <c r="BO535" s="72">
        <f t="shared" si="230"/>
        <v>0</v>
      </c>
      <c r="BP535" s="72">
        <f t="shared" si="231"/>
        <v>0</v>
      </c>
      <c r="BQ535" s="72">
        <f t="shared" si="232"/>
        <v>1</v>
      </c>
      <c r="BR535" s="72">
        <f t="shared" si="233"/>
        <v>1</v>
      </c>
      <c r="BS535" s="72">
        <f t="shared" si="234"/>
        <v>1</v>
      </c>
      <c r="BT535" s="72"/>
      <c r="BU535" s="72"/>
      <c r="BV535" s="72"/>
      <c r="BW535" s="72"/>
      <c r="BX535" s="72"/>
      <c r="BY535" s="72"/>
      <c r="BZ535" s="72"/>
      <c r="CA535" s="72"/>
      <c r="CB535" s="72"/>
      <c r="CC535" s="73"/>
      <c r="CD535" s="73"/>
      <c r="CE535" s="73"/>
      <c r="CF535" s="73"/>
      <c r="CG535" s="73"/>
      <c r="CH535" s="73">
        <f t="shared" si="215"/>
        <v>0</v>
      </c>
      <c r="CI535" s="73">
        <f t="shared" si="216"/>
        <v>0</v>
      </c>
      <c r="CJ535" s="73">
        <f t="shared" si="217"/>
        <v>0</v>
      </c>
      <c r="CK535" s="73"/>
      <c r="CL535" s="73">
        <f t="shared" si="218"/>
        <v>0</v>
      </c>
      <c r="CM535" s="73">
        <f t="shared" si="219"/>
        <v>0</v>
      </c>
      <c r="CN535" s="73">
        <f t="shared" si="220"/>
        <v>0</v>
      </c>
      <c r="CO535" s="73">
        <f t="shared" si="221"/>
        <v>0</v>
      </c>
      <c r="CP535" s="73">
        <f t="shared" si="222"/>
        <v>0</v>
      </c>
      <c r="CQ535" s="73">
        <f t="shared" si="223"/>
        <v>0</v>
      </c>
      <c r="CR535" s="73">
        <f t="shared" si="235"/>
        <v>0</v>
      </c>
      <c r="CS535" s="94"/>
      <c r="CT535" s="94"/>
      <c r="CU535" s="94"/>
      <c r="CV535" s="94"/>
      <c r="CW535" s="94"/>
    </row>
    <row r="536" spans="1:101" s="22" customFormat="1" x14ac:dyDescent="0.2">
      <c r="A536" s="91">
        <f t="shared" si="236"/>
        <v>525</v>
      </c>
      <c r="B536" s="61"/>
      <c r="C536" s="61"/>
      <c r="D536" s="6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AS536" s="109"/>
      <c r="AT536" s="94"/>
      <c r="AU536" s="94"/>
      <c r="AV536" s="94"/>
      <c r="AW536" s="94"/>
      <c r="AX536" s="94"/>
      <c r="AY536" s="94">
        <f t="shared" si="224"/>
        <v>525</v>
      </c>
      <c r="AZ536" s="94">
        <f>AVERAGE(B$12:B536)</f>
        <v>-1.0500267633333337E-3</v>
      </c>
      <c r="BA536" s="94">
        <f>AVERAGE(C$12:C536)</f>
        <v>4.6842394133333326E-3</v>
      </c>
      <c r="BB536" s="94">
        <f t="shared" si="225"/>
        <v>0</v>
      </c>
      <c r="BC536" s="94">
        <f t="shared" si="226"/>
        <v>0</v>
      </c>
      <c r="BD536" s="94">
        <f t="shared" si="237"/>
        <v>-6.3001605800000027E-2</v>
      </c>
      <c r="BE536" s="94">
        <f t="shared" si="238"/>
        <v>0.28105436479999996</v>
      </c>
      <c r="BF536" s="94">
        <f t="shared" si="239"/>
        <v>0.34405597060000004</v>
      </c>
      <c r="BG536" s="95">
        <f t="shared" si="227"/>
        <v>0</v>
      </c>
      <c r="BH536" s="95">
        <f t="shared" si="228"/>
        <v>0</v>
      </c>
      <c r="BI536" s="95">
        <f>(AVERAGE(B$12:B536)-AVERAGE($D$12:$D536))/STDEV(B$12:B536)</f>
        <v>-8.7081254602406233E-2</v>
      </c>
      <c r="BJ536" s="95">
        <f>(AVERAGE(C$12:C536)-AVERAGE($D$12:$D536))/STDEV(C$12:C536)</f>
        <v>0.10432948975861421</v>
      </c>
      <c r="BK536" s="94"/>
      <c r="BL536" s="94"/>
      <c r="BM536" s="94"/>
      <c r="BN536" s="72">
        <f t="shared" si="229"/>
        <v>0</v>
      </c>
      <c r="BO536" s="72">
        <f t="shared" si="230"/>
        <v>0</v>
      </c>
      <c r="BP536" s="72">
        <f t="shared" si="231"/>
        <v>0</v>
      </c>
      <c r="BQ536" s="72">
        <f t="shared" si="232"/>
        <v>1</v>
      </c>
      <c r="BR536" s="72">
        <f t="shared" si="233"/>
        <v>1</v>
      </c>
      <c r="BS536" s="72">
        <f t="shared" si="234"/>
        <v>1</v>
      </c>
      <c r="BT536" s="72"/>
      <c r="BU536" s="72"/>
      <c r="BV536" s="72"/>
      <c r="BW536" s="72"/>
      <c r="BX536" s="72"/>
      <c r="BY536" s="72"/>
      <c r="BZ536" s="72"/>
      <c r="CA536" s="72"/>
      <c r="CB536" s="72"/>
      <c r="CC536" s="73"/>
      <c r="CD536" s="73"/>
      <c r="CE536" s="73"/>
      <c r="CF536" s="73"/>
      <c r="CG536" s="73"/>
      <c r="CH536" s="73">
        <f t="shared" si="215"/>
        <v>0</v>
      </c>
      <c r="CI536" s="73">
        <f t="shared" si="216"/>
        <v>0</v>
      </c>
      <c r="CJ536" s="73">
        <f t="shared" si="217"/>
        <v>0</v>
      </c>
      <c r="CK536" s="73"/>
      <c r="CL536" s="73">
        <f t="shared" si="218"/>
        <v>0</v>
      </c>
      <c r="CM536" s="73">
        <f t="shared" si="219"/>
        <v>0</v>
      </c>
      <c r="CN536" s="73">
        <f t="shared" si="220"/>
        <v>0</v>
      </c>
      <c r="CO536" s="73">
        <f t="shared" si="221"/>
        <v>0</v>
      </c>
      <c r="CP536" s="73">
        <f t="shared" si="222"/>
        <v>0</v>
      </c>
      <c r="CQ536" s="73">
        <f t="shared" si="223"/>
        <v>0</v>
      </c>
      <c r="CR536" s="73">
        <f t="shared" si="235"/>
        <v>0</v>
      </c>
      <c r="CS536" s="94"/>
      <c r="CT536" s="94"/>
      <c r="CU536" s="94"/>
      <c r="CV536" s="94"/>
      <c r="CW536" s="94"/>
    </row>
    <row r="537" spans="1:101" s="22" customFormat="1" x14ac:dyDescent="0.2">
      <c r="A537" s="91">
        <f t="shared" si="236"/>
        <v>526</v>
      </c>
      <c r="B537" s="61"/>
      <c r="C537" s="61"/>
      <c r="D537" s="6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AS537" s="109"/>
      <c r="AT537" s="94"/>
      <c r="AU537" s="94"/>
      <c r="AV537" s="94"/>
      <c r="AW537" s="94"/>
      <c r="AX537" s="94"/>
      <c r="AY537" s="94">
        <f t="shared" si="224"/>
        <v>526</v>
      </c>
      <c r="AZ537" s="94">
        <f>AVERAGE(B$12:B537)</f>
        <v>-1.0500267633333337E-3</v>
      </c>
      <c r="BA537" s="94">
        <f>AVERAGE(C$12:C537)</f>
        <v>4.6842394133333326E-3</v>
      </c>
      <c r="BB537" s="94">
        <f t="shared" si="225"/>
        <v>0</v>
      </c>
      <c r="BC537" s="94">
        <f t="shared" si="226"/>
        <v>0</v>
      </c>
      <c r="BD537" s="94">
        <f t="shared" si="237"/>
        <v>-6.3001605800000027E-2</v>
      </c>
      <c r="BE537" s="94">
        <f t="shared" si="238"/>
        <v>0.28105436479999996</v>
      </c>
      <c r="BF537" s="94">
        <f t="shared" si="239"/>
        <v>0.34405597060000004</v>
      </c>
      <c r="BG537" s="95">
        <f t="shared" si="227"/>
        <v>0</v>
      </c>
      <c r="BH537" s="95">
        <f t="shared" si="228"/>
        <v>0</v>
      </c>
      <c r="BI537" s="95">
        <f>(AVERAGE(B$12:B537)-AVERAGE($D$12:$D537))/STDEV(B$12:B537)</f>
        <v>-8.7081254602406233E-2</v>
      </c>
      <c r="BJ537" s="95">
        <f>(AVERAGE(C$12:C537)-AVERAGE($D$12:$D537))/STDEV(C$12:C537)</f>
        <v>0.10432948975861421</v>
      </c>
      <c r="BK537" s="94"/>
      <c r="BL537" s="94"/>
      <c r="BM537" s="94"/>
      <c r="BN537" s="72">
        <f t="shared" si="229"/>
        <v>0</v>
      </c>
      <c r="BO537" s="72">
        <f t="shared" si="230"/>
        <v>0</v>
      </c>
      <c r="BP537" s="72">
        <f t="shared" si="231"/>
        <v>0</v>
      </c>
      <c r="BQ537" s="72">
        <f t="shared" si="232"/>
        <v>1</v>
      </c>
      <c r="BR537" s="72">
        <f t="shared" si="233"/>
        <v>1</v>
      </c>
      <c r="BS537" s="72">
        <f t="shared" si="234"/>
        <v>1</v>
      </c>
      <c r="BT537" s="72"/>
      <c r="BU537" s="72"/>
      <c r="BV537" s="72"/>
      <c r="BW537" s="72"/>
      <c r="BX537" s="72"/>
      <c r="BY537" s="72"/>
      <c r="BZ537" s="72"/>
      <c r="CA537" s="72"/>
      <c r="CB537" s="72"/>
      <c r="CC537" s="73"/>
      <c r="CD537" s="73"/>
      <c r="CE537" s="73"/>
      <c r="CF537" s="73"/>
      <c r="CG537" s="73"/>
      <c r="CH537" s="73">
        <f t="shared" si="215"/>
        <v>0</v>
      </c>
      <c r="CI537" s="73">
        <f t="shared" si="216"/>
        <v>0</v>
      </c>
      <c r="CJ537" s="73">
        <f t="shared" si="217"/>
        <v>0</v>
      </c>
      <c r="CK537" s="73"/>
      <c r="CL537" s="73">
        <f t="shared" si="218"/>
        <v>0</v>
      </c>
      <c r="CM537" s="73">
        <f t="shared" si="219"/>
        <v>0</v>
      </c>
      <c r="CN537" s="73">
        <f t="shared" si="220"/>
        <v>0</v>
      </c>
      <c r="CO537" s="73">
        <f t="shared" si="221"/>
        <v>0</v>
      </c>
      <c r="CP537" s="73">
        <f t="shared" si="222"/>
        <v>0</v>
      </c>
      <c r="CQ537" s="73">
        <f t="shared" si="223"/>
        <v>0</v>
      </c>
      <c r="CR537" s="73">
        <f t="shared" si="235"/>
        <v>0</v>
      </c>
      <c r="CS537" s="94"/>
      <c r="CT537" s="94"/>
      <c r="CU537" s="94"/>
      <c r="CV537" s="94"/>
      <c r="CW537" s="94"/>
    </row>
    <row r="538" spans="1:101" s="22" customFormat="1" x14ac:dyDescent="0.2">
      <c r="A538" s="91">
        <f t="shared" si="236"/>
        <v>527</v>
      </c>
      <c r="B538" s="61"/>
      <c r="C538" s="61"/>
      <c r="D538" s="6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AS538" s="109"/>
      <c r="AT538" s="94"/>
      <c r="AU538" s="94"/>
      <c r="AV538" s="94"/>
      <c r="AW538" s="94"/>
      <c r="AX538" s="94"/>
      <c r="AY538" s="94">
        <f t="shared" si="224"/>
        <v>527</v>
      </c>
      <c r="AZ538" s="94">
        <f>AVERAGE(B$12:B538)</f>
        <v>-1.0500267633333337E-3</v>
      </c>
      <c r="BA538" s="94">
        <f>AVERAGE(C$12:C538)</f>
        <v>4.6842394133333326E-3</v>
      </c>
      <c r="BB538" s="94">
        <f t="shared" si="225"/>
        <v>0</v>
      </c>
      <c r="BC538" s="94">
        <f t="shared" si="226"/>
        <v>0</v>
      </c>
      <c r="BD538" s="94">
        <f t="shared" si="237"/>
        <v>-6.3001605800000027E-2</v>
      </c>
      <c r="BE538" s="94">
        <f t="shared" si="238"/>
        <v>0.28105436479999996</v>
      </c>
      <c r="BF538" s="94">
        <f t="shared" si="239"/>
        <v>0.34405597060000004</v>
      </c>
      <c r="BG538" s="95">
        <f t="shared" si="227"/>
        <v>0</v>
      </c>
      <c r="BH538" s="95">
        <f t="shared" si="228"/>
        <v>0</v>
      </c>
      <c r="BI538" s="95">
        <f>(AVERAGE(B$12:B538)-AVERAGE($D$12:$D538))/STDEV(B$12:B538)</f>
        <v>-8.7081254602406233E-2</v>
      </c>
      <c r="BJ538" s="95">
        <f>(AVERAGE(C$12:C538)-AVERAGE($D$12:$D538))/STDEV(C$12:C538)</f>
        <v>0.10432948975861421</v>
      </c>
      <c r="BK538" s="94"/>
      <c r="BL538" s="94"/>
      <c r="BM538" s="94"/>
      <c r="BN538" s="72">
        <f t="shared" si="229"/>
        <v>0</v>
      </c>
      <c r="BO538" s="72">
        <f t="shared" si="230"/>
        <v>0</v>
      </c>
      <c r="BP538" s="72">
        <f t="shared" si="231"/>
        <v>0</v>
      </c>
      <c r="BQ538" s="72">
        <f t="shared" si="232"/>
        <v>1</v>
      </c>
      <c r="BR538" s="72">
        <f t="shared" si="233"/>
        <v>1</v>
      </c>
      <c r="BS538" s="72">
        <f t="shared" si="234"/>
        <v>1</v>
      </c>
      <c r="BT538" s="72"/>
      <c r="BU538" s="72"/>
      <c r="BV538" s="72"/>
      <c r="BW538" s="72"/>
      <c r="BX538" s="72"/>
      <c r="BY538" s="72"/>
      <c r="BZ538" s="72"/>
      <c r="CA538" s="72"/>
      <c r="CB538" s="72"/>
      <c r="CC538" s="73"/>
      <c r="CD538" s="73"/>
      <c r="CE538" s="73"/>
      <c r="CF538" s="73"/>
      <c r="CG538" s="73"/>
      <c r="CH538" s="73">
        <f t="shared" si="215"/>
        <v>0</v>
      </c>
      <c r="CI538" s="73">
        <f t="shared" si="216"/>
        <v>0</v>
      </c>
      <c r="CJ538" s="73">
        <f t="shared" si="217"/>
        <v>0</v>
      </c>
      <c r="CK538" s="73"/>
      <c r="CL538" s="73">
        <f t="shared" si="218"/>
        <v>0</v>
      </c>
      <c r="CM538" s="73">
        <f t="shared" si="219"/>
        <v>0</v>
      </c>
      <c r="CN538" s="73">
        <f t="shared" si="220"/>
        <v>0</v>
      </c>
      <c r="CO538" s="73">
        <f t="shared" si="221"/>
        <v>0</v>
      </c>
      <c r="CP538" s="73">
        <f t="shared" si="222"/>
        <v>0</v>
      </c>
      <c r="CQ538" s="73">
        <f t="shared" si="223"/>
        <v>0</v>
      </c>
      <c r="CR538" s="73">
        <f t="shared" si="235"/>
        <v>0</v>
      </c>
      <c r="CS538" s="94"/>
      <c r="CT538" s="94"/>
      <c r="CU538" s="94"/>
      <c r="CV538" s="94"/>
      <c r="CW538" s="94"/>
    </row>
    <row r="539" spans="1:101" s="22" customFormat="1" x14ac:dyDescent="0.2">
      <c r="A539" s="91">
        <f t="shared" si="236"/>
        <v>528</v>
      </c>
      <c r="B539" s="61"/>
      <c r="C539" s="61"/>
      <c r="D539" s="6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AS539" s="109"/>
      <c r="AT539" s="94"/>
      <c r="AU539" s="94"/>
      <c r="AV539" s="94"/>
      <c r="AW539" s="94"/>
      <c r="AX539" s="94"/>
      <c r="AY539" s="94">
        <f t="shared" si="224"/>
        <v>528</v>
      </c>
      <c r="AZ539" s="94">
        <f>AVERAGE(B$12:B539)</f>
        <v>-1.0500267633333337E-3</v>
      </c>
      <c r="BA539" s="94">
        <f>AVERAGE(C$12:C539)</f>
        <v>4.6842394133333326E-3</v>
      </c>
      <c r="BB539" s="94">
        <f t="shared" si="225"/>
        <v>0</v>
      </c>
      <c r="BC539" s="94">
        <f t="shared" si="226"/>
        <v>0</v>
      </c>
      <c r="BD539" s="94">
        <f t="shared" si="237"/>
        <v>-6.3001605800000027E-2</v>
      </c>
      <c r="BE539" s="94">
        <f t="shared" si="238"/>
        <v>0.28105436479999996</v>
      </c>
      <c r="BF539" s="94">
        <f t="shared" si="239"/>
        <v>0.34405597060000004</v>
      </c>
      <c r="BG539" s="95">
        <f t="shared" si="227"/>
        <v>0</v>
      </c>
      <c r="BH539" s="95">
        <f t="shared" si="228"/>
        <v>0</v>
      </c>
      <c r="BI539" s="95">
        <f>(AVERAGE(B$12:B539)-AVERAGE($D$12:$D539))/STDEV(B$12:B539)</f>
        <v>-8.7081254602406233E-2</v>
      </c>
      <c r="BJ539" s="95">
        <f>(AVERAGE(C$12:C539)-AVERAGE($D$12:$D539))/STDEV(C$12:C539)</f>
        <v>0.10432948975861421</v>
      </c>
      <c r="BK539" s="94"/>
      <c r="BL539" s="94"/>
      <c r="BM539" s="94"/>
      <c r="BN539" s="72">
        <f t="shared" si="229"/>
        <v>0</v>
      </c>
      <c r="BO539" s="72">
        <f t="shared" si="230"/>
        <v>0</v>
      </c>
      <c r="BP539" s="72">
        <f t="shared" si="231"/>
        <v>0</v>
      </c>
      <c r="BQ539" s="72">
        <f t="shared" si="232"/>
        <v>1</v>
      </c>
      <c r="BR539" s="72">
        <f t="shared" si="233"/>
        <v>1</v>
      </c>
      <c r="BS539" s="72">
        <f t="shared" si="234"/>
        <v>1</v>
      </c>
      <c r="BT539" s="72"/>
      <c r="BU539" s="72"/>
      <c r="BV539" s="72"/>
      <c r="BW539" s="72"/>
      <c r="BX539" s="72"/>
      <c r="BY539" s="72"/>
      <c r="BZ539" s="72"/>
      <c r="CA539" s="72"/>
      <c r="CB539" s="72"/>
      <c r="CC539" s="73"/>
      <c r="CD539" s="73"/>
      <c r="CE539" s="73"/>
      <c r="CF539" s="73"/>
      <c r="CG539" s="73"/>
      <c r="CH539" s="73">
        <f t="shared" si="215"/>
        <v>0</v>
      </c>
      <c r="CI539" s="73">
        <f t="shared" si="216"/>
        <v>0</v>
      </c>
      <c r="CJ539" s="73">
        <f t="shared" si="217"/>
        <v>0</v>
      </c>
      <c r="CK539" s="73"/>
      <c r="CL539" s="73">
        <f t="shared" si="218"/>
        <v>0</v>
      </c>
      <c r="CM539" s="73">
        <f t="shared" si="219"/>
        <v>0</v>
      </c>
      <c r="CN539" s="73">
        <f t="shared" si="220"/>
        <v>0</v>
      </c>
      <c r="CO539" s="73">
        <f t="shared" si="221"/>
        <v>0</v>
      </c>
      <c r="CP539" s="73">
        <f t="shared" si="222"/>
        <v>0</v>
      </c>
      <c r="CQ539" s="73">
        <f t="shared" si="223"/>
        <v>0</v>
      </c>
      <c r="CR539" s="73">
        <f t="shared" si="235"/>
        <v>0</v>
      </c>
      <c r="CS539" s="94"/>
      <c r="CT539" s="94"/>
      <c r="CU539" s="94"/>
      <c r="CV539" s="94"/>
      <c r="CW539" s="94"/>
    </row>
    <row r="540" spans="1:101" s="22" customFormat="1" x14ac:dyDescent="0.2">
      <c r="A540" s="91">
        <f t="shared" si="236"/>
        <v>529</v>
      </c>
      <c r="B540" s="61"/>
      <c r="C540" s="61"/>
      <c r="D540" s="6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AS540" s="109"/>
      <c r="AT540" s="94"/>
      <c r="AU540" s="94"/>
      <c r="AV540" s="94"/>
      <c r="AW540" s="94"/>
      <c r="AX540" s="94"/>
      <c r="AY540" s="94">
        <f t="shared" si="224"/>
        <v>529</v>
      </c>
      <c r="AZ540" s="94">
        <f>AVERAGE(B$12:B540)</f>
        <v>-1.0500267633333337E-3</v>
      </c>
      <c r="BA540" s="94">
        <f>AVERAGE(C$12:C540)</f>
        <v>4.6842394133333326E-3</v>
      </c>
      <c r="BB540" s="94">
        <f t="shared" si="225"/>
        <v>0</v>
      </c>
      <c r="BC540" s="94">
        <f t="shared" si="226"/>
        <v>0</v>
      </c>
      <c r="BD540" s="94">
        <f t="shared" si="237"/>
        <v>-6.3001605800000027E-2</v>
      </c>
      <c r="BE540" s="94">
        <f t="shared" si="238"/>
        <v>0.28105436479999996</v>
      </c>
      <c r="BF540" s="94">
        <f t="shared" si="239"/>
        <v>0.34405597060000004</v>
      </c>
      <c r="BG540" s="95">
        <f t="shared" si="227"/>
        <v>0</v>
      </c>
      <c r="BH540" s="95">
        <f t="shared" si="228"/>
        <v>0</v>
      </c>
      <c r="BI540" s="95">
        <f>(AVERAGE(B$12:B540)-AVERAGE($D$12:$D540))/STDEV(B$12:B540)</f>
        <v>-8.7081254602406233E-2</v>
      </c>
      <c r="BJ540" s="95">
        <f>(AVERAGE(C$12:C540)-AVERAGE($D$12:$D540))/STDEV(C$12:C540)</f>
        <v>0.10432948975861421</v>
      </c>
      <c r="BK540" s="94"/>
      <c r="BL540" s="94"/>
      <c r="BM540" s="94"/>
      <c r="BN540" s="72">
        <f t="shared" si="229"/>
        <v>0</v>
      </c>
      <c r="BO540" s="72">
        <f t="shared" si="230"/>
        <v>0</v>
      </c>
      <c r="BP540" s="72">
        <f t="shared" si="231"/>
        <v>0</v>
      </c>
      <c r="BQ540" s="72">
        <f t="shared" si="232"/>
        <v>1</v>
      </c>
      <c r="BR540" s="72">
        <f t="shared" si="233"/>
        <v>1</v>
      </c>
      <c r="BS540" s="72">
        <f t="shared" si="234"/>
        <v>1</v>
      </c>
      <c r="BT540" s="72"/>
      <c r="BU540" s="72"/>
      <c r="BV540" s="72"/>
      <c r="BW540" s="72"/>
      <c r="BX540" s="72"/>
      <c r="BY540" s="72"/>
      <c r="BZ540" s="72"/>
      <c r="CA540" s="72"/>
      <c r="CB540" s="72"/>
      <c r="CC540" s="73"/>
      <c r="CD540" s="73"/>
      <c r="CE540" s="73"/>
      <c r="CF540" s="73"/>
      <c r="CG540" s="73"/>
      <c r="CH540" s="73">
        <f t="shared" si="215"/>
        <v>0</v>
      </c>
      <c r="CI540" s="73">
        <f t="shared" si="216"/>
        <v>0</v>
      </c>
      <c r="CJ540" s="73">
        <f t="shared" si="217"/>
        <v>0</v>
      </c>
      <c r="CK540" s="73"/>
      <c r="CL540" s="73">
        <f t="shared" si="218"/>
        <v>0</v>
      </c>
      <c r="CM540" s="73">
        <f t="shared" si="219"/>
        <v>0</v>
      </c>
      <c r="CN540" s="73">
        <f t="shared" si="220"/>
        <v>0</v>
      </c>
      <c r="CO540" s="73">
        <f t="shared" si="221"/>
        <v>0</v>
      </c>
      <c r="CP540" s="73">
        <f t="shared" si="222"/>
        <v>0</v>
      </c>
      <c r="CQ540" s="73">
        <f t="shared" si="223"/>
        <v>0</v>
      </c>
      <c r="CR540" s="73">
        <f t="shared" si="235"/>
        <v>0</v>
      </c>
      <c r="CS540" s="94"/>
      <c r="CT540" s="94"/>
      <c r="CU540" s="94"/>
      <c r="CV540" s="94"/>
      <c r="CW540" s="94"/>
    </row>
    <row r="541" spans="1:101" s="22" customFormat="1" x14ac:dyDescent="0.2">
      <c r="A541" s="91">
        <f t="shared" si="236"/>
        <v>530</v>
      </c>
      <c r="B541" s="61"/>
      <c r="C541" s="61"/>
      <c r="D541" s="6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AS541" s="109"/>
      <c r="AT541" s="94"/>
      <c r="AU541" s="94"/>
      <c r="AV541" s="94"/>
      <c r="AW541" s="94"/>
      <c r="AX541" s="94"/>
      <c r="AY541" s="94">
        <f t="shared" si="224"/>
        <v>530</v>
      </c>
      <c r="AZ541" s="94">
        <f>AVERAGE(B$12:B541)</f>
        <v>-1.0500267633333337E-3</v>
      </c>
      <c r="BA541" s="94">
        <f>AVERAGE(C$12:C541)</f>
        <v>4.6842394133333326E-3</v>
      </c>
      <c r="BB541" s="94">
        <f t="shared" si="225"/>
        <v>0</v>
      </c>
      <c r="BC541" s="94">
        <f t="shared" si="226"/>
        <v>0</v>
      </c>
      <c r="BD541" s="94">
        <f t="shared" si="237"/>
        <v>-6.3001605800000027E-2</v>
      </c>
      <c r="BE541" s="94">
        <f t="shared" si="238"/>
        <v>0.28105436479999996</v>
      </c>
      <c r="BF541" s="94">
        <f t="shared" si="239"/>
        <v>0.34405597060000004</v>
      </c>
      <c r="BG541" s="95">
        <f t="shared" si="227"/>
        <v>0</v>
      </c>
      <c r="BH541" s="95">
        <f t="shared" si="228"/>
        <v>0</v>
      </c>
      <c r="BI541" s="95">
        <f>(AVERAGE(B$12:B541)-AVERAGE($D$12:$D541))/STDEV(B$12:B541)</f>
        <v>-8.7081254602406233E-2</v>
      </c>
      <c r="BJ541" s="95">
        <f>(AVERAGE(C$12:C541)-AVERAGE($D$12:$D541))/STDEV(C$12:C541)</f>
        <v>0.10432948975861421</v>
      </c>
      <c r="BK541" s="94"/>
      <c r="BL541" s="94"/>
      <c r="BM541" s="94"/>
      <c r="BN541" s="72">
        <f t="shared" si="229"/>
        <v>0</v>
      </c>
      <c r="BO541" s="72">
        <f t="shared" si="230"/>
        <v>0</v>
      </c>
      <c r="BP541" s="72">
        <f t="shared" si="231"/>
        <v>0</v>
      </c>
      <c r="BQ541" s="72">
        <f t="shared" si="232"/>
        <v>1</v>
      </c>
      <c r="BR541" s="72">
        <f t="shared" si="233"/>
        <v>1</v>
      </c>
      <c r="BS541" s="72">
        <f t="shared" si="234"/>
        <v>1</v>
      </c>
      <c r="BT541" s="72"/>
      <c r="BU541" s="72"/>
      <c r="BV541" s="72"/>
      <c r="BW541" s="72"/>
      <c r="BX541" s="72"/>
      <c r="BY541" s="72"/>
      <c r="BZ541" s="72"/>
      <c r="CA541" s="72"/>
      <c r="CB541" s="72"/>
      <c r="CC541" s="73"/>
      <c r="CD541" s="73"/>
      <c r="CE541" s="73"/>
      <c r="CF541" s="73"/>
      <c r="CG541" s="73"/>
      <c r="CH541" s="73">
        <f t="shared" si="215"/>
        <v>0</v>
      </c>
      <c r="CI541" s="73">
        <f t="shared" si="216"/>
        <v>0</v>
      </c>
      <c r="CJ541" s="73">
        <f t="shared" si="217"/>
        <v>0</v>
      </c>
      <c r="CK541" s="73"/>
      <c r="CL541" s="73">
        <f t="shared" si="218"/>
        <v>0</v>
      </c>
      <c r="CM541" s="73">
        <f t="shared" si="219"/>
        <v>0</v>
      </c>
      <c r="CN541" s="73">
        <f t="shared" si="220"/>
        <v>0</v>
      </c>
      <c r="CO541" s="73">
        <f t="shared" si="221"/>
        <v>0</v>
      </c>
      <c r="CP541" s="73">
        <f t="shared" si="222"/>
        <v>0</v>
      </c>
      <c r="CQ541" s="73">
        <f t="shared" si="223"/>
        <v>0</v>
      </c>
      <c r="CR541" s="73">
        <f t="shared" si="235"/>
        <v>0</v>
      </c>
      <c r="CS541" s="94"/>
      <c r="CT541" s="94"/>
      <c r="CU541" s="94"/>
      <c r="CV541" s="94"/>
      <c r="CW541" s="94"/>
    </row>
    <row r="542" spans="1:101" s="22" customFormat="1" x14ac:dyDescent="0.2">
      <c r="A542" s="91">
        <f t="shared" si="236"/>
        <v>531</v>
      </c>
      <c r="B542" s="61"/>
      <c r="C542" s="61"/>
      <c r="D542" s="6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AS542" s="109"/>
      <c r="AT542" s="94"/>
      <c r="AU542" s="94"/>
      <c r="AV542" s="94"/>
      <c r="AW542" s="94"/>
      <c r="AX542" s="94"/>
      <c r="AY542" s="94">
        <f t="shared" si="224"/>
        <v>531</v>
      </c>
      <c r="AZ542" s="94">
        <f>AVERAGE(B$12:B542)</f>
        <v>-1.0500267633333337E-3</v>
      </c>
      <c r="BA542" s="94">
        <f>AVERAGE(C$12:C542)</f>
        <v>4.6842394133333326E-3</v>
      </c>
      <c r="BB542" s="94">
        <f t="shared" si="225"/>
        <v>0</v>
      </c>
      <c r="BC542" s="94">
        <f t="shared" si="226"/>
        <v>0</v>
      </c>
      <c r="BD542" s="94">
        <f t="shared" si="237"/>
        <v>-6.3001605800000027E-2</v>
      </c>
      <c r="BE542" s="94">
        <f t="shared" si="238"/>
        <v>0.28105436479999996</v>
      </c>
      <c r="BF542" s="94">
        <f t="shared" si="239"/>
        <v>0.34405597060000004</v>
      </c>
      <c r="BG542" s="95">
        <f t="shared" si="227"/>
        <v>0</v>
      </c>
      <c r="BH542" s="95">
        <f t="shared" si="228"/>
        <v>0</v>
      </c>
      <c r="BI542" s="95">
        <f>(AVERAGE(B$12:B542)-AVERAGE($D$12:$D542))/STDEV(B$12:B542)</f>
        <v>-8.7081254602406233E-2</v>
      </c>
      <c r="BJ542" s="95">
        <f>(AVERAGE(C$12:C542)-AVERAGE($D$12:$D542))/STDEV(C$12:C542)</f>
        <v>0.10432948975861421</v>
      </c>
      <c r="BK542" s="94"/>
      <c r="BL542" s="94"/>
      <c r="BM542" s="94"/>
      <c r="BN542" s="72">
        <f t="shared" si="229"/>
        <v>0</v>
      </c>
      <c r="BO542" s="72">
        <f t="shared" si="230"/>
        <v>0</v>
      </c>
      <c r="BP542" s="72">
        <f t="shared" si="231"/>
        <v>0</v>
      </c>
      <c r="BQ542" s="72">
        <f t="shared" si="232"/>
        <v>1</v>
      </c>
      <c r="BR542" s="72">
        <f t="shared" si="233"/>
        <v>1</v>
      </c>
      <c r="BS542" s="72">
        <f t="shared" si="234"/>
        <v>1</v>
      </c>
      <c r="BT542" s="72"/>
      <c r="BU542" s="72"/>
      <c r="BV542" s="72"/>
      <c r="BW542" s="72"/>
      <c r="BX542" s="72"/>
      <c r="BY542" s="72"/>
      <c r="BZ542" s="72"/>
      <c r="CA542" s="72"/>
      <c r="CB542" s="72"/>
      <c r="CC542" s="73"/>
      <c r="CD542" s="73"/>
      <c r="CE542" s="73"/>
      <c r="CF542" s="73"/>
      <c r="CG542" s="73"/>
      <c r="CH542" s="73">
        <f t="shared" si="215"/>
        <v>0</v>
      </c>
      <c r="CI542" s="73">
        <f t="shared" si="216"/>
        <v>0</v>
      </c>
      <c r="CJ542" s="73">
        <f t="shared" si="217"/>
        <v>0</v>
      </c>
      <c r="CK542" s="73"/>
      <c r="CL542" s="73">
        <f t="shared" si="218"/>
        <v>0</v>
      </c>
      <c r="CM542" s="73">
        <f t="shared" si="219"/>
        <v>0</v>
      </c>
      <c r="CN542" s="73">
        <f t="shared" si="220"/>
        <v>0</v>
      </c>
      <c r="CO542" s="73">
        <f t="shared" si="221"/>
        <v>0</v>
      </c>
      <c r="CP542" s="73">
        <f t="shared" si="222"/>
        <v>0</v>
      </c>
      <c r="CQ542" s="73">
        <f t="shared" si="223"/>
        <v>0</v>
      </c>
      <c r="CR542" s="73">
        <f t="shared" si="235"/>
        <v>0</v>
      </c>
      <c r="CS542" s="94"/>
      <c r="CT542" s="94"/>
      <c r="CU542" s="94"/>
      <c r="CV542" s="94"/>
      <c r="CW542" s="94"/>
    </row>
    <row r="543" spans="1:101" s="22" customFormat="1" x14ac:dyDescent="0.2">
      <c r="A543" s="91">
        <f t="shared" si="236"/>
        <v>532</v>
      </c>
      <c r="B543" s="61"/>
      <c r="C543" s="61"/>
      <c r="D543" s="6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AS543" s="109"/>
      <c r="AT543" s="94"/>
      <c r="AU543" s="94"/>
      <c r="AV543" s="94"/>
      <c r="AW543" s="94"/>
      <c r="AX543" s="94"/>
      <c r="AY543" s="94">
        <f t="shared" si="224"/>
        <v>532</v>
      </c>
      <c r="AZ543" s="94">
        <f>AVERAGE(B$12:B543)</f>
        <v>-1.0500267633333337E-3</v>
      </c>
      <c r="BA543" s="94">
        <f>AVERAGE(C$12:C543)</f>
        <v>4.6842394133333326E-3</v>
      </c>
      <c r="BB543" s="94">
        <f t="shared" si="225"/>
        <v>0</v>
      </c>
      <c r="BC543" s="94">
        <f t="shared" si="226"/>
        <v>0</v>
      </c>
      <c r="BD543" s="94">
        <f t="shared" si="237"/>
        <v>-6.3001605800000027E-2</v>
      </c>
      <c r="BE543" s="94">
        <f t="shared" si="238"/>
        <v>0.28105436479999996</v>
      </c>
      <c r="BF543" s="94">
        <f t="shared" si="239"/>
        <v>0.34405597060000004</v>
      </c>
      <c r="BG543" s="95">
        <f t="shared" si="227"/>
        <v>0</v>
      </c>
      <c r="BH543" s="95">
        <f t="shared" si="228"/>
        <v>0</v>
      </c>
      <c r="BI543" s="95">
        <f>(AVERAGE(B$12:B543)-AVERAGE($D$12:$D543))/STDEV(B$12:B543)</f>
        <v>-8.7081254602406233E-2</v>
      </c>
      <c r="BJ543" s="95">
        <f>(AVERAGE(C$12:C543)-AVERAGE($D$12:$D543))/STDEV(C$12:C543)</f>
        <v>0.10432948975861421</v>
      </c>
      <c r="BK543" s="94"/>
      <c r="BL543" s="94"/>
      <c r="BM543" s="94"/>
      <c r="BN543" s="72">
        <f t="shared" si="229"/>
        <v>0</v>
      </c>
      <c r="BO543" s="72">
        <f t="shared" si="230"/>
        <v>0</v>
      </c>
      <c r="BP543" s="72">
        <f t="shared" si="231"/>
        <v>0</v>
      </c>
      <c r="BQ543" s="72">
        <f t="shared" si="232"/>
        <v>1</v>
      </c>
      <c r="BR543" s="72">
        <f t="shared" si="233"/>
        <v>1</v>
      </c>
      <c r="BS543" s="72">
        <f t="shared" si="234"/>
        <v>1</v>
      </c>
      <c r="BT543" s="72"/>
      <c r="BU543" s="72"/>
      <c r="BV543" s="72"/>
      <c r="BW543" s="72"/>
      <c r="BX543" s="72"/>
      <c r="BY543" s="72"/>
      <c r="BZ543" s="72"/>
      <c r="CA543" s="72"/>
      <c r="CB543" s="72"/>
      <c r="CC543" s="73"/>
      <c r="CD543" s="73"/>
      <c r="CE543" s="73"/>
      <c r="CF543" s="73"/>
      <c r="CG543" s="73"/>
      <c r="CH543" s="73">
        <f t="shared" si="215"/>
        <v>0</v>
      </c>
      <c r="CI543" s="73">
        <f t="shared" si="216"/>
        <v>0</v>
      </c>
      <c r="CJ543" s="73">
        <f t="shared" si="217"/>
        <v>0</v>
      </c>
      <c r="CK543" s="73"/>
      <c r="CL543" s="73">
        <f t="shared" si="218"/>
        <v>0</v>
      </c>
      <c r="CM543" s="73">
        <f t="shared" si="219"/>
        <v>0</v>
      </c>
      <c r="CN543" s="73">
        <f t="shared" si="220"/>
        <v>0</v>
      </c>
      <c r="CO543" s="73">
        <f t="shared" si="221"/>
        <v>0</v>
      </c>
      <c r="CP543" s="73">
        <f t="shared" si="222"/>
        <v>0</v>
      </c>
      <c r="CQ543" s="73">
        <f t="shared" si="223"/>
        <v>0</v>
      </c>
      <c r="CR543" s="73">
        <f t="shared" si="235"/>
        <v>0</v>
      </c>
      <c r="CS543" s="94"/>
      <c r="CT543" s="94"/>
      <c r="CU543" s="94"/>
      <c r="CV543" s="94"/>
      <c r="CW543" s="94"/>
    </row>
    <row r="544" spans="1:101" s="22" customFormat="1" x14ac:dyDescent="0.2">
      <c r="A544" s="91">
        <f t="shared" si="236"/>
        <v>533</v>
      </c>
      <c r="B544" s="61"/>
      <c r="C544" s="61"/>
      <c r="D544" s="6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AS544" s="109"/>
      <c r="AT544" s="94"/>
      <c r="AU544" s="94"/>
      <c r="AV544" s="94"/>
      <c r="AW544" s="94"/>
      <c r="AX544" s="94"/>
      <c r="AY544" s="94">
        <f t="shared" si="224"/>
        <v>533</v>
      </c>
      <c r="AZ544" s="94">
        <f>AVERAGE(B$12:B544)</f>
        <v>-1.0500267633333337E-3</v>
      </c>
      <c r="BA544" s="94">
        <f>AVERAGE(C$12:C544)</f>
        <v>4.6842394133333326E-3</v>
      </c>
      <c r="BB544" s="94">
        <f t="shared" si="225"/>
        <v>0</v>
      </c>
      <c r="BC544" s="94">
        <f t="shared" si="226"/>
        <v>0</v>
      </c>
      <c r="BD544" s="94">
        <f t="shared" si="237"/>
        <v>-6.3001605800000027E-2</v>
      </c>
      <c r="BE544" s="94">
        <f t="shared" si="238"/>
        <v>0.28105436479999996</v>
      </c>
      <c r="BF544" s="94">
        <f t="shared" si="239"/>
        <v>0.34405597060000004</v>
      </c>
      <c r="BG544" s="95">
        <f t="shared" si="227"/>
        <v>0</v>
      </c>
      <c r="BH544" s="95">
        <f t="shared" si="228"/>
        <v>0</v>
      </c>
      <c r="BI544" s="95">
        <f>(AVERAGE(B$12:B544)-AVERAGE($D$12:$D544))/STDEV(B$12:B544)</f>
        <v>-8.7081254602406233E-2</v>
      </c>
      <c r="BJ544" s="95">
        <f>(AVERAGE(C$12:C544)-AVERAGE($D$12:$D544))/STDEV(C$12:C544)</f>
        <v>0.10432948975861421</v>
      </c>
      <c r="BK544" s="94"/>
      <c r="BL544" s="94"/>
      <c r="BM544" s="94"/>
      <c r="BN544" s="72">
        <f t="shared" si="229"/>
        <v>0</v>
      </c>
      <c r="BO544" s="72">
        <f t="shared" si="230"/>
        <v>0</v>
      </c>
      <c r="BP544" s="72">
        <f t="shared" si="231"/>
        <v>0</v>
      </c>
      <c r="BQ544" s="72">
        <f t="shared" si="232"/>
        <v>1</v>
      </c>
      <c r="BR544" s="72">
        <f t="shared" si="233"/>
        <v>1</v>
      </c>
      <c r="BS544" s="72">
        <f t="shared" si="234"/>
        <v>1</v>
      </c>
      <c r="BT544" s="72"/>
      <c r="BU544" s="72"/>
      <c r="BV544" s="72"/>
      <c r="BW544" s="72"/>
      <c r="BX544" s="72"/>
      <c r="BY544" s="72"/>
      <c r="BZ544" s="72"/>
      <c r="CA544" s="72"/>
      <c r="CB544" s="72"/>
      <c r="CC544" s="73"/>
      <c r="CD544" s="73"/>
      <c r="CE544" s="73"/>
      <c r="CF544" s="73"/>
      <c r="CG544" s="73"/>
      <c r="CH544" s="73">
        <f t="shared" si="215"/>
        <v>0</v>
      </c>
      <c r="CI544" s="73">
        <f t="shared" si="216"/>
        <v>0</v>
      </c>
      <c r="CJ544" s="73">
        <f t="shared" si="217"/>
        <v>0</v>
      </c>
      <c r="CK544" s="73"/>
      <c r="CL544" s="73">
        <f t="shared" si="218"/>
        <v>0</v>
      </c>
      <c r="CM544" s="73">
        <f t="shared" si="219"/>
        <v>0</v>
      </c>
      <c r="CN544" s="73">
        <f t="shared" si="220"/>
        <v>0</v>
      </c>
      <c r="CO544" s="73">
        <f t="shared" si="221"/>
        <v>0</v>
      </c>
      <c r="CP544" s="73">
        <f t="shared" si="222"/>
        <v>0</v>
      </c>
      <c r="CQ544" s="73">
        <f t="shared" si="223"/>
        <v>0</v>
      </c>
      <c r="CR544" s="73">
        <f t="shared" si="235"/>
        <v>0</v>
      </c>
      <c r="CS544" s="94"/>
      <c r="CT544" s="94"/>
      <c r="CU544" s="94"/>
      <c r="CV544" s="94"/>
      <c r="CW544" s="94"/>
    </row>
    <row r="545" spans="1:101" s="22" customFormat="1" x14ac:dyDescent="0.2">
      <c r="A545" s="91">
        <f t="shared" si="236"/>
        <v>534</v>
      </c>
      <c r="B545" s="61"/>
      <c r="C545" s="61"/>
      <c r="D545" s="6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AS545" s="109"/>
      <c r="AT545" s="94"/>
      <c r="AU545" s="94"/>
      <c r="AV545" s="94"/>
      <c r="AW545" s="94"/>
      <c r="AX545" s="94"/>
      <c r="AY545" s="94">
        <f t="shared" si="224"/>
        <v>534</v>
      </c>
      <c r="AZ545" s="94">
        <f>AVERAGE(B$12:B545)</f>
        <v>-1.0500267633333337E-3</v>
      </c>
      <c r="BA545" s="94">
        <f>AVERAGE(C$12:C545)</f>
        <v>4.6842394133333326E-3</v>
      </c>
      <c r="BB545" s="94">
        <f t="shared" si="225"/>
        <v>0</v>
      </c>
      <c r="BC545" s="94">
        <f t="shared" si="226"/>
        <v>0</v>
      </c>
      <c r="BD545" s="94">
        <f t="shared" si="237"/>
        <v>-6.3001605800000027E-2</v>
      </c>
      <c r="BE545" s="94">
        <f t="shared" si="238"/>
        <v>0.28105436479999996</v>
      </c>
      <c r="BF545" s="94">
        <f t="shared" si="239"/>
        <v>0.34405597060000004</v>
      </c>
      <c r="BG545" s="95">
        <f t="shared" si="227"/>
        <v>0</v>
      </c>
      <c r="BH545" s="95">
        <f t="shared" si="228"/>
        <v>0</v>
      </c>
      <c r="BI545" s="95">
        <f>(AVERAGE(B$12:B545)-AVERAGE($D$12:$D545))/STDEV(B$12:B545)</f>
        <v>-8.7081254602406233E-2</v>
      </c>
      <c r="BJ545" s="95">
        <f>(AVERAGE(C$12:C545)-AVERAGE($D$12:$D545))/STDEV(C$12:C545)</f>
        <v>0.10432948975861421</v>
      </c>
      <c r="BK545" s="94"/>
      <c r="BL545" s="94"/>
      <c r="BM545" s="94"/>
      <c r="BN545" s="72">
        <f t="shared" si="229"/>
        <v>0</v>
      </c>
      <c r="BO545" s="72">
        <f t="shared" si="230"/>
        <v>0</v>
      </c>
      <c r="BP545" s="72">
        <f t="shared" si="231"/>
        <v>0</v>
      </c>
      <c r="BQ545" s="72">
        <f t="shared" si="232"/>
        <v>1</v>
      </c>
      <c r="BR545" s="72">
        <f t="shared" si="233"/>
        <v>1</v>
      </c>
      <c r="BS545" s="72">
        <f t="shared" si="234"/>
        <v>1</v>
      </c>
      <c r="BT545" s="72"/>
      <c r="BU545" s="72"/>
      <c r="BV545" s="72"/>
      <c r="BW545" s="72"/>
      <c r="BX545" s="72"/>
      <c r="BY545" s="72"/>
      <c r="BZ545" s="72"/>
      <c r="CA545" s="72"/>
      <c r="CB545" s="72"/>
      <c r="CC545" s="73"/>
      <c r="CD545" s="73"/>
      <c r="CE545" s="73"/>
      <c r="CF545" s="73"/>
      <c r="CG545" s="73"/>
      <c r="CH545" s="73">
        <f t="shared" si="215"/>
        <v>0</v>
      </c>
      <c r="CI545" s="73">
        <f t="shared" si="216"/>
        <v>0</v>
      </c>
      <c r="CJ545" s="73">
        <f t="shared" si="217"/>
        <v>0</v>
      </c>
      <c r="CK545" s="73"/>
      <c r="CL545" s="73">
        <f t="shared" si="218"/>
        <v>0</v>
      </c>
      <c r="CM545" s="73">
        <f t="shared" si="219"/>
        <v>0</v>
      </c>
      <c r="CN545" s="73">
        <f t="shared" si="220"/>
        <v>0</v>
      </c>
      <c r="CO545" s="73">
        <f t="shared" si="221"/>
        <v>0</v>
      </c>
      <c r="CP545" s="73">
        <f t="shared" si="222"/>
        <v>0</v>
      </c>
      <c r="CQ545" s="73">
        <f t="shared" si="223"/>
        <v>0</v>
      </c>
      <c r="CR545" s="73">
        <f t="shared" si="235"/>
        <v>0</v>
      </c>
      <c r="CS545" s="94"/>
      <c r="CT545" s="94"/>
      <c r="CU545" s="94"/>
      <c r="CV545" s="94"/>
      <c r="CW545" s="94"/>
    </row>
    <row r="546" spans="1:101" s="22" customFormat="1" x14ac:dyDescent="0.2">
      <c r="A546" s="91">
        <f t="shared" si="236"/>
        <v>535</v>
      </c>
      <c r="B546" s="61"/>
      <c r="C546" s="61"/>
      <c r="D546" s="6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AS546" s="109"/>
      <c r="AT546" s="94"/>
      <c r="AU546" s="94"/>
      <c r="AV546" s="94"/>
      <c r="AW546" s="94"/>
      <c r="AX546" s="94"/>
      <c r="AY546" s="94">
        <f t="shared" si="224"/>
        <v>535</v>
      </c>
      <c r="AZ546" s="94">
        <f>AVERAGE(B$12:B546)</f>
        <v>-1.0500267633333337E-3</v>
      </c>
      <c r="BA546" s="94">
        <f>AVERAGE(C$12:C546)</f>
        <v>4.6842394133333326E-3</v>
      </c>
      <c r="BB546" s="94">
        <f t="shared" si="225"/>
        <v>0</v>
      </c>
      <c r="BC546" s="94">
        <f t="shared" si="226"/>
        <v>0</v>
      </c>
      <c r="BD546" s="94">
        <f t="shared" si="237"/>
        <v>-6.3001605800000027E-2</v>
      </c>
      <c r="BE546" s="94">
        <f t="shared" si="238"/>
        <v>0.28105436479999996</v>
      </c>
      <c r="BF546" s="94">
        <f t="shared" si="239"/>
        <v>0.34405597060000004</v>
      </c>
      <c r="BG546" s="95">
        <f t="shared" si="227"/>
        <v>0</v>
      </c>
      <c r="BH546" s="95">
        <f t="shared" si="228"/>
        <v>0</v>
      </c>
      <c r="BI546" s="95">
        <f>(AVERAGE(B$12:B546)-AVERAGE($D$12:$D546))/STDEV(B$12:B546)</f>
        <v>-8.7081254602406233E-2</v>
      </c>
      <c r="BJ546" s="95">
        <f>(AVERAGE(C$12:C546)-AVERAGE($D$12:$D546))/STDEV(C$12:C546)</f>
        <v>0.10432948975861421</v>
      </c>
      <c r="BK546" s="94"/>
      <c r="BL546" s="94"/>
      <c r="BM546" s="94"/>
      <c r="BN546" s="72">
        <f t="shared" si="229"/>
        <v>0</v>
      </c>
      <c r="BO546" s="72">
        <f t="shared" si="230"/>
        <v>0</v>
      </c>
      <c r="BP546" s="72">
        <f t="shared" si="231"/>
        <v>0</v>
      </c>
      <c r="BQ546" s="72">
        <f t="shared" si="232"/>
        <v>1</v>
      </c>
      <c r="BR546" s="72">
        <f t="shared" si="233"/>
        <v>1</v>
      </c>
      <c r="BS546" s="72">
        <f t="shared" si="234"/>
        <v>1</v>
      </c>
      <c r="BT546" s="72"/>
      <c r="BU546" s="72"/>
      <c r="BV546" s="72"/>
      <c r="BW546" s="72"/>
      <c r="BX546" s="72"/>
      <c r="BY546" s="72"/>
      <c r="BZ546" s="72"/>
      <c r="CA546" s="72"/>
      <c r="CB546" s="72"/>
      <c r="CC546" s="73"/>
      <c r="CD546" s="73"/>
      <c r="CE546" s="73"/>
      <c r="CF546" s="73"/>
      <c r="CG546" s="73"/>
      <c r="CH546" s="73">
        <f t="shared" si="215"/>
        <v>0</v>
      </c>
      <c r="CI546" s="73">
        <f t="shared" si="216"/>
        <v>0</v>
      </c>
      <c r="CJ546" s="73">
        <f t="shared" si="217"/>
        <v>0</v>
      </c>
      <c r="CK546" s="73"/>
      <c r="CL546" s="73">
        <f t="shared" si="218"/>
        <v>0</v>
      </c>
      <c r="CM546" s="73">
        <f t="shared" si="219"/>
        <v>0</v>
      </c>
      <c r="CN546" s="73">
        <f t="shared" si="220"/>
        <v>0</v>
      </c>
      <c r="CO546" s="73">
        <f t="shared" si="221"/>
        <v>0</v>
      </c>
      <c r="CP546" s="73">
        <f t="shared" si="222"/>
        <v>0</v>
      </c>
      <c r="CQ546" s="73">
        <f t="shared" si="223"/>
        <v>0</v>
      </c>
      <c r="CR546" s="73">
        <f t="shared" si="235"/>
        <v>0</v>
      </c>
      <c r="CS546" s="94"/>
      <c r="CT546" s="94"/>
      <c r="CU546" s="94"/>
      <c r="CV546" s="94"/>
      <c r="CW546" s="94"/>
    </row>
    <row r="547" spans="1:101" s="22" customFormat="1" x14ac:dyDescent="0.2">
      <c r="A547" s="91">
        <f t="shared" si="236"/>
        <v>536</v>
      </c>
      <c r="B547" s="61"/>
      <c r="C547" s="61"/>
      <c r="D547" s="6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AS547" s="109"/>
      <c r="AT547" s="94"/>
      <c r="AU547" s="94"/>
      <c r="AV547" s="94"/>
      <c r="AW547" s="94"/>
      <c r="AX547" s="94"/>
      <c r="AY547" s="94">
        <f t="shared" si="224"/>
        <v>536</v>
      </c>
      <c r="AZ547" s="94">
        <f>AVERAGE(B$12:B547)</f>
        <v>-1.0500267633333337E-3</v>
      </c>
      <c r="BA547" s="94">
        <f>AVERAGE(C$12:C547)</f>
        <v>4.6842394133333326E-3</v>
      </c>
      <c r="BB547" s="94">
        <f t="shared" si="225"/>
        <v>0</v>
      </c>
      <c r="BC547" s="94">
        <f t="shared" si="226"/>
        <v>0</v>
      </c>
      <c r="BD547" s="94">
        <f t="shared" si="237"/>
        <v>-6.3001605800000027E-2</v>
      </c>
      <c r="BE547" s="94">
        <f t="shared" si="238"/>
        <v>0.28105436479999996</v>
      </c>
      <c r="BF547" s="94">
        <f t="shared" si="239"/>
        <v>0.34405597060000004</v>
      </c>
      <c r="BG547" s="95">
        <f t="shared" si="227"/>
        <v>0</v>
      </c>
      <c r="BH547" s="95">
        <f t="shared" si="228"/>
        <v>0</v>
      </c>
      <c r="BI547" s="95">
        <f>(AVERAGE(B$12:B547)-AVERAGE($D$12:$D547))/STDEV(B$12:B547)</f>
        <v>-8.7081254602406233E-2</v>
      </c>
      <c r="BJ547" s="95">
        <f>(AVERAGE(C$12:C547)-AVERAGE($D$12:$D547))/STDEV(C$12:C547)</f>
        <v>0.10432948975861421</v>
      </c>
      <c r="BK547" s="94"/>
      <c r="BL547" s="94"/>
      <c r="BM547" s="94"/>
      <c r="BN547" s="72">
        <f t="shared" si="229"/>
        <v>0</v>
      </c>
      <c r="BO547" s="72">
        <f t="shared" si="230"/>
        <v>0</v>
      </c>
      <c r="BP547" s="72">
        <f t="shared" si="231"/>
        <v>0</v>
      </c>
      <c r="BQ547" s="72">
        <f t="shared" si="232"/>
        <v>1</v>
      </c>
      <c r="BR547" s="72">
        <f t="shared" si="233"/>
        <v>1</v>
      </c>
      <c r="BS547" s="72">
        <f t="shared" si="234"/>
        <v>1</v>
      </c>
      <c r="BT547" s="72"/>
      <c r="BU547" s="72"/>
      <c r="BV547" s="72"/>
      <c r="BW547" s="72"/>
      <c r="BX547" s="72"/>
      <c r="BY547" s="72"/>
      <c r="BZ547" s="72"/>
      <c r="CA547" s="72"/>
      <c r="CB547" s="72"/>
      <c r="CC547" s="73"/>
      <c r="CD547" s="73"/>
      <c r="CE547" s="73"/>
      <c r="CF547" s="73"/>
      <c r="CG547" s="73"/>
      <c r="CH547" s="73">
        <f t="shared" si="215"/>
        <v>0</v>
      </c>
      <c r="CI547" s="73">
        <f t="shared" si="216"/>
        <v>0</v>
      </c>
      <c r="CJ547" s="73">
        <f t="shared" si="217"/>
        <v>0</v>
      </c>
      <c r="CK547" s="73"/>
      <c r="CL547" s="73">
        <f t="shared" si="218"/>
        <v>0</v>
      </c>
      <c r="CM547" s="73">
        <f t="shared" si="219"/>
        <v>0</v>
      </c>
      <c r="CN547" s="73">
        <f t="shared" si="220"/>
        <v>0</v>
      </c>
      <c r="CO547" s="73">
        <f t="shared" si="221"/>
        <v>0</v>
      </c>
      <c r="CP547" s="73">
        <f t="shared" si="222"/>
        <v>0</v>
      </c>
      <c r="CQ547" s="73">
        <f t="shared" si="223"/>
        <v>0</v>
      </c>
      <c r="CR547" s="73">
        <f t="shared" si="235"/>
        <v>0</v>
      </c>
      <c r="CS547" s="94"/>
      <c r="CT547" s="94"/>
      <c r="CU547" s="94"/>
      <c r="CV547" s="94"/>
      <c r="CW547" s="94"/>
    </row>
    <row r="548" spans="1:101" s="22" customFormat="1" x14ac:dyDescent="0.2">
      <c r="A548" s="91">
        <f t="shared" si="236"/>
        <v>537</v>
      </c>
      <c r="B548" s="61"/>
      <c r="C548" s="61"/>
      <c r="D548" s="6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AS548" s="109"/>
      <c r="AT548" s="94"/>
      <c r="AU548" s="94"/>
      <c r="AV548" s="94"/>
      <c r="AW548" s="94"/>
      <c r="AX548" s="94"/>
      <c r="AY548" s="94">
        <f t="shared" si="224"/>
        <v>537</v>
      </c>
      <c r="AZ548" s="94">
        <f>AVERAGE(B$12:B548)</f>
        <v>-1.0500267633333337E-3</v>
      </c>
      <c r="BA548" s="94">
        <f>AVERAGE(C$12:C548)</f>
        <v>4.6842394133333326E-3</v>
      </c>
      <c r="BB548" s="94">
        <f t="shared" si="225"/>
        <v>0</v>
      </c>
      <c r="BC548" s="94">
        <f t="shared" si="226"/>
        <v>0</v>
      </c>
      <c r="BD548" s="94">
        <f t="shared" si="237"/>
        <v>-6.3001605800000027E-2</v>
      </c>
      <c r="BE548" s="94">
        <f t="shared" si="238"/>
        <v>0.28105436479999996</v>
      </c>
      <c r="BF548" s="94">
        <f t="shared" si="239"/>
        <v>0.34405597060000004</v>
      </c>
      <c r="BG548" s="95">
        <f t="shared" si="227"/>
        <v>0</v>
      </c>
      <c r="BH548" s="95">
        <f t="shared" si="228"/>
        <v>0</v>
      </c>
      <c r="BI548" s="95">
        <f>(AVERAGE(B$12:B548)-AVERAGE($D$12:$D548))/STDEV(B$12:B548)</f>
        <v>-8.7081254602406233E-2</v>
      </c>
      <c r="BJ548" s="95">
        <f>(AVERAGE(C$12:C548)-AVERAGE($D$12:$D548))/STDEV(C$12:C548)</f>
        <v>0.10432948975861421</v>
      </c>
      <c r="BK548" s="94"/>
      <c r="BL548" s="94"/>
      <c r="BM548" s="94"/>
      <c r="BN548" s="72">
        <f t="shared" si="229"/>
        <v>0</v>
      </c>
      <c r="BO548" s="72">
        <f t="shared" si="230"/>
        <v>0</v>
      </c>
      <c r="BP548" s="72">
        <f t="shared" si="231"/>
        <v>0</v>
      </c>
      <c r="BQ548" s="72">
        <f t="shared" si="232"/>
        <v>1</v>
      </c>
      <c r="BR548" s="72">
        <f t="shared" si="233"/>
        <v>1</v>
      </c>
      <c r="BS548" s="72">
        <f t="shared" si="234"/>
        <v>1</v>
      </c>
      <c r="BT548" s="72"/>
      <c r="BU548" s="72"/>
      <c r="BV548" s="72"/>
      <c r="BW548" s="72"/>
      <c r="BX548" s="72"/>
      <c r="BY548" s="72"/>
      <c r="BZ548" s="72"/>
      <c r="CA548" s="72"/>
      <c r="CB548" s="72"/>
      <c r="CC548" s="73"/>
      <c r="CD548" s="73"/>
      <c r="CE548" s="73"/>
      <c r="CF548" s="73"/>
      <c r="CG548" s="73"/>
      <c r="CH548" s="73">
        <f t="shared" si="215"/>
        <v>0</v>
      </c>
      <c r="CI548" s="73">
        <f t="shared" si="216"/>
        <v>0</v>
      </c>
      <c r="CJ548" s="73">
        <f t="shared" si="217"/>
        <v>0</v>
      </c>
      <c r="CK548" s="73"/>
      <c r="CL548" s="73">
        <f t="shared" si="218"/>
        <v>0</v>
      </c>
      <c r="CM548" s="73">
        <f t="shared" si="219"/>
        <v>0</v>
      </c>
      <c r="CN548" s="73">
        <f t="shared" si="220"/>
        <v>0</v>
      </c>
      <c r="CO548" s="73">
        <f t="shared" si="221"/>
        <v>0</v>
      </c>
      <c r="CP548" s="73">
        <f t="shared" si="222"/>
        <v>0</v>
      </c>
      <c r="CQ548" s="73">
        <f t="shared" si="223"/>
        <v>0</v>
      </c>
      <c r="CR548" s="73">
        <f t="shared" si="235"/>
        <v>0</v>
      </c>
      <c r="CS548" s="94"/>
      <c r="CT548" s="94"/>
      <c r="CU548" s="94"/>
      <c r="CV548" s="94"/>
      <c r="CW548" s="94"/>
    </row>
    <row r="549" spans="1:101" s="22" customFormat="1" x14ac:dyDescent="0.2">
      <c r="A549" s="91">
        <f t="shared" si="236"/>
        <v>538</v>
      </c>
      <c r="B549" s="61"/>
      <c r="C549" s="61"/>
      <c r="D549" s="6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AS549" s="109"/>
      <c r="AT549" s="94"/>
      <c r="AU549" s="94"/>
      <c r="AV549" s="94"/>
      <c r="AW549" s="94"/>
      <c r="AX549" s="94"/>
      <c r="AY549" s="94">
        <f t="shared" si="224"/>
        <v>538</v>
      </c>
      <c r="AZ549" s="94">
        <f>AVERAGE(B$12:B549)</f>
        <v>-1.0500267633333337E-3</v>
      </c>
      <c r="BA549" s="94">
        <f>AVERAGE(C$12:C549)</f>
        <v>4.6842394133333326E-3</v>
      </c>
      <c r="BB549" s="94">
        <f t="shared" si="225"/>
        <v>0</v>
      </c>
      <c r="BC549" s="94">
        <f t="shared" si="226"/>
        <v>0</v>
      </c>
      <c r="BD549" s="94">
        <f t="shared" si="237"/>
        <v>-6.3001605800000027E-2</v>
      </c>
      <c r="BE549" s="94">
        <f t="shared" si="238"/>
        <v>0.28105436479999996</v>
      </c>
      <c r="BF549" s="94">
        <f t="shared" si="239"/>
        <v>0.34405597060000004</v>
      </c>
      <c r="BG549" s="95">
        <f t="shared" si="227"/>
        <v>0</v>
      </c>
      <c r="BH549" s="95">
        <f t="shared" si="228"/>
        <v>0</v>
      </c>
      <c r="BI549" s="95">
        <f>(AVERAGE(B$12:B549)-AVERAGE($D$12:$D549))/STDEV(B$12:B549)</f>
        <v>-8.7081254602406233E-2</v>
      </c>
      <c r="BJ549" s="95">
        <f>(AVERAGE(C$12:C549)-AVERAGE($D$12:$D549))/STDEV(C$12:C549)</f>
        <v>0.10432948975861421</v>
      </c>
      <c r="BK549" s="94"/>
      <c r="BL549" s="94"/>
      <c r="BM549" s="94"/>
      <c r="BN549" s="72">
        <f t="shared" si="229"/>
        <v>0</v>
      </c>
      <c r="BO549" s="72">
        <f t="shared" si="230"/>
        <v>0</v>
      </c>
      <c r="BP549" s="72">
        <f t="shared" si="231"/>
        <v>0</v>
      </c>
      <c r="BQ549" s="72">
        <f t="shared" si="232"/>
        <v>1</v>
      </c>
      <c r="BR549" s="72">
        <f t="shared" si="233"/>
        <v>1</v>
      </c>
      <c r="BS549" s="72">
        <f t="shared" si="234"/>
        <v>1</v>
      </c>
      <c r="BT549" s="72"/>
      <c r="BU549" s="72"/>
      <c r="BV549" s="72"/>
      <c r="BW549" s="72"/>
      <c r="BX549" s="72"/>
      <c r="BY549" s="72"/>
      <c r="BZ549" s="72"/>
      <c r="CA549" s="72"/>
      <c r="CB549" s="72"/>
      <c r="CC549" s="73"/>
      <c r="CD549" s="73"/>
      <c r="CE549" s="73"/>
      <c r="CF549" s="73"/>
      <c r="CG549" s="73"/>
      <c r="CH549" s="73">
        <f t="shared" si="215"/>
        <v>0</v>
      </c>
      <c r="CI549" s="73">
        <f t="shared" si="216"/>
        <v>0</v>
      </c>
      <c r="CJ549" s="73">
        <f t="shared" si="217"/>
        <v>0</v>
      </c>
      <c r="CK549" s="73"/>
      <c r="CL549" s="73">
        <f t="shared" si="218"/>
        <v>0</v>
      </c>
      <c r="CM549" s="73">
        <f t="shared" si="219"/>
        <v>0</v>
      </c>
      <c r="CN549" s="73">
        <f t="shared" si="220"/>
        <v>0</v>
      </c>
      <c r="CO549" s="73">
        <f t="shared" si="221"/>
        <v>0</v>
      </c>
      <c r="CP549" s="73">
        <f t="shared" si="222"/>
        <v>0</v>
      </c>
      <c r="CQ549" s="73">
        <f t="shared" si="223"/>
        <v>0</v>
      </c>
      <c r="CR549" s="73">
        <f t="shared" si="235"/>
        <v>0</v>
      </c>
      <c r="CS549" s="94"/>
      <c r="CT549" s="94"/>
      <c r="CU549" s="94"/>
      <c r="CV549" s="94"/>
      <c r="CW549" s="94"/>
    </row>
    <row r="550" spans="1:101" s="22" customFormat="1" x14ac:dyDescent="0.2">
      <c r="A550" s="91">
        <f t="shared" si="236"/>
        <v>539</v>
      </c>
      <c r="B550" s="61"/>
      <c r="C550" s="61"/>
      <c r="D550" s="6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AS550" s="109"/>
      <c r="AT550" s="94"/>
      <c r="AU550" s="94"/>
      <c r="AV550" s="94"/>
      <c r="AW550" s="94"/>
      <c r="AX550" s="94"/>
      <c r="AY550" s="94">
        <f t="shared" si="224"/>
        <v>539</v>
      </c>
      <c r="AZ550" s="94">
        <f>AVERAGE(B$12:B550)</f>
        <v>-1.0500267633333337E-3</v>
      </c>
      <c r="BA550" s="94">
        <f>AVERAGE(C$12:C550)</f>
        <v>4.6842394133333326E-3</v>
      </c>
      <c r="BB550" s="94">
        <f t="shared" si="225"/>
        <v>0</v>
      </c>
      <c r="BC550" s="94">
        <f t="shared" si="226"/>
        <v>0</v>
      </c>
      <c r="BD550" s="94">
        <f t="shared" si="237"/>
        <v>-6.3001605800000027E-2</v>
      </c>
      <c r="BE550" s="94">
        <f t="shared" si="238"/>
        <v>0.28105436479999996</v>
      </c>
      <c r="BF550" s="94">
        <f t="shared" si="239"/>
        <v>0.34405597060000004</v>
      </c>
      <c r="BG550" s="95">
        <f t="shared" si="227"/>
        <v>0</v>
      </c>
      <c r="BH550" s="95">
        <f t="shared" si="228"/>
        <v>0</v>
      </c>
      <c r="BI550" s="95">
        <f>(AVERAGE(B$12:B550)-AVERAGE($D$12:$D550))/STDEV(B$12:B550)</f>
        <v>-8.7081254602406233E-2</v>
      </c>
      <c r="BJ550" s="95">
        <f>(AVERAGE(C$12:C550)-AVERAGE($D$12:$D550))/STDEV(C$12:C550)</f>
        <v>0.10432948975861421</v>
      </c>
      <c r="BK550" s="94"/>
      <c r="BL550" s="94"/>
      <c r="BM550" s="94"/>
      <c r="BN550" s="72">
        <f t="shared" si="229"/>
        <v>0</v>
      </c>
      <c r="BO550" s="72">
        <f t="shared" si="230"/>
        <v>0</v>
      </c>
      <c r="BP550" s="72">
        <f t="shared" si="231"/>
        <v>0</v>
      </c>
      <c r="BQ550" s="72">
        <f t="shared" si="232"/>
        <v>1</v>
      </c>
      <c r="BR550" s="72">
        <f t="shared" si="233"/>
        <v>1</v>
      </c>
      <c r="BS550" s="72">
        <f t="shared" si="234"/>
        <v>1</v>
      </c>
      <c r="BT550" s="72"/>
      <c r="BU550" s="72"/>
      <c r="BV550" s="72"/>
      <c r="BW550" s="72"/>
      <c r="BX550" s="72"/>
      <c r="BY550" s="72"/>
      <c r="BZ550" s="72"/>
      <c r="CA550" s="72"/>
      <c r="CB550" s="72"/>
      <c r="CC550" s="73"/>
      <c r="CD550" s="73"/>
      <c r="CE550" s="73"/>
      <c r="CF550" s="73"/>
      <c r="CG550" s="73"/>
      <c r="CH550" s="73">
        <f t="shared" si="215"/>
        <v>0</v>
      </c>
      <c r="CI550" s="73">
        <f t="shared" si="216"/>
        <v>0</v>
      </c>
      <c r="CJ550" s="73">
        <f t="shared" si="217"/>
        <v>0</v>
      </c>
      <c r="CK550" s="73"/>
      <c r="CL550" s="73">
        <f t="shared" si="218"/>
        <v>0</v>
      </c>
      <c r="CM550" s="73">
        <f t="shared" si="219"/>
        <v>0</v>
      </c>
      <c r="CN550" s="73">
        <f t="shared" si="220"/>
        <v>0</v>
      </c>
      <c r="CO550" s="73">
        <f t="shared" si="221"/>
        <v>0</v>
      </c>
      <c r="CP550" s="73">
        <f t="shared" si="222"/>
        <v>0</v>
      </c>
      <c r="CQ550" s="73">
        <f t="shared" si="223"/>
        <v>0</v>
      </c>
      <c r="CR550" s="73">
        <f t="shared" si="235"/>
        <v>0</v>
      </c>
      <c r="CS550" s="94"/>
      <c r="CT550" s="94"/>
      <c r="CU550" s="94"/>
      <c r="CV550" s="94"/>
      <c r="CW550" s="94"/>
    </row>
    <row r="551" spans="1:101" s="22" customFormat="1" x14ac:dyDescent="0.2">
      <c r="A551" s="91">
        <f t="shared" si="236"/>
        <v>540</v>
      </c>
      <c r="B551" s="61"/>
      <c r="C551" s="61"/>
      <c r="D551" s="6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AS551" s="109"/>
      <c r="AT551" s="94"/>
      <c r="AU551" s="94"/>
      <c r="AV551" s="94"/>
      <c r="AW551" s="94"/>
      <c r="AX551" s="94"/>
      <c r="AY551" s="94">
        <f t="shared" si="224"/>
        <v>540</v>
      </c>
      <c r="AZ551" s="94">
        <f>AVERAGE(B$12:B551)</f>
        <v>-1.0500267633333337E-3</v>
      </c>
      <c r="BA551" s="94">
        <f>AVERAGE(C$12:C551)</f>
        <v>4.6842394133333326E-3</v>
      </c>
      <c r="BB551" s="94">
        <f t="shared" si="225"/>
        <v>0</v>
      </c>
      <c r="BC551" s="94">
        <f t="shared" si="226"/>
        <v>0</v>
      </c>
      <c r="BD551" s="94">
        <f t="shared" si="237"/>
        <v>-6.3001605800000027E-2</v>
      </c>
      <c r="BE551" s="94">
        <f t="shared" si="238"/>
        <v>0.28105436479999996</v>
      </c>
      <c r="BF551" s="94">
        <f t="shared" si="239"/>
        <v>0.34405597060000004</v>
      </c>
      <c r="BG551" s="95">
        <f t="shared" si="227"/>
        <v>0</v>
      </c>
      <c r="BH551" s="95">
        <f t="shared" si="228"/>
        <v>0</v>
      </c>
      <c r="BI551" s="95">
        <f>(AVERAGE(B$12:B551)-AVERAGE($D$12:$D551))/STDEV(B$12:B551)</f>
        <v>-8.7081254602406233E-2</v>
      </c>
      <c r="BJ551" s="95">
        <f>(AVERAGE(C$12:C551)-AVERAGE($D$12:$D551))/STDEV(C$12:C551)</f>
        <v>0.10432948975861421</v>
      </c>
      <c r="BK551" s="94"/>
      <c r="BL551" s="94"/>
      <c r="BM551" s="94"/>
      <c r="BN551" s="72">
        <f t="shared" si="229"/>
        <v>0</v>
      </c>
      <c r="BO551" s="72">
        <f t="shared" si="230"/>
        <v>0</v>
      </c>
      <c r="BP551" s="72">
        <f t="shared" si="231"/>
        <v>0</v>
      </c>
      <c r="BQ551" s="72">
        <f t="shared" si="232"/>
        <v>1</v>
      </c>
      <c r="BR551" s="72">
        <f t="shared" si="233"/>
        <v>1</v>
      </c>
      <c r="BS551" s="72">
        <f t="shared" si="234"/>
        <v>1</v>
      </c>
      <c r="BT551" s="72"/>
      <c r="BU551" s="72"/>
      <c r="BV551" s="72"/>
      <c r="BW551" s="72"/>
      <c r="BX551" s="72"/>
      <c r="BY551" s="72"/>
      <c r="BZ551" s="72"/>
      <c r="CA551" s="72"/>
      <c r="CB551" s="72"/>
      <c r="CC551" s="73"/>
      <c r="CD551" s="73"/>
      <c r="CE551" s="73"/>
      <c r="CF551" s="73"/>
      <c r="CG551" s="73"/>
      <c r="CH551" s="73">
        <f t="shared" si="215"/>
        <v>0</v>
      </c>
      <c r="CI551" s="73">
        <f t="shared" si="216"/>
        <v>0</v>
      </c>
      <c r="CJ551" s="73">
        <f t="shared" si="217"/>
        <v>0</v>
      </c>
      <c r="CK551" s="73"/>
      <c r="CL551" s="73">
        <f t="shared" si="218"/>
        <v>0</v>
      </c>
      <c r="CM551" s="73">
        <f t="shared" si="219"/>
        <v>0</v>
      </c>
      <c r="CN551" s="73">
        <f t="shared" si="220"/>
        <v>0</v>
      </c>
      <c r="CO551" s="73">
        <f t="shared" si="221"/>
        <v>0</v>
      </c>
      <c r="CP551" s="73">
        <f t="shared" si="222"/>
        <v>0</v>
      </c>
      <c r="CQ551" s="73">
        <f t="shared" si="223"/>
        <v>0</v>
      </c>
      <c r="CR551" s="73">
        <f t="shared" si="235"/>
        <v>0</v>
      </c>
      <c r="CS551" s="94"/>
      <c r="CT551" s="94"/>
      <c r="CU551" s="94"/>
      <c r="CV551" s="94"/>
      <c r="CW551" s="94"/>
    </row>
    <row r="552" spans="1:101" s="22" customFormat="1" x14ac:dyDescent="0.2">
      <c r="A552" s="91">
        <f t="shared" si="236"/>
        <v>541</v>
      </c>
      <c r="B552" s="61"/>
      <c r="C552" s="61"/>
      <c r="D552" s="6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AS552" s="109"/>
      <c r="AT552" s="94"/>
      <c r="AU552" s="94"/>
      <c r="AV552" s="94"/>
      <c r="AW552" s="94"/>
      <c r="AX552" s="94"/>
      <c r="AY552" s="94">
        <f t="shared" si="224"/>
        <v>541</v>
      </c>
      <c r="AZ552" s="94">
        <f>AVERAGE(B$12:B552)</f>
        <v>-1.0500267633333337E-3</v>
      </c>
      <c r="BA552" s="94">
        <f>AVERAGE(C$12:C552)</f>
        <v>4.6842394133333326E-3</v>
      </c>
      <c r="BB552" s="94">
        <f t="shared" si="225"/>
        <v>0</v>
      </c>
      <c r="BC552" s="94">
        <f t="shared" si="226"/>
        <v>0</v>
      </c>
      <c r="BD552" s="94">
        <f t="shared" si="237"/>
        <v>-6.3001605800000027E-2</v>
      </c>
      <c r="BE552" s="94">
        <f t="shared" si="238"/>
        <v>0.28105436479999996</v>
      </c>
      <c r="BF552" s="94">
        <f t="shared" si="239"/>
        <v>0.34405597060000004</v>
      </c>
      <c r="BG552" s="95">
        <f t="shared" si="227"/>
        <v>0</v>
      </c>
      <c r="BH552" s="95">
        <f t="shared" si="228"/>
        <v>0</v>
      </c>
      <c r="BI552" s="95">
        <f>(AVERAGE(B$12:B552)-AVERAGE($D$12:$D552))/STDEV(B$12:B552)</f>
        <v>-8.7081254602406233E-2</v>
      </c>
      <c r="BJ552" s="95">
        <f>(AVERAGE(C$12:C552)-AVERAGE($D$12:$D552))/STDEV(C$12:C552)</f>
        <v>0.10432948975861421</v>
      </c>
      <c r="BK552" s="94"/>
      <c r="BL552" s="94"/>
      <c r="BM552" s="94"/>
      <c r="BN552" s="72">
        <f t="shared" si="229"/>
        <v>0</v>
      </c>
      <c r="BO552" s="72">
        <f t="shared" si="230"/>
        <v>0</v>
      </c>
      <c r="BP552" s="72">
        <f t="shared" si="231"/>
        <v>0</v>
      </c>
      <c r="BQ552" s="72">
        <f t="shared" si="232"/>
        <v>1</v>
      </c>
      <c r="BR552" s="72">
        <f t="shared" si="233"/>
        <v>1</v>
      </c>
      <c r="BS552" s="72">
        <f t="shared" si="234"/>
        <v>1</v>
      </c>
      <c r="BT552" s="72"/>
      <c r="BU552" s="72"/>
      <c r="BV552" s="72"/>
      <c r="BW552" s="72"/>
      <c r="BX552" s="72"/>
      <c r="BY552" s="72"/>
      <c r="BZ552" s="72"/>
      <c r="CA552" s="72"/>
      <c r="CB552" s="72"/>
      <c r="CC552" s="73"/>
      <c r="CD552" s="73"/>
      <c r="CE552" s="73"/>
      <c r="CF552" s="73"/>
      <c r="CG552" s="73"/>
      <c r="CH552" s="73">
        <f t="shared" si="215"/>
        <v>0</v>
      </c>
      <c r="CI552" s="73">
        <f t="shared" si="216"/>
        <v>0</v>
      </c>
      <c r="CJ552" s="73">
        <f t="shared" si="217"/>
        <v>0</v>
      </c>
      <c r="CK552" s="73"/>
      <c r="CL552" s="73">
        <f t="shared" si="218"/>
        <v>0</v>
      </c>
      <c r="CM552" s="73">
        <f t="shared" si="219"/>
        <v>0</v>
      </c>
      <c r="CN552" s="73">
        <f t="shared" si="220"/>
        <v>0</v>
      </c>
      <c r="CO552" s="73">
        <f t="shared" si="221"/>
        <v>0</v>
      </c>
      <c r="CP552" s="73">
        <f t="shared" si="222"/>
        <v>0</v>
      </c>
      <c r="CQ552" s="73">
        <f t="shared" si="223"/>
        <v>0</v>
      </c>
      <c r="CR552" s="73">
        <f t="shared" si="235"/>
        <v>0</v>
      </c>
      <c r="CS552" s="94"/>
      <c r="CT552" s="94"/>
      <c r="CU552" s="94"/>
      <c r="CV552" s="94"/>
      <c r="CW552" s="94"/>
    </row>
    <row r="553" spans="1:101" s="22" customFormat="1" x14ac:dyDescent="0.2">
      <c r="A553" s="91">
        <f t="shared" si="236"/>
        <v>542</v>
      </c>
      <c r="B553" s="61"/>
      <c r="C553" s="61"/>
      <c r="D553" s="6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AS553" s="109"/>
      <c r="AT553" s="94"/>
      <c r="AU553" s="94"/>
      <c r="AV553" s="94"/>
      <c r="AW553" s="94"/>
      <c r="AX553" s="94"/>
      <c r="AY553" s="94">
        <f t="shared" si="224"/>
        <v>542</v>
      </c>
      <c r="AZ553" s="94">
        <f>AVERAGE(B$12:B553)</f>
        <v>-1.0500267633333337E-3</v>
      </c>
      <c r="BA553" s="94">
        <f>AVERAGE(C$12:C553)</f>
        <v>4.6842394133333326E-3</v>
      </c>
      <c r="BB553" s="94">
        <f t="shared" si="225"/>
        <v>0</v>
      </c>
      <c r="BC553" s="94">
        <f t="shared" si="226"/>
        <v>0</v>
      </c>
      <c r="BD553" s="94">
        <f t="shared" si="237"/>
        <v>-6.3001605800000027E-2</v>
      </c>
      <c r="BE553" s="94">
        <f t="shared" si="238"/>
        <v>0.28105436479999996</v>
      </c>
      <c r="BF553" s="94">
        <f t="shared" si="239"/>
        <v>0.34405597060000004</v>
      </c>
      <c r="BG553" s="95">
        <f t="shared" si="227"/>
        <v>0</v>
      </c>
      <c r="BH553" s="95">
        <f t="shared" si="228"/>
        <v>0</v>
      </c>
      <c r="BI553" s="95">
        <f>(AVERAGE(B$12:B553)-AVERAGE($D$12:$D553))/STDEV(B$12:B553)</f>
        <v>-8.7081254602406233E-2</v>
      </c>
      <c r="BJ553" s="95">
        <f>(AVERAGE(C$12:C553)-AVERAGE($D$12:$D553))/STDEV(C$12:C553)</f>
        <v>0.10432948975861421</v>
      </c>
      <c r="BK553" s="94"/>
      <c r="BL553" s="94"/>
      <c r="BM553" s="94"/>
      <c r="BN553" s="72">
        <f t="shared" si="229"/>
        <v>0</v>
      </c>
      <c r="BO553" s="72">
        <f t="shared" si="230"/>
        <v>0</v>
      </c>
      <c r="BP553" s="72">
        <f t="shared" si="231"/>
        <v>0</v>
      </c>
      <c r="BQ553" s="72">
        <f t="shared" si="232"/>
        <v>1</v>
      </c>
      <c r="BR553" s="72">
        <f t="shared" si="233"/>
        <v>1</v>
      </c>
      <c r="BS553" s="72">
        <f t="shared" si="234"/>
        <v>1</v>
      </c>
      <c r="BT553" s="72"/>
      <c r="BU553" s="72"/>
      <c r="BV553" s="72"/>
      <c r="BW553" s="72"/>
      <c r="BX553" s="72"/>
      <c r="BY553" s="72"/>
      <c r="BZ553" s="72"/>
      <c r="CA553" s="72"/>
      <c r="CB553" s="72"/>
      <c r="CC553" s="73"/>
      <c r="CD553" s="73"/>
      <c r="CE553" s="73"/>
      <c r="CF553" s="73"/>
      <c r="CG553" s="73"/>
      <c r="CH553" s="73">
        <f t="shared" si="215"/>
        <v>0</v>
      </c>
      <c r="CI553" s="73">
        <f t="shared" si="216"/>
        <v>0</v>
      </c>
      <c r="CJ553" s="73">
        <f t="shared" si="217"/>
        <v>0</v>
      </c>
      <c r="CK553" s="73"/>
      <c r="CL553" s="73">
        <f t="shared" si="218"/>
        <v>0</v>
      </c>
      <c r="CM553" s="73">
        <f t="shared" si="219"/>
        <v>0</v>
      </c>
      <c r="CN553" s="73">
        <f t="shared" si="220"/>
        <v>0</v>
      </c>
      <c r="CO553" s="73">
        <f t="shared" si="221"/>
        <v>0</v>
      </c>
      <c r="CP553" s="73">
        <f t="shared" si="222"/>
        <v>0</v>
      </c>
      <c r="CQ553" s="73">
        <f t="shared" si="223"/>
        <v>0</v>
      </c>
      <c r="CR553" s="73">
        <f t="shared" si="235"/>
        <v>0</v>
      </c>
      <c r="CS553" s="94"/>
      <c r="CT553" s="94"/>
      <c r="CU553" s="94"/>
      <c r="CV553" s="94"/>
      <c r="CW553" s="94"/>
    </row>
    <row r="554" spans="1:101" s="22" customFormat="1" x14ac:dyDescent="0.2">
      <c r="A554" s="91">
        <f t="shared" si="236"/>
        <v>543</v>
      </c>
      <c r="B554" s="61"/>
      <c r="C554" s="61"/>
      <c r="D554" s="6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AS554" s="109"/>
      <c r="AT554" s="94"/>
      <c r="AU554" s="94"/>
      <c r="AV554" s="94"/>
      <c r="AW554" s="94"/>
      <c r="AX554" s="94"/>
      <c r="AY554" s="94">
        <f t="shared" si="224"/>
        <v>543</v>
      </c>
      <c r="AZ554" s="94">
        <f>AVERAGE(B$12:B554)</f>
        <v>-1.0500267633333337E-3</v>
      </c>
      <c r="BA554" s="94">
        <f>AVERAGE(C$12:C554)</f>
        <v>4.6842394133333326E-3</v>
      </c>
      <c r="BB554" s="94">
        <f t="shared" si="225"/>
        <v>0</v>
      </c>
      <c r="BC554" s="94">
        <f t="shared" si="226"/>
        <v>0</v>
      </c>
      <c r="BD554" s="94">
        <f t="shared" si="237"/>
        <v>-6.3001605800000027E-2</v>
      </c>
      <c r="BE554" s="94">
        <f t="shared" si="238"/>
        <v>0.28105436479999996</v>
      </c>
      <c r="BF554" s="94">
        <f t="shared" si="239"/>
        <v>0.34405597060000004</v>
      </c>
      <c r="BG554" s="95">
        <f t="shared" si="227"/>
        <v>0</v>
      </c>
      <c r="BH554" s="95">
        <f t="shared" si="228"/>
        <v>0</v>
      </c>
      <c r="BI554" s="95">
        <f>(AVERAGE(B$12:B554)-AVERAGE($D$12:$D554))/STDEV(B$12:B554)</f>
        <v>-8.7081254602406233E-2</v>
      </c>
      <c r="BJ554" s="95">
        <f>(AVERAGE(C$12:C554)-AVERAGE($D$12:$D554))/STDEV(C$12:C554)</f>
        <v>0.10432948975861421</v>
      </c>
      <c r="BK554" s="94"/>
      <c r="BL554" s="94"/>
      <c r="BM554" s="94"/>
      <c r="BN554" s="72">
        <f t="shared" si="229"/>
        <v>0</v>
      </c>
      <c r="BO554" s="72">
        <f t="shared" si="230"/>
        <v>0</v>
      </c>
      <c r="BP554" s="72">
        <f t="shared" si="231"/>
        <v>0</v>
      </c>
      <c r="BQ554" s="72">
        <f t="shared" si="232"/>
        <v>1</v>
      </c>
      <c r="BR554" s="72">
        <f t="shared" si="233"/>
        <v>1</v>
      </c>
      <c r="BS554" s="72">
        <f t="shared" si="234"/>
        <v>1</v>
      </c>
      <c r="BT554" s="72"/>
      <c r="BU554" s="72"/>
      <c r="BV554" s="72"/>
      <c r="BW554" s="72"/>
      <c r="BX554" s="72"/>
      <c r="BY554" s="72"/>
      <c r="BZ554" s="72"/>
      <c r="CA554" s="72"/>
      <c r="CB554" s="72"/>
      <c r="CC554" s="73"/>
      <c r="CD554" s="73"/>
      <c r="CE554" s="73"/>
      <c r="CF554" s="73"/>
      <c r="CG554" s="73"/>
      <c r="CH554" s="73">
        <f t="shared" si="215"/>
        <v>0</v>
      </c>
      <c r="CI554" s="73">
        <f t="shared" si="216"/>
        <v>0</v>
      </c>
      <c r="CJ554" s="73">
        <f t="shared" si="217"/>
        <v>0</v>
      </c>
      <c r="CK554" s="73"/>
      <c r="CL554" s="73">
        <f t="shared" si="218"/>
        <v>0</v>
      </c>
      <c r="CM554" s="73">
        <f t="shared" si="219"/>
        <v>0</v>
      </c>
      <c r="CN554" s="73">
        <f t="shared" si="220"/>
        <v>0</v>
      </c>
      <c r="CO554" s="73">
        <f t="shared" si="221"/>
        <v>0</v>
      </c>
      <c r="CP554" s="73">
        <f t="shared" si="222"/>
        <v>0</v>
      </c>
      <c r="CQ554" s="73">
        <f t="shared" si="223"/>
        <v>0</v>
      </c>
      <c r="CR554" s="73">
        <f t="shared" si="235"/>
        <v>0</v>
      </c>
      <c r="CS554" s="94"/>
      <c r="CT554" s="94"/>
      <c r="CU554" s="94"/>
      <c r="CV554" s="94"/>
      <c r="CW554" s="94"/>
    </row>
    <row r="555" spans="1:101" s="22" customFormat="1" x14ac:dyDescent="0.2">
      <c r="A555" s="91">
        <f t="shared" si="236"/>
        <v>544</v>
      </c>
      <c r="B555" s="61"/>
      <c r="C555" s="61"/>
      <c r="D555" s="6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AS555" s="109"/>
      <c r="AT555" s="94"/>
      <c r="AU555" s="94"/>
      <c r="AV555" s="94"/>
      <c r="AW555" s="94"/>
      <c r="AX555" s="94"/>
      <c r="AY555" s="94">
        <f t="shared" si="224"/>
        <v>544</v>
      </c>
      <c r="AZ555" s="94">
        <f>AVERAGE(B$12:B555)</f>
        <v>-1.0500267633333337E-3</v>
      </c>
      <c r="BA555" s="94">
        <f>AVERAGE(C$12:C555)</f>
        <v>4.6842394133333326E-3</v>
      </c>
      <c r="BB555" s="94">
        <f t="shared" si="225"/>
        <v>0</v>
      </c>
      <c r="BC555" s="94">
        <f t="shared" si="226"/>
        <v>0</v>
      </c>
      <c r="BD555" s="94">
        <f t="shared" si="237"/>
        <v>-6.3001605800000027E-2</v>
      </c>
      <c r="BE555" s="94">
        <f t="shared" si="238"/>
        <v>0.28105436479999996</v>
      </c>
      <c r="BF555" s="94">
        <f t="shared" si="239"/>
        <v>0.34405597060000004</v>
      </c>
      <c r="BG555" s="95">
        <f t="shared" si="227"/>
        <v>0</v>
      </c>
      <c r="BH555" s="95">
        <f t="shared" si="228"/>
        <v>0</v>
      </c>
      <c r="BI555" s="95">
        <f>(AVERAGE(B$12:B555)-AVERAGE($D$12:$D555))/STDEV(B$12:B555)</f>
        <v>-8.7081254602406233E-2</v>
      </c>
      <c r="BJ555" s="95">
        <f>(AVERAGE(C$12:C555)-AVERAGE($D$12:$D555))/STDEV(C$12:C555)</f>
        <v>0.10432948975861421</v>
      </c>
      <c r="BK555" s="94"/>
      <c r="BL555" s="94"/>
      <c r="BM555" s="94"/>
      <c r="BN555" s="72">
        <f t="shared" si="229"/>
        <v>0</v>
      </c>
      <c r="BO555" s="72">
        <f t="shared" si="230"/>
        <v>0</v>
      </c>
      <c r="BP555" s="72">
        <f t="shared" si="231"/>
        <v>0</v>
      </c>
      <c r="BQ555" s="72">
        <f t="shared" si="232"/>
        <v>1</v>
      </c>
      <c r="BR555" s="72">
        <f t="shared" si="233"/>
        <v>1</v>
      </c>
      <c r="BS555" s="72">
        <f t="shared" si="234"/>
        <v>1</v>
      </c>
      <c r="BT555" s="72"/>
      <c r="BU555" s="72"/>
      <c r="BV555" s="72"/>
      <c r="BW555" s="72"/>
      <c r="BX555" s="72"/>
      <c r="BY555" s="72"/>
      <c r="BZ555" s="72"/>
      <c r="CA555" s="72"/>
      <c r="CB555" s="72"/>
      <c r="CC555" s="73"/>
      <c r="CD555" s="73"/>
      <c r="CE555" s="73"/>
      <c r="CF555" s="73"/>
      <c r="CG555" s="73"/>
      <c r="CH555" s="73">
        <f t="shared" si="215"/>
        <v>0</v>
      </c>
      <c r="CI555" s="73">
        <f t="shared" si="216"/>
        <v>0</v>
      </c>
      <c r="CJ555" s="73">
        <f t="shared" si="217"/>
        <v>0</v>
      </c>
      <c r="CK555" s="73"/>
      <c r="CL555" s="73">
        <f t="shared" si="218"/>
        <v>0</v>
      </c>
      <c r="CM555" s="73">
        <f t="shared" si="219"/>
        <v>0</v>
      </c>
      <c r="CN555" s="73">
        <f t="shared" si="220"/>
        <v>0</v>
      </c>
      <c r="CO555" s="73">
        <f t="shared" si="221"/>
        <v>0</v>
      </c>
      <c r="CP555" s="73">
        <f t="shared" si="222"/>
        <v>0</v>
      </c>
      <c r="CQ555" s="73">
        <f t="shared" si="223"/>
        <v>0</v>
      </c>
      <c r="CR555" s="73">
        <f t="shared" si="235"/>
        <v>0</v>
      </c>
      <c r="CS555" s="94"/>
      <c r="CT555" s="94"/>
      <c r="CU555" s="94"/>
      <c r="CV555" s="94"/>
      <c r="CW555" s="94"/>
    </row>
    <row r="556" spans="1:101" s="22" customFormat="1" x14ac:dyDescent="0.2">
      <c r="A556" s="91">
        <f t="shared" si="236"/>
        <v>545</v>
      </c>
      <c r="B556" s="61"/>
      <c r="C556" s="61"/>
      <c r="D556" s="6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AS556" s="109"/>
      <c r="AT556" s="94"/>
      <c r="AU556" s="94"/>
      <c r="AV556" s="94"/>
      <c r="AW556" s="94"/>
      <c r="AX556" s="94"/>
      <c r="AY556" s="94">
        <f t="shared" si="224"/>
        <v>545</v>
      </c>
      <c r="AZ556" s="94">
        <f>AVERAGE(B$12:B556)</f>
        <v>-1.0500267633333337E-3</v>
      </c>
      <c r="BA556" s="94">
        <f>AVERAGE(C$12:C556)</f>
        <v>4.6842394133333326E-3</v>
      </c>
      <c r="BB556" s="94">
        <f t="shared" si="225"/>
        <v>0</v>
      </c>
      <c r="BC556" s="94">
        <f t="shared" si="226"/>
        <v>0</v>
      </c>
      <c r="BD556" s="94">
        <f t="shared" si="237"/>
        <v>-6.3001605800000027E-2</v>
      </c>
      <c r="BE556" s="94">
        <f t="shared" si="238"/>
        <v>0.28105436479999996</v>
      </c>
      <c r="BF556" s="94">
        <f t="shared" si="239"/>
        <v>0.34405597060000004</v>
      </c>
      <c r="BG556" s="95">
        <f t="shared" si="227"/>
        <v>0</v>
      </c>
      <c r="BH556" s="95">
        <f t="shared" si="228"/>
        <v>0</v>
      </c>
      <c r="BI556" s="95">
        <f>(AVERAGE(B$12:B556)-AVERAGE($D$12:$D556))/STDEV(B$12:B556)</f>
        <v>-8.7081254602406233E-2</v>
      </c>
      <c r="BJ556" s="95">
        <f>(AVERAGE(C$12:C556)-AVERAGE($D$12:$D556))/STDEV(C$12:C556)</f>
        <v>0.10432948975861421</v>
      </c>
      <c r="BK556" s="94"/>
      <c r="BL556" s="94"/>
      <c r="BM556" s="94"/>
      <c r="BN556" s="72">
        <f t="shared" si="229"/>
        <v>0</v>
      </c>
      <c r="BO556" s="72">
        <f t="shared" si="230"/>
        <v>0</v>
      </c>
      <c r="BP556" s="72">
        <f t="shared" si="231"/>
        <v>0</v>
      </c>
      <c r="BQ556" s="72">
        <f t="shared" si="232"/>
        <v>1</v>
      </c>
      <c r="BR556" s="72">
        <f t="shared" si="233"/>
        <v>1</v>
      </c>
      <c r="BS556" s="72">
        <f t="shared" si="234"/>
        <v>1</v>
      </c>
      <c r="BT556" s="72"/>
      <c r="BU556" s="72"/>
      <c r="BV556" s="72"/>
      <c r="BW556" s="72"/>
      <c r="BX556" s="72"/>
      <c r="BY556" s="72"/>
      <c r="BZ556" s="72"/>
      <c r="CA556" s="72"/>
      <c r="CB556" s="72"/>
      <c r="CC556" s="73"/>
      <c r="CD556" s="73"/>
      <c r="CE556" s="73"/>
      <c r="CF556" s="73"/>
      <c r="CG556" s="73"/>
      <c r="CH556" s="73">
        <f t="shared" si="215"/>
        <v>0</v>
      </c>
      <c r="CI556" s="73">
        <f t="shared" si="216"/>
        <v>0</v>
      </c>
      <c r="CJ556" s="73">
        <f t="shared" si="217"/>
        <v>0</v>
      </c>
      <c r="CK556" s="73"/>
      <c r="CL556" s="73">
        <f t="shared" si="218"/>
        <v>0</v>
      </c>
      <c r="CM556" s="73">
        <f t="shared" si="219"/>
        <v>0</v>
      </c>
      <c r="CN556" s="73">
        <f t="shared" si="220"/>
        <v>0</v>
      </c>
      <c r="CO556" s="73">
        <f t="shared" si="221"/>
        <v>0</v>
      </c>
      <c r="CP556" s="73">
        <f t="shared" si="222"/>
        <v>0</v>
      </c>
      <c r="CQ556" s="73">
        <f t="shared" si="223"/>
        <v>0</v>
      </c>
      <c r="CR556" s="73">
        <f t="shared" si="235"/>
        <v>0</v>
      </c>
      <c r="CS556" s="94"/>
      <c r="CT556" s="94"/>
      <c r="CU556" s="94"/>
      <c r="CV556" s="94"/>
      <c r="CW556" s="94"/>
    </row>
    <row r="557" spans="1:101" s="22" customFormat="1" x14ac:dyDescent="0.2">
      <c r="A557" s="91">
        <f t="shared" si="236"/>
        <v>546</v>
      </c>
      <c r="B557" s="61"/>
      <c r="C557" s="61"/>
      <c r="D557" s="6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AS557" s="109"/>
      <c r="AT557" s="94"/>
      <c r="AU557" s="94"/>
      <c r="AV557" s="94"/>
      <c r="AW557" s="94"/>
      <c r="AX557" s="94"/>
      <c r="AY557" s="94">
        <f t="shared" si="224"/>
        <v>546</v>
      </c>
      <c r="AZ557" s="94">
        <f>AVERAGE(B$12:B557)</f>
        <v>-1.0500267633333337E-3</v>
      </c>
      <c r="BA557" s="94">
        <f>AVERAGE(C$12:C557)</f>
        <v>4.6842394133333326E-3</v>
      </c>
      <c r="BB557" s="94">
        <f t="shared" si="225"/>
        <v>0</v>
      </c>
      <c r="BC557" s="94">
        <f t="shared" si="226"/>
        <v>0</v>
      </c>
      <c r="BD557" s="94">
        <f t="shared" si="237"/>
        <v>-6.3001605800000027E-2</v>
      </c>
      <c r="BE557" s="94">
        <f t="shared" si="238"/>
        <v>0.28105436479999996</v>
      </c>
      <c r="BF557" s="94">
        <f t="shared" si="239"/>
        <v>0.34405597060000004</v>
      </c>
      <c r="BG557" s="95">
        <f t="shared" si="227"/>
        <v>0</v>
      </c>
      <c r="BH557" s="95">
        <f t="shared" si="228"/>
        <v>0</v>
      </c>
      <c r="BI557" s="95">
        <f>(AVERAGE(B$12:B557)-AVERAGE($D$12:$D557))/STDEV(B$12:B557)</f>
        <v>-8.7081254602406233E-2</v>
      </c>
      <c r="BJ557" s="95">
        <f>(AVERAGE(C$12:C557)-AVERAGE($D$12:$D557))/STDEV(C$12:C557)</f>
        <v>0.10432948975861421</v>
      </c>
      <c r="BK557" s="94"/>
      <c r="BL557" s="94"/>
      <c r="BM557" s="94"/>
      <c r="BN557" s="72">
        <f t="shared" si="229"/>
        <v>0</v>
      </c>
      <c r="BO557" s="72">
        <f t="shared" si="230"/>
        <v>0</v>
      </c>
      <c r="BP557" s="72">
        <f t="shared" si="231"/>
        <v>0</v>
      </c>
      <c r="BQ557" s="72">
        <f t="shared" si="232"/>
        <v>1</v>
      </c>
      <c r="BR557" s="72">
        <f t="shared" si="233"/>
        <v>1</v>
      </c>
      <c r="BS557" s="72">
        <f t="shared" si="234"/>
        <v>1</v>
      </c>
      <c r="BT557" s="72"/>
      <c r="BU557" s="72"/>
      <c r="BV557" s="72"/>
      <c r="BW557" s="72"/>
      <c r="BX557" s="72"/>
      <c r="BY557" s="72"/>
      <c r="BZ557" s="72"/>
      <c r="CA557" s="72"/>
      <c r="CB557" s="72"/>
      <c r="CC557" s="73"/>
      <c r="CD557" s="73"/>
      <c r="CE557" s="73"/>
      <c r="CF557" s="73"/>
      <c r="CG557" s="73"/>
      <c r="CH557" s="73">
        <f t="shared" si="215"/>
        <v>0</v>
      </c>
      <c r="CI557" s="73">
        <f t="shared" si="216"/>
        <v>0</v>
      </c>
      <c r="CJ557" s="73">
        <f t="shared" si="217"/>
        <v>0</v>
      </c>
      <c r="CK557" s="73"/>
      <c r="CL557" s="73">
        <f t="shared" si="218"/>
        <v>0</v>
      </c>
      <c r="CM557" s="73">
        <f t="shared" si="219"/>
        <v>0</v>
      </c>
      <c r="CN557" s="73">
        <f t="shared" si="220"/>
        <v>0</v>
      </c>
      <c r="CO557" s="73">
        <f t="shared" si="221"/>
        <v>0</v>
      </c>
      <c r="CP557" s="73">
        <f t="shared" si="222"/>
        <v>0</v>
      </c>
      <c r="CQ557" s="73">
        <f t="shared" si="223"/>
        <v>0</v>
      </c>
      <c r="CR557" s="73">
        <f t="shared" si="235"/>
        <v>0</v>
      </c>
      <c r="CS557" s="94"/>
      <c r="CT557" s="94"/>
      <c r="CU557" s="94"/>
      <c r="CV557" s="94"/>
      <c r="CW557" s="94"/>
    </row>
    <row r="558" spans="1:101" s="22" customFormat="1" x14ac:dyDescent="0.2">
      <c r="A558" s="91">
        <f t="shared" si="236"/>
        <v>547</v>
      </c>
      <c r="B558" s="61"/>
      <c r="C558" s="61"/>
      <c r="D558" s="6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AS558" s="109"/>
      <c r="AT558" s="94"/>
      <c r="AU558" s="94"/>
      <c r="AV558" s="94"/>
      <c r="AW558" s="94"/>
      <c r="AX558" s="94"/>
      <c r="AY558" s="94">
        <f t="shared" si="224"/>
        <v>547</v>
      </c>
      <c r="AZ558" s="94">
        <f>AVERAGE(B$12:B558)</f>
        <v>-1.0500267633333337E-3</v>
      </c>
      <c r="BA558" s="94">
        <f>AVERAGE(C$12:C558)</f>
        <v>4.6842394133333326E-3</v>
      </c>
      <c r="BB558" s="94">
        <f t="shared" si="225"/>
        <v>0</v>
      </c>
      <c r="BC558" s="94">
        <f t="shared" si="226"/>
        <v>0</v>
      </c>
      <c r="BD558" s="94">
        <f t="shared" si="237"/>
        <v>-6.3001605800000027E-2</v>
      </c>
      <c r="BE558" s="94">
        <f t="shared" si="238"/>
        <v>0.28105436479999996</v>
      </c>
      <c r="BF558" s="94">
        <f t="shared" si="239"/>
        <v>0.34405597060000004</v>
      </c>
      <c r="BG558" s="95">
        <f t="shared" si="227"/>
        <v>0</v>
      </c>
      <c r="BH558" s="95">
        <f t="shared" si="228"/>
        <v>0</v>
      </c>
      <c r="BI558" s="95">
        <f>(AVERAGE(B$12:B558)-AVERAGE($D$12:$D558))/STDEV(B$12:B558)</f>
        <v>-8.7081254602406233E-2</v>
      </c>
      <c r="BJ558" s="95">
        <f>(AVERAGE(C$12:C558)-AVERAGE($D$12:$D558))/STDEV(C$12:C558)</f>
        <v>0.10432948975861421</v>
      </c>
      <c r="BK558" s="94"/>
      <c r="BL558" s="94"/>
      <c r="BM558" s="94"/>
      <c r="BN558" s="72">
        <f t="shared" si="229"/>
        <v>0</v>
      </c>
      <c r="BO558" s="72">
        <f t="shared" si="230"/>
        <v>0</v>
      </c>
      <c r="BP558" s="72">
        <f t="shared" si="231"/>
        <v>0</v>
      </c>
      <c r="BQ558" s="72">
        <f t="shared" si="232"/>
        <v>1</v>
      </c>
      <c r="BR558" s="72">
        <f t="shared" si="233"/>
        <v>1</v>
      </c>
      <c r="BS558" s="72">
        <f t="shared" si="234"/>
        <v>1</v>
      </c>
      <c r="BT558" s="72"/>
      <c r="BU558" s="72"/>
      <c r="BV558" s="72"/>
      <c r="BW558" s="72"/>
      <c r="BX558" s="72"/>
      <c r="BY558" s="72"/>
      <c r="BZ558" s="72"/>
      <c r="CA558" s="72"/>
      <c r="CB558" s="72"/>
      <c r="CC558" s="73"/>
      <c r="CD558" s="73"/>
      <c r="CE558" s="73"/>
      <c r="CF558" s="73"/>
      <c r="CG558" s="73"/>
      <c r="CH558" s="73">
        <f t="shared" si="215"/>
        <v>0</v>
      </c>
      <c r="CI558" s="73">
        <f t="shared" si="216"/>
        <v>0</v>
      </c>
      <c r="CJ558" s="73">
        <f t="shared" si="217"/>
        <v>0</v>
      </c>
      <c r="CK558" s="73"/>
      <c r="CL558" s="73">
        <f t="shared" si="218"/>
        <v>0</v>
      </c>
      <c r="CM558" s="73">
        <f t="shared" si="219"/>
        <v>0</v>
      </c>
      <c r="CN558" s="73">
        <f t="shared" si="220"/>
        <v>0</v>
      </c>
      <c r="CO558" s="73">
        <f t="shared" si="221"/>
        <v>0</v>
      </c>
      <c r="CP558" s="73">
        <f t="shared" si="222"/>
        <v>0</v>
      </c>
      <c r="CQ558" s="73">
        <f t="shared" si="223"/>
        <v>0</v>
      </c>
      <c r="CR558" s="73">
        <f t="shared" si="235"/>
        <v>0</v>
      </c>
      <c r="CS558" s="94"/>
      <c r="CT558" s="94"/>
      <c r="CU558" s="94"/>
      <c r="CV558" s="94"/>
      <c r="CW558" s="94"/>
    </row>
    <row r="559" spans="1:101" s="22" customFormat="1" x14ac:dyDescent="0.2">
      <c r="A559" s="91">
        <f t="shared" si="236"/>
        <v>548</v>
      </c>
      <c r="B559" s="61"/>
      <c r="C559" s="61"/>
      <c r="D559" s="6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AS559" s="109"/>
      <c r="AT559" s="94"/>
      <c r="AU559" s="94"/>
      <c r="AV559" s="94"/>
      <c r="AW559" s="94"/>
      <c r="AX559" s="94"/>
      <c r="AY559" s="94">
        <f t="shared" si="224"/>
        <v>548</v>
      </c>
      <c r="AZ559" s="94">
        <f>AVERAGE(B$12:B559)</f>
        <v>-1.0500267633333337E-3</v>
      </c>
      <c r="BA559" s="94">
        <f>AVERAGE(C$12:C559)</f>
        <v>4.6842394133333326E-3</v>
      </c>
      <c r="BB559" s="94">
        <f t="shared" si="225"/>
        <v>0</v>
      </c>
      <c r="BC559" s="94">
        <f t="shared" si="226"/>
        <v>0</v>
      </c>
      <c r="BD559" s="94">
        <f t="shared" si="237"/>
        <v>-6.3001605800000027E-2</v>
      </c>
      <c r="BE559" s="94">
        <f t="shared" si="238"/>
        <v>0.28105436479999996</v>
      </c>
      <c r="BF559" s="94">
        <f t="shared" si="239"/>
        <v>0.34405597060000004</v>
      </c>
      <c r="BG559" s="95">
        <f t="shared" si="227"/>
        <v>0</v>
      </c>
      <c r="BH559" s="95">
        <f t="shared" si="228"/>
        <v>0</v>
      </c>
      <c r="BI559" s="95">
        <f>(AVERAGE(B$12:B559)-AVERAGE($D$12:$D559))/STDEV(B$12:B559)</f>
        <v>-8.7081254602406233E-2</v>
      </c>
      <c r="BJ559" s="95">
        <f>(AVERAGE(C$12:C559)-AVERAGE($D$12:$D559))/STDEV(C$12:C559)</f>
        <v>0.10432948975861421</v>
      </c>
      <c r="BK559" s="94"/>
      <c r="BL559" s="94"/>
      <c r="BM559" s="94"/>
      <c r="BN559" s="72">
        <f t="shared" si="229"/>
        <v>0</v>
      </c>
      <c r="BO559" s="72">
        <f t="shared" si="230"/>
        <v>0</v>
      </c>
      <c r="BP559" s="72">
        <f t="shared" si="231"/>
        <v>0</v>
      </c>
      <c r="BQ559" s="72">
        <f t="shared" si="232"/>
        <v>1</v>
      </c>
      <c r="BR559" s="72">
        <f t="shared" si="233"/>
        <v>1</v>
      </c>
      <c r="BS559" s="72">
        <f t="shared" si="234"/>
        <v>1</v>
      </c>
      <c r="BT559" s="72"/>
      <c r="BU559" s="72"/>
      <c r="BV559" s="72"/>
      <c r="BW559" s="72"/>
      <c r="BX559" s="72"/>
      <c r="BY559" s="72"/>
      <c r="BZ559" s="72"/>
      <c r="CA559" s="72"/>
      <c r="CB559" s="72"/>
      <c r="CC559" s="73"/>
      <c r="CD559" s="73"/>
      <c r="CE559" s="73"/>
      <c r="CF559" s="73"/>
      <c r="CG559" s="73"/>
      <c r="CH559" s="73">
        <f t="shared" si="215"/>
        <v>0</v>
      </c>
      <c r="CI559" s="73">
        <f t="shared" si="216"/>
        <v>0</v>
      </c>
      <c r="CJ559" s="73">
        <f t="shared" si="217"/>
        <v>0</v>
      </c>
      <c r="CK559" s="73"/>
      <c r="CL559" s="73">
        <f t="shared" si="218"/>
        <v>0</v>
      </c>
      <c r="CM559" s="73">
        <f t="shared" si="219"/>
        <v>0</v>
      </c>
      <c r="CN559" s="73">
        <f t="shared" si="220"/>
        <v>0</v>
      </c>
      <c r="CO559" s="73">
        <f t="shared" si="221"/>
        <v>0</v>
      </c>
      <c r="CP559" s="73">
        <f t="shared" si="222"/>
        <v>0</v>
      </c>
      <c r="CQ559" s="73">
        <f t="shared" si="223"/>
        <v>0</v>
      </c>
      <c r="CR559" s="73">
        <f t="shared" si="235"/>
        <v>0</v>
      </c>
      <c r="CS559" s="94"/>
      <c r="CT559" s="94"/>
      <c r="CU559" s="94"/>
      <c r="CV559" s="94"/>
      <c r="CW559" s="94"/>
    </row>
    <row r="560" spans="1:101" s="22" customFormat="1" x14ac:dyDescent="0.2">
      <c r="A560" s="91">
        <f t="shared" si="236"/>
        <v>549</v>
      </c>
      <c r="B560" s="61"/>
      <c r="C560" s="61"/>
      <c r="D560" s="6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AS560" s="109"/>
      <c r="AT560" s="94"/>
      <c r="AU560" s="94"/>
      <c r="AV560" s="94"/>
      <c r="AW560" s="94"/>
      <c r="AX560" s="94"/>
      <c r="AY560" s="94">
        <f t="shared" si="224"/>
        <v>549</v>
      </c>
      <c r="AZ560" s="94">
        <f>AVERAGE(B$12:B560)</f>
        <v>-1.0500267633333337E-3</v>
      </c>
      <c r="BA560" s="94">
        <f>AVERAGE(C$12:C560)</f>
        <v>4.6842394133333326E-3</v>
      </c>
      <c r="BB560" s="94">
        <f t="shared" si="225"/>
        <v>0</v>
      </c>
      <c r="BC560" s="94">
        <f t="shared" si="226"/>
        <v>0</v>
      </c>
      <c r="BD560" s="94">
        <f t="shared" si="237"/>
        <v>-6.3001605800000027E-2</v>
      </c>
      <c r="BE560" s="94">
        <f t="shared" si="238"/>
        <v>0.28105436479999996</v>
      </c>
      <c r="BF560" s="94">
        <f t="shared" si="239"/>
        <v>0.34405597060000004</v>
      </c>
      <c r="BG560" s="95">
        <f t="shared" si="227"/>
        <v>0</v>
      </c>
      <c r="BH560" s="95">
        <f t="shared" si="228"/>
        <v>0</v>
      </c>
      <c r="BI560" s="95">
        <f>(AVERAGE(B$12:B560)-AVERAGE($D$12:$D560))/STDEV(B$12:B560)</f>
        <v>-8.7081254602406233E-2</v>
      </c>
      <c r="BJ560" s="95">
        <f>(AVERAGE(C$12:C560)-AVERAGE($D$12:$D560))/STDEV(C$12:C560)</f>
        <v>0.10432948975861421</v>
      </c>
      <c r="BK560" s="94"/>
      <c r="BL560" s="94"/>
      <c r="BM560" s="94"/>
      <c r="BN560" s="72">
        <f t="shared" si="229"/>
        <v>0</v>
      </c>
      <c r="BO560" s="72">
        <f t="shared" si="230"/>
        <v>0</v>
      </c>
      <c r="BP560" s="72">
        <f t="shared" si="231"/>
        <v>0</v>
      </c>
      <c r="BQ560" s="72">
        <f t="shared" si="232"/>
        <v>1</v>
      </c>
      <c r="BR560" s="72">
        <f t="shared" si="233"/>
        <v>1</v>
      </c>
      <c r="BS560" s="72">
        <f t="shared" si="234"/>
        <v>1</v>
      </c>
      <c r="BT560" s="72"/>
      <c r="BU560" s="72"/>
      <c r="BV560" s="72"/>
      <c r="BW560" s="72"/>
      <c r="BX560" s="72"/>
      <c r="BY560" s="72"/>
      <c r="BZ560" s="72"/>
      <c r="CA560" s="72"/>
      <c r="CB560" s="72"/>
      <c r="CC560" s="73"/>
      <c r="CD560" s="73"/>
      <c r="CE560" s="73"/>
      <c r="CF560" s="73"/>
      <c r="CG560" s="73"/>
      <c r="CH560" s="73">
        <f t="shared" si="215"/>
        <v>0</v>
      </c>
      <c r="CI560" s="73">
        <f t="shared" si="216"/>
        <v>0</v>
      </c>
      <c r="CJ560" s="73">
        <f t="shared" si="217"/>
        <v>0</v>
      </c>
      <c r="CK560" s="73"/>
      <c r="CL560" s="73">
        <f t="shared" si="218"/>
        <v>0</v>
      </c>
      <c r="CM560" s="73">
        <f t="shared" si="219"/>
        <v>0</v>
      </c>
      <c r="CN560" s="73">
        <f t="shared" si="220"/>
        <v>0</v>
      </c>
      <c r="CO560" s="73">
        <f t="shared" si="221"/>
        <v>0</v>
      </c>
      <c r="CP560" s="73">
        <f t="shared" si="222"/>
        <v>0</v>
      </c>
      <c r="CQ560" s="73">
        <f t="shared" si="223"/>
        <v>0</v>
      </c>
      <c r="CR560" s="73">
        <f t="shared" si="235"/>
        <v>0</v>
      </c>
      <c r="CS560" s="94"/>
      <c r="CT560" s="94"/>
      <c r="CU560" s="94"/>
      <c r="CV560" s="94"/>
      <c r="CW560" s="94"/>
    </row>
    <row r="561" spans="1:101" s="22" customFormat="1" x14ac:dyDescent="0.2">
      <c r="A561" s="91">
        <f t="shared" si="236"/>
        <v>550</v>
      </c>
      <c r="B561" s="61"/>
      <c r="C561" s="61"/>
      <c r="D561" s="6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AS561" s="109"/>
      <c r="AT561" s="94"/>
      <c r="AU561" s="94"/>
      <c r="AV561" s="94"/>
      <c r="AW561" s="94"/>
      <c r="AX561" s="94"/>
      <c r="AY561" s="94">
        <f t="shared" si="224"/>
        <v>550</v>
      </c>
      <c r="AZ561" s="94">
        <f>AVERAGE(B$12:B561)</f>
        <v>-1.0500267633333337E-3</v>
      </c>
      <c r="BA561" s="94">
        <f>AVERAGE(C$12:C561)</f>
        <v>4.6842394133333326E-3</v>
      </c>
      <c r="BB561" s="94">
        <f t="shared" si="225"/>
        <v>0</v>
      </c>
      <c r="BC561" s="94">
        <f t="shared" si="226"/>
        <v>0</v>
      </c>
      <c r="BD561" s="94">
        <f t="shared" si="237"/>
        <v>-6.3001605800000027E-2</v>
      </c>
      <c r="BE561" s="94">
        <f t="shared" si="238"/>
        <v>0.28105436479999996</v>
      </c>
      <c r="BF561" s="94">
        <f t="shared" si="239"/>
        <v>0.34405597060000004</v>
      </c>
      <c r="BG561" s="95">
        <f t="shared" si="227"/>
        <v>0</v>
      </c>
      <c r="BH561" s="95">
        <f t="shared" si="228"/>
        <v>0</v>
      </c>
      <c r="BI561" s="95">
        <f>(AVERAGE(B$12:B561)-AVERAGE($D$12:$D561))/STDEV(B$12:B561)</f>
        <v>-8.7081254602406233E-2</v>
      </c>
      <c r="BJ561" s="95">
        <f>(AVERAGE(C$12:C561)-AVERAGE($D$12:$D561))/STDEV(C$12:C561)</f>
        <v>0.10432948975861421</v>
      </c>
      <c r="BK561" s="94"/>
      <c r="BL561" s="94"/>
      <c r="BM561" s="94"/>
      <c r="BN561" s="72">
        <f t="shared" si="229"/>
        <v>0</v>
      </c>
      <c r="BO561" s="72">
        <f t="shared" si="230"/>
        <v>0</v>
      </c>
      <c r="BP561" s="72">
        <f t="shared" si="231"/>
        <v>0</v>
      </c>
      <c r="BQ561" s="72">
        <f t="shared" si="232"/>
        <v>1</v>
      </c>
      <c r="BR561" s="72">
        <f t="shared" si="233"/>
        <v>1</v>
      </c>
      <c r="BS561" s="72">
        <f t="shared" si="234"/>
        <v>1</v>
      </c>
      <c r="BT561" s="72"/>
      <c r="BU561" s="72"/>
      <c r="BV561" s="72"/>
      <c r="BW561" s="72"/>
      <c r="BX561" s="72"/>
      <c r="BY561" s="72"/>
      <c r="BZ561" s="72"/>
      <c r="CA561" s="72"/>
      <c r="CB561" s="72"/>
      <c r="CC561" s="73"/>
      <c r="CD561" s="73"/>
      <c r="CE561" s="73"/>
      <c r="CF561" s="73"/>
      <c r="CG561" s="73"/>
      <c r="CH561" s="73">
        <f t="shared" si="215"/>
        <v>0</v>
      </c>
      <c r="CI561" s="73">
        <f t="shared" si="216"/>
        <v>0</v>
      </c>
      <c r="CJ561" s="73">
        <f t="shared" si="217"/>
        <v>0</v>
      </c>
      <c r="CK561" s="73"/>
      <c r="CL561" s="73">
        <f t="shared" si="218"/>
        <v>0</v>
      </c>
      <c r="CM561" s="73">
        <f t="shared" si="219"/>
        <v>0</v>
      </c>
      <c r="CN561" s="73">
        <f t="shared" si="220"/>
        <v>0</v>
      </c>
      <c r="CO561" s="73">
        <f t="shared" si="221"/>
        <v>0</v>
      </c>
      <c r="CP561" s="73">
        <f t="shared" si="222"/>
        <v>0</v>
      </c>
      <c r="CQ561" s="73">
        <f t="shared" si="223"/>
        <v>0</v>
      </c>
      <c r="CR561" s="73">
        <f t="shared" si="235"/>
        <v>0</v>
      </c>
      <c r="CS561" s="94"/>
      <c r="CT561" s="94"/>
      <c r="CU561" s="94"/>
      <c r="CV561" s="94"/>
      <c r="CW561" s="94"/>
    </row>
    <row r="562" spans="1:101" s="22" customFormat="1" x14ac:dyDescent="0.2">
      <c r="A562" s="91">
        <f t="shared" si="236"/>
        <v>551</v>
      </c>
      <c r="B562" s="61"/>
      <c r="C562" s="61"/>
      <c r="D562" s="6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AS562" s="109"/>
      <c r="AT562" s="94"/>
      <c r="AU562" s="94"/>
      <c r="AV562" s="94"/>
      <c r="AW562" s="94"/>
      <c r="AX562" s="94"/>
      <c r="AY562" s="94">
        <f t="shared" si="224"/>
        <v>551</v>
      </c>
      <c r="AZ562" s="94">
        <f>AVERAGE(B$12:B562)</f>
        <v>-1.0500267633333337E-3</v>
      </c>
      <c r="BA562" s="94">
        <f>AVERAGE(C$12:C562)</f>
        <v>4.6842394133333326E-3</v>
      </c>
      <c r="BB562" s="94">
        <f t="shared" si="225"/>
        <v>0</v>
      </c>
      <c r="BC562" s="94">
        <f t="shared" si="226"/>
        <v>0</v>
      </c>
      <c r="BD562" s="94">
        <f t="shared" si="237"/>
        <v>-6.3001605800000027E-2</v>
      </c>
      <c r="BE562" s="94">
        <f t="shared" si="238"/>
        <v>0.28105436479999996</v>
      </c>
      <c r="BF562" s="94">
        <f t="shared" si="239"/>
        <v>0.34405597060000004</v>
      </c>
      <c r="BG562" s="95">
        <f t="shared" si="227"/>
        <v>0</v>
      </c>
      <c r="BH562" s="95">
        <f t="shared" si="228"/>
        <v>0</v>
      </c>
      <c r="BI562" s="95">
        <f>(AVERAGE(B$12:B562)-AVERAGE($D$12:$D562))/STDEV(B$12:B562)</f>
        <v>-8.7081254602406233E-2</v>
      </c>
      <c r="BJ562" s="95">
        <f>(AVERAGE(C$12:C562)-AVERAGE($D$12:$D562))/STDEV(C$12:C562)</f>
        <v>0.10432948975861421</v>
      </c>
      <c r="BK562" s="94"/>
      <c r="BL562" s="94"/>
      <c r="BM562" s="94"/>
      <c r="BN562" s="72">
        <f t="shared" si="229"/>
        <v>0</v>
      </c>
      <c r="BO562" s="72">
        <f t="shared" si="230"/>
        <v>0</v>
      </c>
      <c r="BP562" s="72">
        <f t="shared" si="231"/>
        <v>0</v>
      </c>
      <c r="BQ562" s="72">
        <f t="shared" si="232"/>
        <v>1</v>
      </c>
      <c r="BR562" s="72">
        <f t="shared" si="233"/>
        <v>1</v>
      </c>
      <c r="BS562" s="72">
        <f t="shared" si="234"/>
        <v>1</v>
      </c>
      <c r="BT562" s="72"/>
      <c r="BU562" s="72"/>
      <c r="BV562" s="72"/>
      <c r="BW562" s="72"/>
      <c r="BX562" s="72"/>
      <c r="BY562" s="72"/>
      <c r="BZ562" s="72"/>
      <c r="CA562" s="72"/>
      <c r="CB562" s="72"/>
      <c r="CC562" s="73"/>
      <c r="CD562" s="73"/>
      <c r="CE562" s="73"/>
      <c r="CF562" s="73"/>
      <c r="CG562" s="73"/>
      <c r="CH562" s="73">
        <f t="shared" si="215"/>
        <v>0</v>
      </c>
      <c r="CI562" s="73">
        <f t="shared" si="216"/>
        <v>0</v>
      </c>
      <c r="CJ562" s="73">
        <f t="shared" si="217"/>
        <v>0</v>
      </c>
      <c r="CK562" s="73"/>
      <c r="CL562" s="73">
        <f t="shared" si="218"/>
        <v>0</v>
      </c>
      <c r="CM562" s="73">
        <f t="shared" si="219"/>
        <v>0</v>
      </c>
      <c r="CN562" s="73">
        <f t="shared" si="220"/>
        <v>0</v>
      </c>
      <c r="CO562" s="73">
        <f t="shared" si="221"/>
        <v>0</v>
      </c>
      <c r="CP562" s="73">
        <f t="shared" si="222"/>
        <v>0</v>
      </c>
      <c r="CQ562" s="73">
        <f t="shared" si="223"/>
        <v>0</v>
      </c>
      <c r="CR562" s="73">
        <f t="shared" si="235"/>
        <v>0</v>
      </c>
      <c r="CS562" s="94"/>
      <c r="CT562" s="94"/>
      <c r="CU562" s="94"/>
      <c r="CV562" s="94"/>
      <c r="CW562" s="94"/>
    </row>
    <row r="563" spans="1:101" s="22" customFormat="1" x14ac:dyDescent="0.2">
      <c r="A563" s="91">
        <f t="shared" si="236"/>
        <v>552</v>
      </c>
      <c r="B563" s="61"/>
      <c r="C563" s="61"/>
      <c r="D563" s="6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AS563" s="109"/>
      <c r="AT563" s="94"/>
      <c r="AU563" s="94"/>
      <c r="AV563" s="94"/>
      <c r="AW563" s="94"/>
      <c r="AX563" s="94"/>
      <c r="AY563" s="94">
        <f t="shared" si="224"/>
        <v>552</v>
      </c>
      <c r="AZ563" s="94">
        <f>AVERAGE(B$12:B563)</f>
        <v>-1.0500267633333337E-3</v>
      </c>
      <c r="BA563" s="94">
        <f>AVERAGE(C$12:C563)</f>
        <v>4.6842394133333326E-3</v>
      </c>
      <c r="BB563" s="94">
        <f t="shared" si="225"/>
        <v>0</v>
      </c>
      <c r="BC563" s="94">
        <f t="shared" si="226"/>
        <v>0</v>
      </c>
      <c r="BD563" s="94">
        <f t="shared" si="237"/>
        <v>-6.3001605800000027E-2</v>
      </c>
      <c r="BE563" s="94">
        <f t="shared" si="238"/>
        <v>0.28105436479999996</v>
      </c>
      <c r="BF563" s="94">
        <f t="shared" si="239"/>
        <v>0.34405597060000004</v>
      </c>
      <c r="BG563" s="95">
        <f t="shared" si="227"/>
        <v>0</v>
      </c>
      <c r="BH563" s="95">
        <f t="shared" si="228"/>
        <v>0</v>
      </c>
      <c r="BI563" s="95">
        <f>(AVERAGE(B$12:B563)-AVERAGE($D$12:$D563))/STDEV(B$12:B563)</f>
        <v>-8.7081254602406233E-2</v>
      </c>
      <c r="BJ563" s="95">
        <f>(AVERAGE(C$12:C563)-AVERAGE($D$12:$D563))/STDEV(C$12:C563)</f>
        <v>0.10432948975861421</v>
      </c>
      <c r="BK563" s="94"/>
      <c r="BL563" s="94"/>
      <c r="BM563" s="94"/>
      <c r="BN563" s="72">
        <f t="shared" si="229"/>
        <v>0</v>
      </c>
      <c r="BO563" s="72">
        <f t="shared" si="230"/>
        <v>0</v>
      </c>
      <c r="BP563" s="72">
        <f t="shared" si="231"/>
        <v>0</v>
      </c>
      <c r="BQ563" s="72">
        <f t="shared" si="232"/>
        <v>1</v>
      </c>
      <c r="BR563" s="72">
        <f t="shared" si="233"/>
        <v>1</v>
      </c>
      <c r="BS563" s="72">
        <f t="shared" si="234"/>
        <v>1</v>
      </c>
      <c r="BT563" s="72"/>
      <c r="BU563" s="72"/>
      <c r="BV563" s="72"/>
      <c r="BW563" s="72"/>
      <c r="BX563" s="72"/>
      <c r="BY563" s="72"/>
      <c r="BZ563" s="72"/>
      <c r="CA563" s="72"/>
      <c r="CB563" s="72"/>
      <c r="CC563" s="73"/>
      <c r="CD563" s="73"/>
      <c r="CE563" s="73"/>
      <c r="CF563" s="73"/>
      <c r="CG563" s="73"/>
      <c r="CH563" s="73">
        <f t="shared" si="215"/>
        <v>0</v>
      </c>
      <c r="CI563" s="73">
        <f t="shared" si="216"/>
        <v>0</v>
      </c>
      <c r="CJ563" s="73">
        <f t="shared" si="217"/>
        <v>0</v>
      </c>
      <c r="CK563" s="73"/>
      <c r="CL563" s="73">
        <f t="shared" si="218"/>
        <v>0</v>
      </c>
      <c r="CM563" s="73">
        <f t="shared" si="219"/>
        <v>0</v>
      </c>
      <c r="CN563" s="73">
        <f t="shared" si="220"/>
        <v>0</v>
      </c>
      <c r="CO563" s="73">
        <f t="shared" si="221"/>
        <v>0</v>
      </c>
      <c r="CP563" s="73">
        <f t="shared" si="222"/>
        <v>0</v>
      </c>
      <c r="CQ563" s="73">
        <f t="shared" si="223"/>
        <v>0</v>
      </c>
      <c r="CR563" s="73">
        <f t="shared" si="235"/>
        <v>0</v>
      </c>
      <c r="CS563" s="94"/>
      <c r="CT563" s="94"/>
      <c r="CU563" s="94"/>
      <c r="CV563" s="94"/>
      <c r="CW563" s="94"/>
    </row>
    <row r="564" spans="1:101" s="22" customFormat="1" x14ac:dyDescent="0.2">
      <c r="A564" s="91">
        <f t="shared" si="236"/>
        <v>553</v>
      </c>
      <c r="B564" s="61"/>
      <c r="C564" s="61"/>
      <c r="D564" s="6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AS564" s="109"/>
      <c r="AT564" s="94"/>
      <c r="AU564" s="94"/>
      <c r="AV564" s="94"/>
      <c r="AW564" s="94"/>
      <c r="AX564" s="94"/>
      <c r="AY564" s="94">
        <f t="shared" si="224"/>
        <v>553</v>
      </c>
      <c r="AZ564" s="94">
        <f>AVERAGE(B$12:B564)</f>
        <v>-1.0500267633333337E-3</v>
      </c>
      <c r="BA564" s="94">
        <f>AVERAGE(C$12:C564)</f>
        <v>4.6842394133333326E-3</v>
      </c>
      <c r="BB564" s="94">
        <f t="shared" si="225"/>
        <v>0</v>
      </c>
      <c r="BC564" s="94">
        <f t="shared" si="226"/>
        <v>0</v>
      </c>
      <c r="BD564" s="94">
        <f t="shared" si="237"/>
        <v>-6.3001605800000027E-2</v>
      </c>
      <c r="BE564" s="94">
        <f t="shared" si="238"/>
        <v>0.28105436479999996</v>
      </c>
      <c r="BF564" s="94">
        <f t="shared" si="239"/>
        <v>0.34405597060000004</v>
      </c>
      <c r="BG564" s="95">
        <f t="shared" si="227"/>
        <v>0</v>
      </c>
      <c r="BH564" s="95">
        <f t="shared" si="228"/>
        <v>0</v>
      </c>
      <c r="BI564" s="95">
        <f>(AVERAGE(B$12:B564)-AVERAGE($D$12:$D564))/STDEV(B$12:B564)</f>
        <v>-8.7081254602406233E-2</v>
      </c>
      <c r="BJ564" s="95">
        <f>(AVERAGE(C$12:C564)-AVERAGE($D$12:$D564))/STDEV(C$12:C564)</f>
        <v>0.10432948975861421</v>
      </c>
      <c r="BK564" s="94"/>
      <c r="BL564" s="94"/>
      <c r="BM564" s="94"/>
      <c r="BN564" s="72">
        <f t="shared" si="229"/>
        <v>0</v>
      </c>
      <c r="BO564" s="72">
        <f t="shared" si="230"/>
        <v>0</v>
      </c>
      <c r="BP564" s="72">
        <f t="shared" si="231"/>
        <v>0</v>
      </c>
      <c r="BQ564" s="72">
        <f t="shared" si="232"/>
        <v>1</v>
      </c>
      <c r="BR564" s="72">
        <f t="shared" si="233"/>
        <v>1</v>
      </c>
      <c r="BS564" s="72">
        <f t="shared" si="234"/>
        <v>1</v>
      </c>
      <c r="BT564" s="72"/>
      <c r="BU564" s="72"/>
      <c r="BV564" s="72"/>
      <c r="BW564" s="72"/>
      <c r="BX564" s="72"/>
      <c r="BY564" s="72"/>
      <c r="BZ564" s="72"/>
      <c r="CA564" s="72"/>
      <c r="CB564" s="72"/>
      <c r="CC564" s="73"/>
      <c r="CD564" s="73"/>
      <c r="CE564" s="73"/>
      <c r="CF564" s="73"/>
      <c r="CG564" s="73"/>
      <c r="CH564" s="73">
        <f t="shared" si="215"/>
        <v>0</v>
      </c>
      <c r="CI564" s="73">
        <f t="shared" si="216"/>
        <v>0</v>
      </c>
      <c r="CJ564" s="73">
        <f t="shared" si="217"/>
        <v>0</v>
      </c>
      <c r="CK564" s="73"/>
      <c r="CL564" s="73">
        <f t="shared" si="218"/>
        <v>0</v>
      </c>
      <c r="CM564" s="73">
        <f t="shared" si="219"/>
        <v>0</v>
      </c>
      <c r="CN564" s="73">
        <f t="shared" si="220"/>
        <v>0</v>
      </c>
      <c r="CO564" s="73">
        <f t="shared" si="221"/>
        <v>0</v>
      </c>
      <c r="CP564" s="73">
        <f t="shared" si="222"/>
        <v>0</v>
      </c>
      <c r="CQ564" s="73">
        <f t="shared" si="223"/>
        <v>0</v>
      </c>
      <c r="CR564" s="73">
        <f t="shared" si="235"/>
        <v>0</v>
      </c>
      <c r="CS564" s="94"/>
      <c r="CT564" s="94"/>
      <c r="CU564" s="94"/>
      <c r="CV564" s="94"/>
      <c r="CW564" s="94"/>
    </row>
    <row r="565" spans="1:101" s="22" customFormat="1" x14ac:dyDescent="0.2">
      <c r="A565" s="91">
        <f t="shared" si="236"/>
        <v>554</v>
      </c>
      <c r="B565" s="61"/>
      <c r="C565" s="61"/>
      <c r="D565" s="6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AS565" s="109"/>
      <c r="AT565" s="94"/>
      <c r="AU565" s="94"/>
      <c r="AV565" s="94"/>
      <c r="AW565" s="94"/>
      <c r="AX565" s="94"/>
      <c r="AY565" s="94">
        <f t="shared" si="224"/>
        <v>554</v>
      </c>
      <c r="AZ565" s="94">
        <f>AVERAGE(B$12:B565)</f>
        <v>-1.0500267633333337E-3</v>
      </c>
      <c r="BA565" s="94">
        <f>AVERAGE(C$12:C565)</f>
        <v>4.6842394133333326E-3</v>
      </c>
      <c r="BB565" s="94">
        <f t="shared" si="225"/>
        <v>0</v>
      </c>
      <c r="BC565" s="94">
        <f t="shared" si="226"/>
        <v>0</v>
      </c>
      <c r="BD565" s="94">
        <f t="shared" si="237"/>
        <v>-6.3001605800000027E-2</v>
      </c>
      <c r="BE565" s="94">
        <f t="shared" si="238"/>
        <v>0.28105436479999996</v>
      </c>
      <c r="BF565" s="94">
        <f t="shared" si="239"/>
        <v>0.34405597060000004</v>
      </c>
      <c r="BG565" s="95">
        <f t="shared" si="227"/>
        <v>0</v>
      </c>
      <c r="BH565" s="95">
        <f t="shared" si="228"/>
        <v>0</v>
      </c>
      <c r="BI565" s="95">
        <f>(AVERAGE(B$12:B565)-AVERAGE($D$12:$D565))/STDEV(B$12:B565)</f>
        <v>-8.7081254602406233E-2</v>
      </c>
      <c r="BJ565" s="95">
        <f>(AVERAGE(C$12:C565)-AVERAGE($D$12:$D565))/STDEV(C$12:C565)</f>
        <v>0.10432948975861421</v>
      </c>
      <c r="BK565" s="94"/>
      <c r="BL565" s="94"/>
      <c r="BM565" s="94"/>
      <c r="BN565" s="72">
        <f t="shared" si="229"/>
        <v>0</v>
      </c>
      <c r="BO565" s="72">
        <f t="shared" si="230"/>
        <v>0</v>
      </c>
      <c r="BP565" s="72">
        <f t="shared" si="231"/>
        <v>0</v>
      </c>
      <c r="BQ565" s="72">
        <f t="shared" si="232"/>
        <v>1</v>
      </c>
      <c r="BR565" s="72">
        <f t="shared" si="233"/>
        <v>1</v>
      </c>
      <c r="BS565" s="72">
        <f t="shared" si="234"/>
        <v>1</v>
      </c>
      <c r="BT565" s="72"/>
      <c r="BU565" s="72"/>
      <c r="BV565" s="72"/>
      <c r="BW565" s="72"/>
      <c r="BX565" s="72"/>
      <c r="BY565" s="72"/>
      <c r="BZ565" s="72"/>
      <c r="CA565" s="72"/>
      <c r="CB565" s="72"/>
      <c r="CC565" s="73"/>
      <c r="CD565" s="73"/>
      <c r="CE565" s="73"/>
      <c r="CF565" s="73"/>
      <c r="CG565" s="73"/>
      <c r="CH565" s="73">
        <f t="shared" si="215"/>
        <v>0</v>
      </c>
      <c r="CI565" s="73">
        <f t="shared" si="216"/>
        <v>0</v>
      </c>
      <c r="CJ565" s="73">
        <f t="shared" si="217"/>
        <v>0</v>
      </c>
      <c r="CK565" s="73"/>
      <c r="CL565" s="73">
        <f t="shared" si="218"/>
        <v>0</v>
      </c>
      <c r="CM565" s="73">
        <f t="shared" si="219"/>
        <v>0</v>
      </c>
      <c r="CN565" s="73">
        <f t="shared" si="220"/>
        <v>0</v>
      </c>
      <c r="CO565" s="73">
        <f t="shared" si="221"/>
        <v>0</v>
      </c>
      <c r="CP565" s="73">
        <f t="shared" si="222"/>
        <v>0</v>
      </c>
      <c r="CQ565" s="73">
        <f t="shared" si="223"/>
        <v>0</v>
      </c>
      <c r="CR565" s="73">
        <f t="shared" si="235"/>
        <v>0</v>
      </c>
      <c r="CS565" s="94"/>
      <c r="CT565" s="94"/>
      <c r="CU565" s="94"/>
      <c r="CV565" s="94"/>
      <c r="CW565" s="94"/>
    </row>
    <row r="566" spans="1:101" s="22" customFormat="1" x14ac:dyDescent="0.2">
      <c r="A566" s="91">
        <f t="shared" si="236"/>
        <v>555</v>
      </c>
      <c r="B566" s="61"/>
      <c r="C566" s="61"/>
      <c r="D566" s="6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AS566" s="109"/>
      <c r="AT566" s="94"/>
      <c r="AU566" s="94"/>
      <c r="AV566" s="94"/>
      <c r="AW566" s="94"/>
      <c r="AX566" s="94"/>
      <c r="AY566" s="94">
        <f t="shared" si="224"/>
        <v>555</v>
      </c>
      <c r="AZ566" s="94">
        <f>AVERAGE(B$12:B566)</f>
        <v>-1.0500267633333337E-3</v>
      </c>
      <c r="BA566" s="94">
        <f>AVERAGE(C$12:C566)</f>
        <v>4.6842394133333326E-3</v>
      </c>
      <c r="BB566" s="94">
        <f t="shared" si="225"/>
        <v>0</v>
      </c>
      <c r="BC566" s="94">
        <f t="shared" si="226"/>
        <v>0</v>
      </c>
      <c r="BD566" s="94">
        <f t="shared" si="237"/>
        <v>-6.3001605800000027E-2</v>
      </c>
      <c r="BE566" s="94">
        <f t="shared" si="238"/>
        <v>0.28105436479999996</v>
      </c>
      <c r="BF566" s="94">
        <f t="shared" si="239"/>
        <v>0.34405597060000004</v>
      </c>
      <c r="BG566" s="95">
        <f t="shared" si="227"/>
        <v>0</v>
      </c>
      <c r="BH566" s="95">
        <f t="shared" si="228"/>
        <v>0</v>
      </c>
      <c r="BI566" s="95">
        <f>(AVERAGE(B$12:B566)-AVERAGE($D$12:$D566))/STDEV(B$12:B566)</f>
        <v>-8.7081254602406233E-2</v>
      </c>
      <c r="BJ566" s="95">
        <f>(AVERAGE(C$12:C566)-AVERAGE($D$12:$D566))/STDEV(C$12:C566)</f>
        <v>0.10432948975861421</v>
      </c>
      <c r="BK566" s="94"/>
      <c r="BL566" s="94"/>
      <c r="BM566" s="94"/>
      <c r="BN566" s="72">
        <f t="shared" si="229"/>
        <v>0</v>
      </c>
      <c r="BO566" s="72">
        <f t="shared" si="230"/>
        <v>0</v>
      </c>
      <c r="BP566" s="72">
        <f t="shared" si="231"/>
        <v>0</v>
      </c>
      <c r="BQ566" s="72">
        <f t="shared" si="232"/>
        <v>1</v>
      </c>
      <c r="BR566" s="72">
        <f t="shared" si="233"/>
        <v>1</v>
      </c>
      <c r="BS566" s="72">
        <f t="shared" si="234"/>
        <v>1</v>
      </c>
      <c r="BT566" s="72"/>
      <c r="BU566" s="72"/>
      <c r="BV566" s="72"/>
      <c r="BW566" s="72"/>
      <c r="BX566" s="72"/>
      <c r="BY566" s="72"/>
      <c r="BZ566" s="72"/>
      <c r="CA566" s="72"/>
      <c r="CB566" s="72"/>
      <c r="CC566" s="73"/>
      <c r="CD566" s="73"/>
      <c r="CE566" s="73"/>
      <c r="CF566" s="73"/>
      <c r="CG566" s="73"/>
      <c r="CH566" s="73">
        <f t="shared" si="215"/>
        <v>0</v>
      </c>
      <c r="CI566" s="73">
        <f t="shared" si="216"/>
        <v>0</v>
      </c>
      <c r="CJ566" s="73">
        <f t="shared" si="217"/>
        <v>0</v>
      </c>
      <c r="CK566" s="73"/>
      <c r="CL566" s="73">
        <f t="shared" si="218"/>
        <v>0</v>
      </c>
      <c r="CM566" s="73">
        <f t="shared" si="219"/>
        <v>0</v>
      </c>
      <c r="CN566" s="73">
        <f t="shared" si="220"/>
        <v>0</v>
      </c>
      <c r="CO566" s="73">
        <f t="shared" si="221"/>
        <v>0</v>
      </c>
      <c r="CP566" s="73">
        <f t="shared" si="222"/>
        <v>0</v>
      </c>
      <c r="CQ566" s="73">
        <f t="shared" si="223"/>
        <v>0</v>
      </c>
      <c r="CR566" s="73">
        <f t="shared" si="235"/>
        <v>0</v>
      </c>
      <c r="CS566" s="94"/>
      <c r="CT566" s="94"/>
      <c r="CU566" s="94"/>
      <c r="CV566" s="94"/>
      <c r="CW566" s="94"/>
    </row>
    <row r="567" spans="1:101" s="22" customFormat="1" x14ac:dyDescent="0.2">
      <c r="A567" s="91">
        <f t="shared" si="236"/>
        <v>556</v>
      </c>
      <c r="B567" s="61"/>
      <c r="C567" s="61"/>
      <c r="D567" s="6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AS567" s="109"/>
      <c r="AT567" s="94"/>
      <c r="AU567" s="94"/>
      <c r="AV567" s="94"/>
      <c r="AW567" s="94"/>
      <c r="AX567" s="94"/>
      <c r="AY567" s="94">
        <f t="shared" si="224"/>
        <v>556</v>
      </c>
      <c r="AZ567" s="94">
        <f>AVERAGE(B$12:B567)</f>
        <v>-1.0500267633333337E-3</v>
      </c>
      <c r="BA567" s="94">
        <f>AVERAGE(C$12:C567)</f>
        <v>4.6842394133333326E-3</v>
      </c>
      <c r="BB567" s="94">
        <f t="shared" si="225"/>
        <v>0</v>
      </c>
      <c r="BC567" s="94">
        <f t="shared" si="226"/>
        <v>0</v>
      </c>
      <c r="BD567" s="94">
        <f t="shared" si="237"/>
        <v>-6.3001605800000027E-2</v>
      </c>
      <c r="BE567" s="94">
        <f t="shared" si="238"/>
        <v>0.28105436479999996</v>
      </c>
      <c r="BF567" s="94">
        <f t="shared" si="239"/>
        <v>0.34405597060000004</v>
      </c>
      <c r="BG567" s="95">
        <f t="shared" si="227"/>
        <v>0</v>
      </c>
      <c r="BH567" s="95">
        <f t="shared" si="228"/>
        <v>0</v>
      </c>
      <c r="BI567" s="95">
        <f>(AVERAGE(B$12:B567)-AVERAGE($D$12:$D567))/STDEV(B$12:B567)</f>
        <v>-8.7081254602406233E-2</v>
      </c>
      <c r="BJ567" s="95">
        <f>(AVERAGE(C$12:C567)-AVERAGE($D$12:$D567))/STDEV(C$12:C567)</f>
        <v>0.10432948975861421</v>
      </c>
      <c r="BK567" s="94"/>
      <c r="BL567" s="94"/>
      <c r="BM567" s="94"/>
      <c r="BN567" s="72">
        <f t="shared" si="229"/>
        <v>0</v>
      </c>
      <c r="BO567" s="72">
        <f t="shared" si="230"/>
        <v>0</v>
      </c>
      <c r="BP567" s="72">
        <f t="shared" si="231"/>
        <v>0</v>
      </c>
      <c r="BQ567" s="72">
        <f t="shared" si="232"/>
        <v>1</v>
      </c>
      <c r="BR567" s="72">
        <f t="shared" si="233"/>
        <v>1</v>
      </c>
      <c r="BS567" s="72">
        <f t="shared" si="234"/>
        <v>1</v>
      </c>
      <c r="BT567" s="72"/>
      <c r="BU567" s="72"/>
      <c r="BV567" s="72"/>
      <c r="BW567" s="72"/>
      <c r="BX567" s="72"/>
      <c r="BY567" s="72"/>
      <c r="BZ567" s="72"/>
      <c r="CA567" s="72"/>
      <c r="CB567" s="72"/>
      <c r="CC567" s="73"/>
      <c r="CD567" s="73"/>
      <c r="CE567" s="73"/>
      <c r="CF567" s="73"/>
      <c r="CG567" s="73"/>
      <c r="CH567" s="73">
        <f t="shared" si="215"/>
        <v>0</v>
      </c>
      <c r="CI567" s="73">
        <f t="shared" si="216"/>
        <v>0</v>
      </c>
      <c r="CJ567" s="73">
        <f t="shared" si="217"/>
        <v>0</v>
      </c>
      <c r="CK567" s="73"/>
      <c r="CL567" s="73">
        <f t="shared" si="218"/>
        <v>0</v>
      </c>
      <c r="CM567" s="73">
        <f t="shared" si="219"/>
        <v>0</v>
      </c>
      <c r="CN567" s="73">
        <f t="shared" si="220"/>
        <v>0</v>
      </c>
      <c r="CO567" s="73">
        <f t="shared" si="221"/>
        <v>0</v>
      </c>
      <c r="CP567" s="73">
        <f t="shared" si="222"/>
        <v>0</v>
      </c>
      <c r="CQ567" s="73">
        <f t="shared" si="223"/>
        <v>0</v>
      </c>
      <c r="CR567" s="73">
        <f t="shared" si="235"/>
        <v>0</v>
      </c>
      <c r="CS567" s="94"/>
      <c r="CT567" s="94"/>
      <c r="CU567" s="94"/>
      <c r="CV567" s="94"/>
      <c r="CW567" s="94"/>
    </row>
    <row r="568" spans="1:101" s="22" customFormat="1" x14ac:dyDescent="0.2">
      <c r="A568" s="91">
        <f t="shared" si="236"/>
        <v>557</v>
      </c>
      <c r="B568" s="61"/>
      <c r="C568" s="61"/>
      <c r="D568" s="6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AS568" s="109"/>
      <c r="AT568" s="94"/>
      <c r="AU568" s="94"/>
      <c r="AV568" s="94"/>
      <c r="AW568" s="94"/>
      <c r="AX568" s="94"/>
      <c r="AY568" s="94">
        <f t="shared" si="224"/>
        <v>557</v>
      </c>
      <c r="AZ568" s="94">
        <f>AVERAGE(B$12:B568)</f>
        <v>-1.0500267633333337E-3</v>
      </c>
      <c r="BA568" s="94">
        <f>AVERAGE(C$12:C568)</f>
        <v>4.6842394133333326E-3</v>
      </c>
      <c r="BB568" s="94">
        <f t="shared" si="225"/>
        <v>0</v>
      </c>
      <c r="BC568" s="94">
        <f t="shared" si="226"/>
        <v>0</v>
      </c>
      <c r="BD568" s="94">
        <f t="shared" si="237"/>
        <v>-6.3001605800000027E-2</v>
      </c>
      <c r="BE568" s="94">
        <f t="shared" si="238"/>
        <v>0.28105436479999996</v>
      </c>
      <c r="BF568" s="94">
        <f t="shared" si="239"/>
        <v>0.34405597060000004</v>
      </c>
      <c r="BG568" s="95">
        <f t="shared" si="227"/>
        <v>0</v>
      </c>
      <c r="BH568" s="95">
        <f t="shared" si="228"/>
        <v>0</v>
      </c>
      <c r="BI568" s="95">
        <f>(AVERAGE(B$12:B568)-AVERAGE($D$12:$D568))/STDEV(B$12:B568)</f>
        <v>-8.7081254602406233E-2</v>
      </c>
      <c r="BJ568" s="95">
        <f>(AVERAGE(C$12:C568)-AVERAGE($D$12:$D568))/STDEV(C$12:C568)</f>
        <v>0.10432948975861421</v>
      </c>
      <c r="BK568" s="94"/>
      <c r="BL568" s="94"/>
      <c r="BM568" s="94"/>
      <c r="BN568" s="72">
        <f t="shared" si="229"/>
        <v>0</v>
      </c>
      <c r="BO568" s="72">
        <f t="shared" si="230"/>
        <v>0</v>
      </c>
      <c r="BP568" s="72">
        <f t="shared" si="231"/>
        <v>0</v>
      </c>
      <c r="BQ568" s="72">
        <f t="shared" si="232"/>
        <v>1</v>
      </c>
      <c r="BR568" s="72">
        <f t="shared" si="233"/>
        <v>1</v>
      </c>
      <c r="BS568" s="72">
        <f t="shared" si="234"/>
        <v>1</v>
      </c>
      <c r="BT568" s="72"/>
      <c r="BU568" s="72"/>
      <c r="BV568" s="72"/>
      <c r="BW568" s="72"/>
      <c r="BX568" s="72"/>
      <c r="BY568" s="72"/>
      <c r="BZ568" s="72"/>
      <c r="CA568" s="72"/>
      <c r="CB568" s="72"/>
      <c r="CC568" s="73"/>
      <c r="CD568" s="73"/>
      <c r="CE568" s="73"/>
      <c r="CF568" s="73"/>
      <c r="CG568" s="73"/>
      <c r="CH568" s="73">
        <f t="shared" si="215"/>
        <v>0</v>
      </c>
      <c r="CI568" s="73">
        <f t="shared" si="216"/>
        <v>0</v>
      </c>
      <c r="CJ568" s="73">
        <f t="shared" si="217"/>
        <v>0</v>
      </c>
      <c r="CK568" s="73"/>
      <c r="CL568" s="73">
        <f t="shared" si="218"/>
        <v>0</v>
      </c>
      <c r="CM568" s="73">
        <f t="shared" si="219"/>
        <v>0</v>
      </c>
      <c r="CN568" s="73">
        <f t="shared" si="220"/>
        <v>0</v>
      </c>
      <c r="CO568" s="73">
        <f t="shared" si="221"/>
        <v>0</v>
      </c>
      <c r="CP568" s="73">
        <f t="shared" si="222"/>
        <v>0</v>
      </c>
      <c r="CQ568" s="73">
        <f t="shared" si="223"/>
        <v>0</v>
      </c>
      <c r="CR568" s="73">
        <f t="shared" si="235"/>
        <v>0</v>
      </c>
      <c r="CS568" s="94"/>
      <c r="CT568" s="94"/>
      <c r="CU568" s="94"/>
      <c r="CV568" s="94"/>
      <c r="CW568" s="94"/>
    </row>
    <row r="569" spans="1:101" s="22" customFormat="1" x14ac:dyDescent="0.2">
      <c r="A569" s="91">
        <f t="shared" si="236"/>
        <v>558</v>
      </c>
      <c r="B569" s="61"/>
      <c r="C569" s="61"/>
      <c r="D569" s="6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AS569" s="109"/>
      <c r="AT569" s="94"/>
      <c r="AU569" s="94"/>
      <c r="AV569" s="94"/>
      <c r="AW569" s="94"/>
      <c r="AX569" s="94"/>
      <c r="AY569" s="94">
        <f t="shared" si="224"/>
        <v>558</v>
      </c>
      <c r="AZ569" s="94">
        <f>AVERAGE(B$12:B569)</f>
        <v>-1.0500267633333337E-3</v>
      </c>
      <c r="BA569" s="94">
        <f>AVERAGE(C$12:C569)</f>
        <v>4.6842394133333326E-3</v>
      </c>
      <c r="BB569" s="94">
        <f t="shared" si="225"/>
        <v>0</v>
      </c>
      <c r="BC569" s="94">
        <f t="shared" si="226"/>
        <v>0</v>
      </c>
      <c r="BD569" s="94">
        <f t="shared" si="237"/>
        <v>-6.3001605800000027E-2</v>
      </c>
      <c r="BE569" s="94">
        <f t="shared" si="238"/>
        <v>0.28105436479999996</v>
      </c>
      <c r="BF569" s="94">
        <f t="shared" si="239"/>
        <v>0.34405597060000004</v>
      </c>
      <c r="BG569" s="95">
        <f t="shared" si="227"/>
        <v>0</v>
      </c>
      <c r="BH569" s="95">
        <f t="shared" si="228"/>
        <v>0</v>
      </c>
      <c r="BI569" s="95">
        <f>(AVERAGE(B$12:B569)-AVERAGE($D$12:$D569))/STDEV(B$12:B569)</f>
        <v>-8.7081254602406233E-2</v>
      </c>
      <c r="BJ569" s="95">
        <f>(AVERAGE(C$12:C569)-AVERAGE($D$12:$D569))/STDEV(C$12:C569)</f>
        <v>0.10432948975861421</v>
      </c>
      <c r="BK569" s="94"/>
      <c r="BL569" s="94"/>
      <c r="BM569" s="94"/>
      <c r="BN569" s="72">
        <f t="shared" si="229"/>
        <v>0</v>
      </c>
      <c r="BO569" s="72">
        <f t="shared" si="230"/>
        <v>0</v>
      </c>
      <c r="BP569" s="72">
        <f t="shared" si="231"/>
        <v>0</v>
      </c>
      <c r="BQ569" s="72">
        <f t="shared" si="232"/>
        <v>1</v>
      </c>
      <c r="BR569" s="72">
        <f t="shared" si="233"/>
        <v>1</v>
      </c>
      <c r="BS569" s="72">
        <f t="shared" si="234"/>
        <v>1</v>
      </c>
      <c r="BT569" s="72"/>
      <c r="BU569" s="72"/>
      <c r="BV569" s="72"/>
      <c r="BW569" s="72"/>
      <c r="BX569" s="72"/>
      <c r="BY569" s="72"/>
      <c r="BZ569" s="72"/>
      <c r="CA569" s="72"/>
      <c r="CB569" s="72"/>
      <c r="CC569" s="73"/>
      <c r="CD569" s="73"/>
      <c r="CE569" s="73"/>
      <c r="CF569" s="73"/>
      <c r="CG569" s="73"/>
      <c r="CH569" s="73">
        <f t="shared" si="215"/>
        <v>0</v>
      </c>
      <c r="CI569" s="73">
        <f t="shared" si="216"/>
        <v>0</v>
      </c>
      <c r="CJ569" s="73">
        <f t="shared" si="217"/>
        <v>0</v>
      </c>
      <c r="CK569" s="73"/>
      <c r="CL569" s="73">
        <f t="shared" si="218"/>
        <v>0</v>
      </c>
      <c r="CM569" s="73">
        <f t="shared" si="219"/>
        <v>0</v>
      </c>
      <c r="CN569" s="73">
        <f t="shared" si="220"/>
        <v>0</v>
      </c>
      <c r="CO569" s="73">
        <f t="shared" si="221"/>
        <v>0</v>
      </c>
      <c r="CP569" s="73">
        <f t="shared" si="222"/>
        <v>0</v>
      </c>
      <c r="CQ569" s="73">
        <f t="shared" si="223"/>
        <v>0</v>
      </c>
      <c r="CR569" s="73">
        <f t="shared" si="235"/>
        <v>0</v>
      </c>
      <c r="CS569" s="94"/>
      <c r="CT569" s="94"/>
      <c r="CU569" s="94"/>
      <c r="CV569" s="94"/>
      <c r="CW569" s="94"/>
    </row>
    <row r="570" spans="1:101" s="22" customFormat="1" x14ac:dyDescent="0.2">
      <c r="A570" s="91">
        <f t="shared" si="236"/>
        <v>559</v>
      </c>
      <c r="B570" s="61"/>
      <c r="C570" s="61"/>
      <c r="D570" s="6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AS570" s="109"/>
      <c r="AT570" s="94"/>
      <c r="AU570" s="94"/>
      <c r="AV570" s="94"/>
      <c r="AW570" s="94"/>
      <c r="AX570" s="94"/>
      <c r="AY570" s="94">
        <f t="shared" si="224"/>
        <v>559</v>
      </c>
      <c r="AZ570" s="94">
        <f>AVERAGE(B$12:B570)</f>
        <v>-1.0500267633333337E-3</v>
      </c>
      <c r="BA570" s="94">
        <f>AVERAGE(C$12:C570)</f>
        <v>4.6842394133333326E-3</v>
      </c>
      <c r="BB570" s="94">
        <f t="shared" si="225"/>
        <v>0</v>
      </c>
      <c r="BC570" s="94">
        <f t="shared" si="226"/>
        <v>0</v>
      </c>
      <c r="BD570" s="94">
        <f t="shared" si="237"/>
        <v>-6.3001605800000027E-2</v>
      </c>
      <c r="BE570" s="94">
        <f t="shared" si="238"/>
        <v>0.28105436479999996</v>
      </c>
      <c r="BF570" s="94">
        <f t="shared" si="239"/>
        <v>0.34405597060000004</v>
      </c>
      <c r="BG570" s="95">
        <f t="shared" si="227"/>
        <v>0</v>
      </c>
      <c r="BH570" s="95">
        <f t="shared" si="228"/>
        <v>0</v>
      </c>
      <c r="BI570" s="95">
        <f>(AVERAGE(B$12:B570)-AVERAGE($D$12:$D570))/STDEV(B$12:B570)</f>
        <v>-8.7081254602406233E-2</v>
      </c>
      <c r="BJ570" s="95">
        <f>(AVERAGE(C$12:C570)-AVERAGE($D$12:$D570))/STDEV(C$12:C570)</f>
        <v>0.10432948975861421</v>
      </c>
      <c r="BK570" s="94"/>
      <c r="BL570" s="94"/>
      <c r="BM570" s="94"/>
      <c r="BN570" s="72">
        <f t="shared" si="229"/>
        <v>0</v>
      </c>
      <c r="BO570" s="72">
        <f t="shared" si="230"/>
        <v>0</v>
      </c>
      <c r="BP570" s="72">
        <f t="shared" si="231"/>
        <v>0</v>
      </c>
      <c r="BQ570" s="72">
        <f t="shared" si="232"/>
        <v>1</v>
      </c>
      <c r="BR570" s="72">
        <f t="shared" si="233"/>
        <v>1</v>
      </c>
      <c r="BS570" s="72">
        <f t="shared" si="234"/>
        <v>1</v>
      </c>
      <c r="BT570" s="72"/>
      <c r="BU570" s="72"/>
      <c r="BV570" s="72"/>
      <c r="BW570" s="72"/>
      <c r="BX570" s="72"/>
      <c r="BY570" s="72"/>
      <c r="BZ570" s="72"/>
      <c r="CA570" s="72"/>
      <c r="CB570" s="72"/>
      <c r="CC570" s="73"/>
      <c r="CD570" s="73"/>
      <c r="CE570" s="73"/>
      <c r="CF570" s="73"/>
      <c r="CG570" s="73"/>
      <c r="CH570" s="73">
        <f t="shared" si="215"/>
        <v>0</v>
      </c>
      <c r="CI570" s="73">
        <f t="shared" si="216"/>
        <v>0</v>
      </c>
      <c r="CJ570" s="73">
        <f t="shared" si="217"/>
        <v>0</v>
      </c>
      <c r="CK570" s="73"/>
      <c r="CL570" s="73">
        <f t="shared" si="218"/>
        <v>0</v>
      </c>
      <c r="CM570" s="73">
        <f t="shared" si="219"/>
        <v>0</v>
      </c>
      <c r="CN570" s="73">
        <f t="shared" si="220"/>
        <v>0</v>
      </c>
      <c r="CO570" s="73">
        <f t="shared" si="221"/>
        <v>0</v>
      </c>
      <c r="CP570" s="73">
        <f t="shared" si="222"/>
        <v>0</v>
      </c>
      <c r="CQ570" s="73">
        <f t="shared" si="223"/>
        <v>0</v>
      </c>
      <c r="CR570" s="73">
        <f t="shared" si="235"/>
        <v>0</v>
      </c>
      <c r="CS570" s="94"/>
      <c r="CT570" s="94"/>
      <c r="CU570" s="94"/>
      <c r="CV570" s="94"/>
      <c r="CW570" s="94"/>
    </row>
    <row r="571" spans="1:101" s="22" customFormat="1" x14ac:dyDescent="0.2">
      <c r="A571" s="91">
        <f t="shared" si="236"/>
        <v>560</v>
      </c>
      <c r="B571" s="61"/>
      <c r="C571" s="61"/>
      <c r="D571" s="6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AS571" s="109"/>
      <c r="AT571" s="94"/>
      <c r="AU571" s="94"/>
      <c r="AV571" s="94"/>
      <c r="AW571" s="94"/>
      <c r="AX571" s="94"/>
      <c r="AY571" s="94">
        <f t="shared" si="224"/>
        <v>560</v>
      </c>
      <c r="AZ571" s="94">
        <f>AVERAGE(B$12:B571)</f>
        <v>-1.0500267633333337E-3</v>
      </c>
      <c r="BA571" s="94">
        <f>AVERAGE(C$12:C571)</f>
        <v>4.6842394133333326E-3</v>
      </c>
      <c r="BB571" s="94">
        <f t="shared" si="225"/>
        <v>0</v>
      </c>
      <c r="BC571" s="94">
        <f t="shared" si="226"/>
        <v>0</v>
      </c>
      <c r="BD571" s="94">
        <f t="shared" si="237"/>
        <v>-6.3001605800000027E-2</v>
      </c>
      <c r="BE571" s="94">
        <f t="shared" si="238"/>
        <v>0.28105436479999996</v>
      </c>
      <c r="BF571" s="94">
        <f t="shared" si="239"/>
        <v>0.34405597060000004</v>
      </c>
      <c r="BG571" s="95">
        <f t="shared" si="227"/>
        <v>0</v>
      </c>
      <c r="BH571" s="95">
        <f t="shared" si="228"/>
        <v>0</v>
      </c>
      <c r="BI571" s="95">
        <f>(AVERAGE(B$12:B571)-AVERAGE($D$12:$D571))/STDEV(B$12:B571)</f>
        <v>-8.7081254602406233E-2</v>
      </c>
      <c r="BJ571" s="95">
        <f>(AVERAGE(C$12:C571)-AVERAGE($D$12:$D571))/STDEV(C$12:C571)</f>
        <v>0.10432948975861421</v>
      </c>
      <c r="BK571" s="94"/>
      <c r="BL571" s="94"/>
      <c r="BM571" s="94"/>
      <c r="BN571" s="72">
        <f t="shared" si="229"/>
        <v>0</v>
      </c>
      <c r="BO571" s="72">
        <f t="shared" si="230"/>
        <v>0</v>
      </c>
      <c r="BP571" s="72">
        <f t="shared" si="231"/>
        <v>0</v>
      </c>
      <c r="BQ571" s="72">
        <f t="shared" si="232"/>
        <v>1</v>
      </c>
      <c r="BR571" s="72">
        <f t="shared" si="233"/>
        <v>1</v>
      </c>
      <c r="BS571" s="72">
        <f t="shared" si="234"/>
        <v>1</v>
      </c>
      <c r="BT571" s="72"/>
      <c r="BU571" s="72"/>
      <c r="BV571" s="72"/>
      <c r="BW571" s="72"/>
      <c r="BX571" s="72"/>
      <c r="BY571" s="72"/>
      <c r="BZ571" s="72"/>
      <c r="CA571" s="72"/>
      <c r="CB571" s="72"/>
      <c r="CC571" s="73"/>
      <c r="CD571" s="73"/>
      <c r="CE571" s="73"/>
      <c r="CF571" s="73"/>
      <c r="CG571" s="73"/>
      <c r="CH571" s="73">
        <f t="shared" si="215"/>
        <v>0</v>
      </c>
      <c r="CI571" s="73">
        <f t="shared" si="216"/>
        <v>0</v>
      </c>
      <c r="CJ571" s="73">
        <f t="shared" si="217"/>
        <v>0</v>
      </c>
      <c r="CK571" s="73"/>
      <c r="CL571" s="73">
        <f t="shared" si="218"/>
        <v>0</v>
      </c>
      <c r="CM571" s="73">
        <f t="shared" si="219"/>
        <v>0</v>
      </c>
      <c r="CN571" s="73">
        <f t="shared" si="220"/>
        <v>0</v>
      </c>
      <c r="CO571" s="73">
        <f t="shared" si="221"/>
        <v>0</v>
      </c>
      <c r="CP571" s="73">
        <f t="shared" si="222"/>
        <v>0</v>
      </c>
      <c r="CQ571" s="73">
        <f t="shared" si="223"/>
        <v>0</v>
      </c>
      <c r="CR571" s="73">
        <f t="shared" si="235"/>
        <v>0</v>
      </c>
      <c r="CS571" s="94"/>
      <c r="CT571" s="94"/>
      <c r="CU571" s="94"/>
      <c r="CV571" s="94"/>
      <c r="CW571" s="94"/>
    </row>
    <row r="572" spans="1:101" s="22" customFormat="1" x14ac:dyDescent="0.2">
      <c r="A572" s="91">
        <f t="shared" si="236"/>
        <v>561</v>
      </c>
      <c r="B572" s="61"/>
      <c r="C572" s="61"/>
      <c r="D572" s="6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AS572" s="109"/>
      <c r="AT572" s="94"/>
      <c r="AU572" s="94"/>
      <c r="AV572" s="94"/>
      <c r="AW572" s="94"/>
      <c r="AX572" s="94"/>
      <c r="AY572" s="94">
        <f t="shared" si="224"/>
        <v>561</v>
      </c>
      <c r="AZ572" s="94">
        <f>AVERAGE(B$12:B572)</f>
        <v>-1.0500267633333337E-3</v>
      </c>
      <c r="BA572" s="94">
        <f>AVERAGE(C$12:C572)</f>
        <v>4.6842394133333326E-3</v>
      </c>
      <c r="BB572" s="94">
        <f t="shared" si="225"/>
        <v>0</v>
      </c>
      <c r="BC572" s="94">
        <f t="shared" si="226"/>
        <v>0</v>
      </c>
      <c r="BD572" s="94">
        <f t="shared" si="237"/>
        <v>-6.3001605800000027E-2</v>
      </c>
      <c r="BE572" s="94">
        <f t="shared" si="238"/>
        <v>0.28105436479999996</v>
      </c>
      <c r="BF572" s="94">
        <f t="shared" si="239"/>
        <v>0.34405597060000004</v>
      </c>
      <c r="BG572" s="95">
        <f t="shared" si="227"/>
        <v>0</v>
      </c>
      <c r="BH572" s="95">
        <f t="shared" si="228"/>
        <v>0</v>
      </c>
      <c r="BI572" s="95">
        <f>(AVERAGE(B$12:B572)-AVERAGE($D$12:$D572))/STDEV(B$12:B572)</f>
        <v>-8.7081254602406233E-2</v>
      </c>
      <c r="BJ572" s="95">
        <f>(AVERAGE(C$12:C572)-AVERAGE($D$12:$D572))/STDEV(C$12:C572)</f>
        <v>0.10432948975861421</v>
      </c>
      <c r="BK572" s="94"/>
      <c r="BL572" s="94"/>
      <c r="BM572" s="94"/>
      <c r="BN572" s="72">
        <f t="shared" si="229"/>
        <v>0</v>
      </c>
      <c r="BO572" s="72">
        <f t="shared" si="230"/>
        <v>0</v>
      </c>
      <c r="BP572" s="72">
        <f t="shared" si="231"/>
        <v>0</v>
      </c>
      <c r="BQ572" s="72">
        <f t="shared" si="232"/>
        <v>1</v>
      </c>
      <c r="BR572" s="72">
        <f t="shared" si="233"/>
        <v>1</v>
      </c>
      <c r="BS572" s="72">
        <f t="shared" si="234"/>
        <v>1</v>
      </c>
      <c r="BT572" s="72"/>
      <c r="BU572" s="72"/>
      <c r="BV572" s="72"/>
      <c r="BW572" s="72"/>
      <c r="BX572" s="72"/>
      <c r="BY572" s="72"/>
      <c r="BZ572" s="72"/>
      <c r="CA572" s="72"/>
      <c r="CB572" s="72"/>
      <c r="CC572" s="73"/>
      <c r="CD572" s="73"/>
      <c r="CE572" s="73"/>
      <c r="CF572" s="73"/>
      <c r="CG572" s="73"/>
      <c r="CH572" s="73">
        <f t="shared" si="215"/>
        <v>0</v>
      </c>
      <c r="CI572" s="73">
        <f t="shared" si="216"/>
        <v>0</v>
      </c>
      <c r="CJ572" s="73">
        <f t="shared" si="217"/>
        <v>0</v>
      </c>
      <c r="CK572" s="73"/>
      <c r="CL572" s="73">
        <f t="shared" si="218"/>
        <v>0</v>
      </c>
      <c r="CM572" s="73">
        <f t="shared" si="219"/>
        <v>0</v>
      </c>
      <c r="CN572" s="73">
        <f t="shared" si="220"/>
        <v>0</v>
      </c>
      <c r="CO572" s="73">
        <f t="shared" si="221"/>
        <v>0</v>
      </c>
      <c r="CP572" s="73">
        <f t="shared" si="222"/>
        <v>0</v>
      </c>
      <c r="CQ572" s="73">
        <f t="shared" si="223"/>
        <v>0</v>
      </c>
      <c r="CR572" s="73">
        <f t="shared" si="235"/>
        <v>0</v>
      </c>
      <c r="CS572" s="94"/>
      <c r="CT572" s="94"/>
      <c r="CU572" s="94"/>
      <c r="CV572" s="94"/>
      <c r="CW572" s="94"/>
    </row>
    <row r="573" spans="1:101" s="22" customFormat="1" x14ac:dyDescent="0.2">
      <c r="A573" s="91">
        <f t="shared" si="236"/>
        <v>562</v>
      </c>
      <c r="B573" s="61"/>
      <c r="C573" s="61"/>
      <c r="D573" s="6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AS573" s="109"/>
      <c r="AT573" s="94"/>
      <c r="AU573" s="94"/>
      <c r="AV573" s="94"/>
      <c r="AW573" s="94"/>
      <c r="AX573" s="94"/>
      <c r="AY573" s="94">
        <f t="shared" si="224"/>
        <v>562</v>
      </c>
      <c r="AZ573" s="94">
        <f>AVERAGE(B$12:B573)</f>
        <v>-1.0500267633333337E-3</v>
      </c>
      <c r="BA573" s="94">
        <f>AVERAGE(C$12:C573)</f>
        <v>4.6842394133333326E-3</v>
      </c>
      <c r="BB573" s="94">
        <f t="shared" si="225"/>
        <v>0</v>
      </c>
      <c r="BC573" s="94">
        <f t="shared" si="226"/>
        <v>0</v>
      </c>
      <c r="BD573" s="94">
        <f t="shared" si="237"/>
        <v>-6.3001605800000027E-2</v>
      </c>
      <c r="BE573" s="94">
        <f t="shared" si="238"/>
        <v>0.28105436479999996</v>
      </c>
      <c r="BF573" s="94">
        <f t="shared" si="239"/>
        <v>0.34405597060000004</v>
      </c>
      <c r="BG573" s="95">
        <f t="shared" si="227"/>
        <v>0</v>
      </c>
      <c r="BH573" s="95">
        <f t="shared" si="228"/>
        <v>0</v>
      </c>
      <c r="BI573" s="95">
        <f>(AVERAGE(B$12:B573)-AVERAGE($D$12:$D573))/STDEV(B$12:B573)</f>
        <v>-8.7081254602406233E-2</v>
      </c>
      <c r="BJ573" s="95">
        <f>(AVERAGE(C$12:C573)-AVERAGE($D$12:$D573))/STDEV(C$12:C573)</f>
        <v>0.10432948975861421</v>
      </c>
      <c r="BK573" s="94"/>
      <c r="BL573" s="94"/>
      <c r="BM573" s="94"/>
      <c r="BN573" s="72">
        <f t="shared" si="229"/>
        <v>0</v>
      </c>
      <c r="BO573" s="72">
        <f t="shared" si="230"/>
        <v>0</v>
      </c>
      <c r="BP573" s="72">
        <f t="shared" si="231"/>
        <v>0</v>
      </c>
      <c r="BQ573" s="72">
        <f t="shared" si="232"/>
        <v>1</v>
      </c>
      <c r="BR573" s="72">
        <f t="shared" si="233"/>
        <v>1</v>
      </c>
      <c r="BS573" s="72">
        <f t="shared" si="234"/>
        <v>1</v>
      </c>
      <c r="BT573" s="72"/>
      <c r="BU573" s="72"/>
      <c r="BV573" s="72"/>
      <c r="BW573" s="72"/>
      <c r="BX573" s="72"/>
      <c r="BY573" s="72"/>
      <c r="BZ573" s="72"/>
      <c r="CA573" s="72"/>
      <c r="CB573" s="72"/>
      <c r="CC573" s="73"/>
      <c r="CD573" s="73"/>
      <c r="CE573" s="73"/>
      <c r="CF573" s="73"/>
      <c r="CG573" s="73"/>
      <c r="CH573" s="73">
        <f t="shared" si="215"/>
        <v>0</v>
      </c>
      <c r="CI573" s="73">
        <f t="shared" si="216"/>
        <v>0</v>
      </c>
      <c r="CJ573" s="73">
        <f t="shared" si="217"/>
        <v>0</v>
      </c>
      <c r="CK573" s="73"/>
      <c r="CL573" s="73">
        <f t="shared" si="218"/>
        <v>0</v>
      </c>
      <c r="CM573" s="73">
        <f t="shared" si="219"/>
        <v>0</v>
      </c>
      <c r="CN573" s="73">
        <f t="shared" si="220"/>
        <v>0</v>
      </c>
      <c r="CO573" s="73">
        <f t="shared" si="221"/>
        <v>0</v>
      </c>
      <c r="CP573" s="73">
        <f t="shared" si="222"/>
        <v>0</v>
      </c>
      <c r="CQ573" s="73">
        <f t="shared" si="223"/>
        <v>0</v>
      </c>
      <c r="CR573" s="73">
        <f t="shared" si="235"/>
        <v>0</v>
      </c>
      <c r="CS573" s="94"/>
      <c r="CT573" s="94"/>
      <c r="CU573" s="94"/>
      <c r="CV573" s="94"/>
      <c r="CW573" s="94"/>
    </row>
    <row r="574" spans="1:101" s="22" customFormat="1" x14ac:dyDescent="0.2">
      <c r="A574" s="91">
        <f t="shared" si="236"/>
        <v>563</v>
      </c>
      <c r="B574" s="61"/>
      <c r="C574" s="61"/>
      <c r="D574" s="6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AS574" s="109"/>
      <c r="AT574" s="94"/>
      <c r="AU574" s="94"/>
      <c r="AV574" s="94"/>
      <c r="AW574" s="94"/>
      <c r="AX574" s="94"/>
      <c r="AY574" s="94">
        <f t="shared" si="224"/>
        <v>563</v>
      </c>
      <c r="AZ574" s="94">
        <f>AVERAGE(B$12:B574)</f>
        <v>-1.0500267633333337E-3</v>
      </c>
      <c r="BA574" s="94">
        <f>AVERAGE(C$12:C574)</f>
        <v>4.6842394133333326E-3</v>
      </c>
      <c r="BB574" s="94">
        <f t="shared" si="225"/>
        <v>0</v>
      </c>
      <c r="BC574" s="94">
        <f t="shared" si="226"/>
        <v>0</v>
      </c>
      <c r="BD574" s="94">
        <f t="shared" si="237"/>
        <v>-6.3001605800000027E-2</v>
      </c>
      <c r="BE574" s="94">
        <f t="shared" si="238"/>
        <v>0.28105436479999996</v>
      </c>
      <c r="BF574" s="94">
        <f t="shared" si="239"/>
        <v>0.34405597060000004</v>
      </c>
      <c r="BG574" s="95">
        <f t="shared" si="227"/>
        <v>0</v>
      </c>
      <c r="BH574" s="95">
        <f t="shared" si="228"/>
        <v>0</v>
      </c>
      <c r="BI574" s="95">
        <f>(AVERAGE(B$12:B574)-AVERAGE($D$12:$D574))/STDEV(B$12:B574)</f>
        <v>-8.7081254602406233E-2</v>
      </c>
      <c r="BJ574" s="95">
        <f>(AVERAGE(C$12:C574)-AVERAGE($D$12:$D574))/STDEV(C$12:C574)</f>
        <v>0.10432948975861421</v>
      </c>
      <c r="BK574" s="94"/>
      <c r="BL574" s="94"/>
      <c r="BM574" s="94"/>
      <c r="BN574" s="72">
        <f t="shared" si="229"/>
        <v>0</v>
      </c>
      <c r="BO574" s="72">
        <f t="shared" si="230"/>
        <v>0</v>
      </c>
      <c r="BP574" s="72">
        <f t="shared" si="231"/>
        <v>0</v>
      </c>
      <c r="BQ574" s="72">
        <f t="shared" si="232"/>
        <v>1</v>
      </c>
      <c r="BR574" s="72">
        <f t="shared" si="233"/>
        <v>1</v>
      </c>
      <c r="BS574" s="72">
        <f t="shared" si="234"/>
        <v>1</v>
      </c>
      <c r="BT574" s="72"/>
      <c r="BU574" s="72"/>
      <c r="BV574" s="72"/>
      <c r="BW574" s="72"/>
      <c r="BX574" s="72"/>
      <c r="BY574" s="72"/>
      <c r="BZ574" s="72"/>
      <c r="CA574" s="72"/>
      <c r="CB574" s="72"/>
      <c r="CC574" s="73"/>
      <c r="CD574" s="73"/>
      <c r="CE574" s="73"/>
      <c r="CF574" s="73"/>
      <c r="CG574" s="73"/>
      <c r="CH574" s="73">
        <f t="shared" si="215"/>
        <v>0</v>
      </c>
      <c r="CI574" s="73">
        <f t="shared" si="216"/>
        <v>0</v>
      </c>
      <c r="CJ574" s="73">
        <f t="shared" si="217"/>
        <v>0</v>
      </c>
      <c r="CK574" s="73"/>
      <c r="CL574" s="73">
        <f t="shared" si="218"/>
        <v>0</v>
      </c>
      <c r="CM574" s="73">
        <f t="shared" si="219"/>
        <v>0</v>
      </c>
      <c r="CN574" s="73">
        <f t="shared" si="220"/>
        <v>0</v>
      </c>
      <c r="CO574" s="73">
        <f t="shared" si="221"/>
        <v>0</v>
      </c>
      <c r="CP574" s="73">
        <f t="shared" si="222"/>
        <v>0</v>
      </c>
      <c r="CQ574" s="73">
        <f t="shared" si="223"/>
        <v>0</v>
      </c>
      <c r="CR574" s="73">
        <f t="shared" si="235"/>
        <v>0</v>
      </c>
      <c r="CS574" s="94"/>
      <c r="CT574" s="94"/>
      <c r="CU574" s="94"/>
      <c r="CV574" s="94"/>
      <c r="CW574" s="94"/>
    </row>
    <row r="575" spans="1:101" s="22" customFormat="1" x14ac:dyDescent="0.2">
      <c r="A575" s="91">
        <f t="shared" si="236"/>
        <v>564</v>
      </c>
      <c r="B575" s="61"/>
      <c r="C575" s="61"/>
      <c r="D575" s="6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AS575" s="109"/>
      <c r="AT575" s="94"/>
      <c r="AU575" s="94"/>
      <c r="AV575" s="94"/>
      <c r="AW575" s="94"/>
      <c r="AX575" s="94"/>
      <c r="AY575" s="94">
        <f t="shared" si="224"/>
        <v>564</v>
      </c>
      <c r="AZ575" s="94">
        <f>AVERAGE(B$12:B575)</f>
        <v>-1.0500267633333337E-3</v>
      </c>
      <c r="BA575" s="94">
        <f>AVERAGE(C$12:C575)</f>
        <v>4.6842394133333326E-3</v>
      </c>
      <c r="BB575" s="94">
        <f t="shared" si="225"/>
        <v>0</v>
      </c>
      <c r="BC575" s="94">
        <f t="shared" si="226"/>
        <v>0</v>
      </c>
      <c r="BD575" s="94">
        <f t="shared" si="237"/>
        <v>-6.3001605800000027E-2</v>
      </c>
      <c r="BE575" s="94">
        <f t="shared" si="238"/>
        <v>0.28105436479999996</v>
      </c>
      <c r="BF575" s="94">
        <f t="shared" si="239"/>
        <v>0.34405597060000004</v>
      </c>
      <c r="BG575" s="95">
        <f t="shared" si="227"/>
        <v>0</v>
      </c>
      <c r="BH575" s="95">
        <f t="shared" si="228"/>
        <v>0</v>
      </c>
      <c r="BI575" s="95">
        <f>(AVERAGE(B$12:B575)-AVERAGE($D$12:$D575))/STDEV(B$12:B575)</f>
        <v>-8.7081254602406233E-2</v>
      </c>
      <c r="BJ575" s="95">
        <f>(AVERAGE(C$12:C575)-AVERAGE($D$12:$D575))/STDEV(C$12:C575)</f>
        <v>0.10432948975861421</v>
      </c>
      <c r="BK575" s="94"/>
      <c r="BL575" s="94"/>
      <c r="BM575" s="94"/>
      <c r="BN575" s="72">
        <f t="shared" si="229"/>
        <v>0</v>
      </c>
      <c r="BO575" s="72">
        <f t="shared" si="230"/>
        <v>0</v>
      </c>
      <c r="BP575" s="72">
        <f t="shared" si="231"/>
        <v>0</v>
      </c>
      <c r="BQ575" s="72">
        <f t="shared" si="232"/>
        <v>1</v>
      </c>
      <c r="BR575" s="72">
        <f t="shared" si="233"/>
        <v>1</v>
      </c>
      <c r="BS575" s="72">
        <f t="shared" si="234"/>
        <v>1</v>
      </c>
      <c r="BT575" s="72"/>
      <c r="BU575" s="72"/>
      <c r="BV575" s="72"/>
      <c r="BW575" s="72"/>
      <c r="BX575" s="72"/>
      <c r="BY575" s="72"/>
      <c r="BZ575" s="72"/>
      <c r="CA575" s="72"/>
      <c r="CB575" s="72"/>
      <c r="CC575" s="73"/>
      <c r="CD575" s="73"/>
      <c r="CE575" s="73"/>
      <c r="CF575" s="73"/>
      <c r="CG575" s="73"/>
      <c r="CH575" s="73">
        <f t="shared" si="215"/>
        <v>0</v>
      </c>
      <c r="CI575" s="73">
        <f t="shared" si="216"/>
        <v>0</v>
      </c>
      <c r="CJ575" s="73">
        <f t="shared" si="217"/>
        <v>0</v>
      </c>
      <c r="CK575" s="73"/>
      <c r="CL575" s="73">
        <f t="shared" si="218"/>
        <v>0</v>
      </c>
      <c r="CM575" s="73">
        <f t="shared" si="219"/>
        <v>0</v>
      </c>
      <c r="CN575" s="73">
        <f t="shared" si="220"/>
        <v>0</v>
      </c>
      <c r="CO575" s="73">
        <f t="shared" si="221"/>
        <v>0</v>
      </c>
      <c r="CP575" s="73">
        <f t="shared" si="222"/>
        <v>0</v>
      </c>
      <c r="CQ575" s="73">
        <f t="shared" si="223"/>
        <v>0</v>
      </c>
      <c r="CR575" s="73">
        <f t="shared" si="235"/>
        <v>0</v>
      </c>
      <c r="CS575" s="94"/>
      <c r="CT575" s="94"/>
      <c r="CU575" s="94"/>
      <c r="CV575" s="94"/>
      <c r="CW575" s="94"/>
    </row>
    <row r="576" spans="1:101" s="22" customFormat="1" x14ac:dyDescent="0.2">
      <c r="A576" s="91">
        <f t="shared" si="236"/>
        <v>565</v>
      </c>
      <c r="B576" s="61"/>
      <c r="C576" s="61"/>
      <c r="D576" s="6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AS576" s="109"/>
      <c r="AT576" s="94"/>
      <c r="AU576" s="94"/>
      <c r="AV576" s="94"/>
      <c r="AW576" s="94"/>
      <c r="AX576" s="94"/>
      <c r="AY576" s="94">
        <f t="shared" si="224"/>
        <v>565</v>
      </c>
      <c r="AZ576" s="94">
        <f>AVERAGE(B$12:B576)</f>
        <v>-1.0500267633333337E-3</v>
      </c>
      <c r="BA576" s="94">
        <f>AVERAGE(C$12:C576)</f>
        <v>4.6842394133333326E-3</v>
      </c>
      <c r="BB576" s="94">
        <f t="shared" si="225"/>
        <v>0</v>
      </c>
      <c r="BC576" s="94">
        <f t="shared" si="226"/>
        <v>0</v>
      </c>
      <c r="BD576" s="94">
        <f t="shared" si="237"/>
        <v>-6.3001605800000027E-2</v>
      </c>
      <c r="BE576" s="94">
        <f t="shared" si="238"/>
        <v>0.28105436479999996</v>
      </c>
      <c r="BF576" s="94">
        <f t="shared" si="239"/>
        <v>0.34405597060000004</v>
      </c>
      <c r="BG576" s="95">
        <f t="shared" si="227"/>
        <v>0</v>
      </c>
      <c r="BH576" s="95">
        <f t="shared" si="228"/>
        <v>0</v>
      </c>
      <c r="BI576" s="95">
        <f>(AVERAGE(B$12:B576)-AVERAGE($D$12:$D576))/STDEV(B$12:B576)</f>
        <v>-8.7081254602406233E-2</v>
      </c>
      <c r="BJ576" s="95">
        <f>(AVERAGE(C$12:C576)-AVERAGE($D$12:$D576))/STDEV(C$12:C576)</f>
        <v>0.10432948975861421</v>
      </c>
      <c r="BK576" s="94"/>
      <c r="BL576" s="94"/>
      <c r="BM576" s="94"/>
      <c r="BN576" s="72">
        <f t="shared" si="229"/>
        <v>0</v>
      </c>
      <c r="BO576" s="72">
        <f t="shared" si="230"/>
        <v>0</v>
      </c>
      <c r="BP576" s="72">
        <f t="shared" si="231"/>
        <v>0</v>
      </c>
      <c r="BQ576" s="72">
        <f t="shared" si="232"/>
        <v>1</v>
      </c>
      <c r="BR576" s="72">
        <f t="shared" si="233"/>
        <v>1</v>
      </c>
      <c r="BS576" s="72">
        <f t="shared" si="234"/>
        <v>1</v>
      </c>
      <c r="BT576" s="72"/>
      <c r="BU576" s="72"/>
      <c r="BV576" s="72"/>
      <c r="BW576" s="72"/>
      <c r="BX576" s="72"/>
      <c r="BY576" s="72"/>
      <c r="BZ576" s="72"/>
      <c r="CA576" s="72"/>
      <c r="CB576" s="72"/>
      <c r="CC576" s="73"/>
      <c r="CD576" s="73"/>
      <c r="CE576" s="73"/>
      <c r="CF576" s="73"/>
      <c r="CG576" s="73"/>
      <c r="CH576" s="73">
        <f t="shared" si="215"/>
        <v>0</v>
      </c>
      <c r="CI576" s="73">
        <f t="shared" si="216"/>
        <v>0</v>
      </c>
      <c r="CJ576" s="73">
        <f t="shared" si="217"/>
        <v>0</v>
      </c>
      <c r="CK576" s="73"/>
      <c r="CL576" s="73">
        <f t="shared" si="218"/>
        <v>0</v>
      </c>
      <c r="CM576" s="73">
        <f t="shared" si="219"/>
        <v>0</v>
      </c>
      <c r="CN576" s="73">
        <f t="shared" si="220"/>
        <v>0</v>
      </c>
      <c r="CO576" s="73">
        <f t="shared" si="221"/>
        <v>0</v>
      </c>
      <c r="CP576" s="73">
        <f t="shared" si="222"/>
        <v>0</v>
      </c>
      <c r="CQ576" s="73">
        <f t="shared" si="223"/>
        <v>0</v>
      </c>
      <c r="CR576" s="73">
        <f t="shared" si="235"/>
        <v>0</v>
      </c>
      <c r="CS576" s="94"/>
      <c r="CT576" s="94"/>
      <c r="CU576" s="94"/>
      <c r="CV576" s="94"/>
      <c r="CW576" s="94"/>
    </row>
    <row r="577" spans="1:101" s="22" customFormat="1" x14ac:dyDescent="0.2">
      <c r="A577" s="91">
        <f t="shared" si="236"/>
        <v>566</v>
      </c>
      <c r="B577" s="61"/>
      <c r="C577" s="61"/>
      <c r="D577" s="6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AS577" s="109"/>
      <c r="AT577" s="94"/>
      <c r="AU577" s="94"/>
      <c r="AV577" s="94"/>
      <c r="AW577" s="94"/>
      <c r="AX577" s="94"/>
      <c r="AY577" s="94">
        <f t="shared" si="224"/>
        <v>566</v>
      </c>
      <c r="AZ577" s="94">
        <f>AVERAGE(B$12:B577)</f>
        <v>-1.0500267633333337E-3</v>
      </c>
      <c r="BA577" s="94">
        <f>AVERAGE(C$12:C577)</f>
        <v>4.6842394133333326E-3</v>
      </c>
      <c r="BB577" s="94">
        <f t="shared" si="225"/>
        <v>0</v>
      </c>
      <c r="BC577" s="94">
        <f t="shared" si="226"/>
        <v>0</v>
      </c>
      <c r="BD577" s="94">
        <f t="shared" si="237"/>
        <v>-6.3001605800000027E-2</v>
      </c>
      <c r="BE577" s="94">
        <f t="shared" si="238"/>
        <v>0.28105436479999996</v>
      </c>
      <c r="BF577" s="94">
        <f t="shared" si="239"/>
        <v>0.34405597060000004</v>
      </c>
      <c r="BG577" s="95">
        <f t="shared" si="227"/>
        <v>0</v>
      </c>
      <c r="BH577" s="95">
        <f t="shared" si="228"/>
        <v>0</v>
      </c>
      <c r="BI577" s="95">
        <f>(AVERAGE(B$12:B577)-AVERAGE($D$12:$D577))/STDEV(B$12:B577)</f>
        <v>-8.7081254602406233E-2</v>
      </c>
      <c r="BJ577" s="95">
        <f>(AVERAGE(C$12:C577)-AVERAGE($D$12:$D577))/STDEV(C$12:C577)</f>
        <v>0.10432948975861421</v>
      </c>
      <c r="BK577" s="94"/>
      <c r="BL577" s="94"/>
      <c r="BM577" s="94"/>
      <c r="BN577" s="72">
        <f t="shared" si="229"/>
        <v>0</v>
      </c>
      <c r="BO577" s="72">
        <f t="shared" si="230"/>
        <v>0</v>
      </c>
      <c r="BP577" s="72">
        <f t="shared" si="231"/>
        <v>0</v>
      </c>
      <c r="BQ577" s="72">
        <f t="shared" si="232"/>
        <v>1</v>
      </c>
      <c r="BR577" s="72">
        <f t="shared" si="233"/>
        <v>1</v>
      </c>
      <c r="BS577" s="72">
        <f t="shared" si="234"/>
        <v>1</v>
      </c>
      <c r="BT577" s="72"/>
      <c r="BU577" s="72"/>
      <c r="BV577" s="72"/>
      <c r="BW577" s="72"/>
      <c r="BX577" s="72"/>
      <c r="BY577" s="72"/>
      <c r="BZ577" s="72"/>
      <c r="CA577" s="72"/>
      <c r="CB577" s="72"/>
      <c r="CC577" s="73"/>
      <c r="CD577" s="73"/>
      <c r="CE577" s="73"/>
      <c r="CF577" s="73"/>
      <c r="CG577" s="73"/>
      <c r="CH577" s="73">
        <f t="shared" si="215"/>
        <v>0</v>
      </c>
      <c r="CI577" s="73">
        <f t="shared" si="216"/>
        <v>0</v>
      </c>
      <c r="CJ577" s="73">
        <f t="shared" si="217"/>
        <v>0</v>
      </c>
      <c r="CK577" s="73"/>
      <c r="CL577" s="73">
        <f t="shared" si="218"/>
        <v>0</v>
      </c>
      <c r="CM577" s="73">
        <f t="shared" si="219"/>
        <v>0</v>
      </c>
      <c r="CN577" s="73">
        <f t="shared" si="220"/>
        <v>0</v>
      </c>
      <c r="CO577" s="73">
        <f t="shared" si="221"/>
        <v>0</v>
      </c>
      <c r="CP577" s="73">
        <f t="shared" si="222"/>
        <v>0</v>
      </c>
      <c r="CQ577" s="73">
        <f t="shared" si="223"/>
        <v>0</v>
      </c>
      <c r="CR577" s="73">
        <f t="shared" si="235"/>
        <v>0</v>
      </c>
      <c r="CS577" s="94"/>
      <c r="CT577" s="94"/>
      <c r="CU577" s="94"/>
      <c r="CV577" s="94"/>
      <c r="CW577" s="94"/>
    </row>
    <row r="578" spans="1:101" s="22" customFormat="1" x14ac:dyDescent="0.2">
      <c r="A578" s="91">
        <f t="shared" si="236"/>
        <v>567</v>
      </c>
      <c r="B578" s="61"/>
      <c r="C578" s="61"/>
      <c r="D578" s="6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AS578" s="109"/>
      <c r="AT578" s="94"/>
      <c r="AU578" s="94"/>
      <c r="AV578" s="94"/>
      <c r="AW578" s="94"/>
      <c r="AX578" s="94"/>
      <c r="AY578" s="94">
        <f t="shared" si="224"/>
        <v>567</v>
      </c>
      <c r="AZ578" s="94">
        <f>AVERAGE(B$12:B578)</f>
        <v>-1.0500267633333337E-3</v>
      </c>
      <c r="BA578" s="94">
        <f>AVERAGE(C$12:C578)</f>
        <v>4.6842394133333326E-3</v>
      </c>
      <c r="BB578" s="94">
        <f t="shared" si="225"/>
        <v>0</v>
      </c>
      <c r="BC578" s="94">
        <f t="shared" si="226"/>
        <v>0</v>
      </c>
      <c r="BD578" s="94">
        <f t="shared" si="237"/>
        <v>-6.3001605800000027E-2</v>
      </c>
      <c r="BE578" s="94">
        <f t="shared" si="238"/>
        <v>0.28105436479999996</v>
      </c>
      <c r="BF578" s="94">
        <f t="shared" si="239"/>
        <v>0.34405597060000004</v>
      </c>
      <c r="BG578" s="95">
        <f t="shared" si="227"/>
        <v>0</v>
      </c>
      <c r="BH578" s="95">
        <f t="shared" si="228"/>
        <v>0</v>
      </c>
      <c r="BI578" s="95">
        <f>(AVERAGE(B$12:B578)-AVERAGE($D$12:$D578))/STDEV(B$12:B578)</f>
        <v>-8.7081254602406233E-2</v>
      </c>
      <c r="BJ578" s="95">
        <f>(AVERAGE(C$12:C578)-AVERAGE($D$12:$D578))/STDEV(C$12:C578)</f>
        <v>0.10432948975861421</v>
      </c>
      <c r="BK578" s="94"/>
      <c r="BL578" s="94"/>
      <c r="BM578" s="94"/>
      <c r="BN578" s="72">
        <f t="shared" si="229"/>
        <v>0</v>
      </c>
      <c r="BO578" s="72">
        <f t="shared" si="230"/>
        <v>0</v>
      </c>
      <c r="BP578" s="72">
        <f t="shared" si="231"/>
        <v>0</v>
      </c>
      <c r="BQ578" s="72">
        <f t="shared" si="232"/>
        <v>1</v>
      </c>
      <c r="BR578" s="72">
        <f t="shared" si="233"/>
        <v>1</v>
      </c>
      <c r="BS578" s="72">
        <f t="shared" si="234"/>
        <v>1</v>
      </c>
      <c r="BT578" s="72"/>
      <c r="BU578" s="72"/>
      <c r="BV578" s="72"/>
      <c r="BW578" s="72"/>
      <c r="BX578" s="72"/>
      <c r="BY578" s="72"/>
      <c r="BZ578" s="72"/>
      <c r="CA578" s="72"/>
      <c r="CB578" s="72"/>
      <c r="CC578" s="73"/>
      <c r="CD578" s="73"/>
      <c r="CE578" s="73"/>
      <c r="CF578" s="73"/>
      <c r="CG578" s="73"/>
      <c r="CH578" s="73">
        <f t="shared" si="215"/>
        <v>0</v>
      </c>
      <c r="CI578" s="73">
        <f t="shared" si="216"/>
        <v>0</v>
      </c>
      <c r="CJ578" s="73">
        <f t="shared" si="217"/>
        <v>0</v>
      </c>
      <c r="CK578" s="73"/>
      <c r="CL578" s="73">
        <f t="shared" si="218"/>
        <v>0</v>
      </c>
      <c r="CM578" s="73">
        <f t="shared" si="219"/>
        <v>0</v>
      </c>
      <c r="CN578" s="73">
        <f t="shared" si="220"/>
        <v>0</v>
      </c>
      <c r="CO578" s="73">
        <f t="shared" si="221"/>
        <v>0</v>
      </c>
      <c r="CP578" s="73">
        <f t="shared" si="222"/>
        <v>0</v>
      </c>
      <c r="CQ578" s="73">
        <f t="shared" si="223"/>
        <v>0</v>
      </c>
      <c r="CR578" s="73">
        <f t="shared" si="235"/>
        <v>0</v>
      </c>
      <c r="CS578" s="94"/>
      <c r="CT578" s="94"/>
      <c r="CU578" s="94"/>
      <c r="CV578" s="94"/>
      <c r="CW578" s="94"/>
    </row>
    <row r="579" spans="1:101" s="22" customFormat="1" x14ac:dyDescent="0.2">
      <c r="A579" s="91">
        <f t="shared" si="236"/>
        <v>568</v>
      </c>
      <c r="B579" s="61"/>
      <c r="C579" s="61"/>
      <c r="D579" s="6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AS579" s="109"/>
      <c r="AT579" s="94"/>
      <c r="AU579" s="94"/>
      <c r="AV579" s="94"/>
      <c r="AW579" s="94"/>
      <c r="AX579" s="94"/>
      <c r="AY579" s="94">
        <f t="shared" si="224"/>
        <v>568</v>
      </c>
      <c r="AZ579" s="94">
        <f>AVERAGE(B$12:B579)</f>
        <v>-1.0500267633333337E-3</v>
      </c>
      <c r="BA579" s="94">
        <f>AVERAGE(C$12:C579)</f>
        <v>4.6842394133333326E-3</v>
      </c>
      <c r="BB579" s="94">
        <f t="shared" si="225"/>
        <v>0</v>
      </c>
      <c r="BC579" s="94">
        <f t="shared" si="226"/>
        <v>0</v>
      </c>
      <c r="BD579" s="94">
        <f t="shared" si="237"/>
        <v>-6.3001605800000027E-2</v>
      </c>
      <c r="BE579" s="94">
        <f t="shared" si="238"/>
        <v>0.28105436479999996</v>
      </c>
      <c r="BF579" s="94">
        <f t="shared" si="239"/>
        <v>0.34405597060000004</v>
      </c>
      <c r="BG579" s="95">
        <f t="shared" si="227"/>
        <v>0</v>
      </c>
      <c r="BH579" s="95">
        <f t="shared" si="228"/>
        <v>0</v>
      </c>
      <c r="BI579" s="95">
        <f>(AVERAGE(B$12:B579)-AVERAGE($D$12:$D579))/STDEV(B$12:B579)</f>
        <v>-8.7081254602406233E-2</v>
      </c>
      <c r="BJ579" s="95">
        <f>(AVERAGE(C$12:C579)-AVERAGE($D$12:$D579))/STDEV(C$12:C579)</f>
        <v>0.10432948975861421</v>
      </c>
      <c r="BK579" s="94"/>
      <c r="BL579" s="94"/>
      <c r="BM579" s="94"/>
      <c r="BN579" s="72">
        <f t="shared" si="229"/>
        <v>0</v>
      </c>
      <c r="BO579" s="72">
        <f t="shared" si="230"/>
        <v>0</v>
      </c>
      <c r="BP579" s="72">
        <f t="shared" si="231"/>
        <v>0</v>
      </c>
      <c r="BQ579" s="72">
        <f t="shared" si="232"/>
        <v>1</v>
      </c>
      <c r="BR579" s="72">
        <f t="shared" si="233"/>
        <v>1</v>
      </c>
      <c r="BS579" s="72">
        <f t="shared" si="234"/>
        <v>1</v>
      </c>
      <c r="BT579" s="72"/>
      <c r="BU579" s="72"/>
      <c r="BV579" s="72"/>
      <c r="BW579" s="72"/>
      <c r="BX579" s="72"/>
      <c r="BY579" s="72"/>
      <c r="BZ579" s="72"/>
      <c r="CA579" s="72"/>
      <c r="CB579" s="72"/>
      <c r="CC579" s="73"/>
      <c r="CD579" s="73"/>
      <c r="CE579" s="73"/>
      <c r="CF579" s="73"/>
      <c r="CG579" s="73"/>
      <c r="CH579" s="73">
        <f t="shared" si="215"/>
        <v>0</v>
      </c>
      <c r="CI579" s="73">
        <f t="shared" si="216"/>
        <v>0</v>
      </c>
      <c r="CJ579" s="73">
        <f t="shared" si="217"/>
        <v>0</v>
      </c>
      <c r="CK579" s="73"/>
      <c r="CL579" s="73">
        <f t="shared" si="218"/>
        <v>0</v>
      </c>
      <c r="CM579" s="73">
        <f t="shared" si="219"/>
        <v>0</v>
      </c>
      <c r="CN579" s="73">
        <f t="shared" si="220"/>
        <v>0</v>
      </c>
      <c r="CO579" s="73">
        <f t="shared" si="221"/>
        <v>0</v>
      </c>
      <c r="CP579" s="73">
        <f t="shared" si="222"/>
        <v>0</v>
      </c>
      <c r="CQ579" s="73">
        <f t="shared" si="223"/>
        <v>0</v>
      </c>
      <c r="CR579" s="73">
        <f t="shared" si="235"/>
        <v>0</v>
      </c>
      <c r="CS579" s="94"/>
      <c r="CT579" s="94"/>
      <c r="CU579" s="94"/>
      <c r="CV579" s="94"/>
      <c r="CW579" s="94"/>
    </row>
    <row r="580" spans="1:101" s="22" customFormat="1" x14ac:dyDescent="0.2">
      <c r="A580" s="91">
        <f t="shared" si="236"/>
        <v>569</v>
      </c>
      <c r="B580" s="61"/>
      <c r="C580" s="61"/>
      <c r="D580" s="6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AS580" s="109"/>
      <c r="AT580" s="94"/>
      <c r="AU580" s="94"/>
      <c r="AV580" s="94"/>
      <c r="AW580" s="94"/>
      <c r="AX580" s="94"/>
      <c r="AY580" s="94">
        <f t="shared" si="224"/>
        <v>569</v>
      </c>
      <c r="AZ580" s="94">
        <f>AVERAGE(B$12:B580)</f>
        <v>-1.0500267633333337E-3</v>
      </c>
      <c r="BA580" s="94">
        <f>AVERAGE(C$12:C580)</f>
        <v>4.6842394133333326E-3</v>
      </c>
      <c r="BB580" s="94">
        <f t="shared" si="225"/>
        <v>0</v>
      </c>
      <c r="BC580" s="94">
        <f t="shared" si="226"/>
        <v>0</v>
      </c>
      <c r="BD580" s="94">
        <f t="shared" si="237"/>
        <v>-6.3001605800000027E-2</v>
      </c>
      <c r="BE580" s="94">
        <f t="shared" si="238"/>
        <v>0.28105436479999996</v>
      </c>
      <c r="BF580" s="94">
        <f t="shared" si="239"/>
        <v>0.34405597060000004</v>
      </c>
      <c r="BG580" s="95">
        <f t="shared" si="227"/>
        <v>0</v>
      </c>
      <c r="BH580" s="95">
        <f t="shared" si="228"/>
        <v>0</v>
      </c>
      <c r="BI580" s="95">
        <f>(AVERAGE(B$12:B580)-AVERAGE($D$12:$D580))/STDEV(B$12:B580)</f>
        <v>-8.7081254602406233E-2</v>
      </c>
      <c r="BJ580" s="95">
        <f>(AVERAGE(C$12:C580)-AVERAGE($D$12:$D580))/STDEV(C$12:C580)</f>
        <v>0.10432948975861421</v>
      </c>
      <c r="BK580" s="94"/>
      <c r="BL580" s="94"/>
      <c r="BM580" s="94"/>
      <c r="BN580" s="72">
        <f t="shared" si="229"/>
        <v>0</v>
      </c>
      <c r="BO580" s="72">
        <f t="shared" si="230"/>
        <v>0</v>
      </c>
      <c r="BP580" s="72">
        <f t="shared" si="231"/>
        <v>0</v>
      </c>
      <c r="BQ580" s="72">
        <f t="shared" si="232"/>
        <v>1</v>
      </c>
      <c r="BR580" s="72">
        <f t="shared" si="233"/>
        <v>1</v>
      </c>
      <c r="BS580" s="72">
        <f t="shared" si="234"/>
        <v>1</v>
      </c>
      <c r="BT580" s="72"/>
      <c r="BU580" s="72"/>
      <c r="BV580" s="72"/>
      <c r="BW580" s="72"/>
      <c r="BX580" s="72"/>
      <c r="BY580" s="72"/>
      <c r="BZ580" s="72"/>
      <c r="CA580" s="72"/>
      <c r="CB580" s="72"/>
      <c r="CC580" s="73"/>
      <c r="CD580" s="73"/>
      <c r="CE580" s="73"/>
      <c r="CF580" s="73"/>
      <c r="CG580" s="73"/>
      <c r="CH580" s="73">
        <f t="shared" si="215"/>
        <v>0</v>
      </c>
      <c r="CI580" s="73">
        <f t="shared" si="216"/>
        <v>0</v>
      </c>
      <c r="CJ580" s="73">
        <f t="shared" si="217"/>
        <v>0</v>
      </c>
      <c r="CK580" s="73"/>
      <c r="CL580" s="73">
        <f t="shared" si="218"/>
        <v>0</v>
      </c>
      <c r="CM580" s="73">
        <f t="shared" si="219"/>
        <v>0</v>
      </c>
      <c r="CN580" s="73">
        <f t="shared" si="220"/>
        <v>0</v>
      </c>
      <c r="CO580" s="73">
        <f t="shared" si="221"/>
        <v>0</v>
      </c>
      <c r="CP580" s="73">
        <f t="shared" si="222"/>
        <v>0</v>
      </c>
      <c r="CQ580" s="73">
        <f t="shared" si="223"/>
        <v>0</v>
      </c>
      <c r="CR580" s="73">
        <f t="shared" si="235"/>
        <v>0</v>
      </c>
      <c r="CS580" s="94"/>
      <c r="CT580" s="94"/>
      <c r="CU580" s="94"/>
      <c r="CV580" s="94"/>
      <c r="CW580" s="94"/>
    </row>
    <row r="581" spans="1:101" s="22" customFormat="1" x14ac:dyDescent="0.2">
      <c r="A581" s="91">
        <f t="shared" si="236"/>
        <v>570</v>
      </c>
      <c r="B581" s="61"/>
      <c r="C581" s="61"/>
      <c r="D581" s="6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AS581" s="109"/>
      <c r="AT581" s="94"/>
      <c r="AU581" s="94"/>
      <c r="AV581" s="94"/>
      <c r="AW581" s="94"/>
      <c r="AX581" s="94"/>
      <c r="AY581" s="94">
        <f t="shared" si="224"/>
        <v>570</v>
      </c>
      <c r="AZ581" s="94">
        <f>AVERAGE(B$12:B581)</f>
        <v>-1.0500267633333337E-3</v>
      </c>
      <c r="BA581" s="94">
        <f>AVERAGE(C$12:C581)</f>
        <v>4.6842394133333326E-3</v>
      </c>
      <c r="BB581" s="94">
        <f t="shared" si="225"/>
        <v>0</v>
      </c>
      <c r="BC581" s="94">
        <f t="shared" si="226"/>
        <v>0</v>
      </c>
      <c r="BD581" s="94">
        <f t="shared" si="237"/>
        <v>-6.3001605800000027E-2</v>
      </c>
      <c r="BE581" s="94">
        <f t="shared" si="238"/>
        <v>0.28105436479999996</v>
      </c>
      <c r="BF581" s="94">
        <f t="shared" si="239"/>
        <v>0.34405597060000004</v>
      </c>
      <c r="BG581" s="95">
        <f t="shared" si="227"/>
        <v>0</v>
      </c>
      <c r="BH581" s="95">
        <f t="shared" si="228"/>
        <v>0</v>
      </c>
      <c r="BI581" s="95">
        <f>(AVERAGE(B$12:B581)-AVERAGE($D$12:$D581))/STDEV(B$12:B581)</f>
        <v>-8.7081254602406233E-2</v>
      </c>
      <c r="BJ581" s="95">
        <f>(AVERAGE(C$12:C581)-AVERAGE($D$12:$D581))/STDEV(C$12:C581)</f>
        <v>0.10432948975861421</v>
      </c>
      <c r="BK581" s="94"/>
      <c r="BL581" s="94"/>
      <c r="BM581" s="94"/>
      <c r="BN581" s="72">
        <f t="shared" si="229"/>
        <v>0</v>
      </c>
      <c r="BO581" s="72">
        <f t="shared" si="230"/>
        <v>0</v>
      </c>
      <c r="BP581" s="72">
        <f t="shared" si="231"/>
        <v>0</v>
      </c>
      <c r="BQ581" s="72">
        <f t="shared" si="232"/>
        <v>1</v>
      </c>
      <c r="BR581" s="72">
        <f t="shared" si="233"/>
        <v>1</v>
      </c>
      <c r="BS581" s="72">
        <f t="shared" si="234"/>
        <v>1</v>
      </c>
      <c r="BT581" s="72"/>
      <c r="BU581" s="72"/>
      <c r="BV581" s="72"/>
      <c r="BW581" s="72"/>
      <c r="BX581" s="72"/>
      <c r="BY581" s="72"/>
      <c r="BZ581" s="72"/>
      <c r="CA581" s="72"/>
      <c r="CB581" s="72"/>
      <c r="CC581" s="73"/>
      <c r="CD581" s="73"/>
      <c r="CE581" s="73"/>
      <c r="CF581" s="73"/>
      <c r="CG581" s="73"/>
      <c r="CH581" s="73">
        <f t="shared" si="215"/>
        <v>0</v>
      </c>
      <c r="CI581" s="73">
        <f t="shared" si="216"/>
        <v>0</v>
      </c>
      <c r="CJ581" s="73">
        <f t="shared" si="217"/>
        <v>0</v>
      </c>
      <c r="CK581" s="73"/>
      <c r="CL581" s="73">
        <f t="shared" si="218"/>
        <v>0</v>
      </c>
      <c r="CM581" s="73">
        <f t="shared" si="219"/>
        <v>0</v>
      </c>
      <c r="CN581" s="73">
        <f t="shared" si="220"/>
        <v>0</v>
      </c>
      <c r="CO581" s="73">
        <f t="shared" si="221"/>
        <v>0</v>
      </c>
      <c r="CP581" s="73">
        <f t="shared" si="222"/>
        <v>0</v>
      </c>
      <c r="CQ581" s="73">
        <f t="shared" si="223"/>
        <v>0</v>
      </c>
      <c r="CR581" s="73">
        <f t="shared" si="235"/>
        <v>0</v>
      </c>
      <c r="CS581" s="94"/>
      <c r="CT581" s="94"/>
      <c r="CU581" s="94"/>
      <c r="CV581" s="94"/>
      <c r="CW581" s="94"/>
    </row>
    <row r="582" spans="1:101" s="22" customFormat="1" x14ac:dyDescent="0.2">
      <c r="A582" s="91">
        <f t="shared" si="236"/>
        <v>571</v>
      </c>
      <c r="B582" s="61"/>
      <c r="C582" s="61"/>
      <c r="D582" s="6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AS582" s="109"/>
      <c r="AT582" s="94"/>
      <c r="AU582" s="94"/>
      <c r="AV582" s="94"/>
      <c r="AW582" s="94"/>
      <c r="AX582" s="94"/>
      <c r="AY582" s="94">
        <f t="shared" si="224"/>
        <v>571</v>
      </c>
      <c r="AZ582" s="94">
        <f>AVERAGE(B$12:B582)</f>
        <v>-1.0500267633333337E-3</v>
      </c>
      <c r="BA582" s="94">
        <f>AVERAGE(C$12:C582)</f>
        <v>4.6842394133333326E-3</v>
      </c>
      <c r="BB582" s="94">
        <f t="shared" si="225"/>
        <v>0</v>
      </c>
      <c r="BC582" s="94">
        <f t="shared" si="226"/>
        <v>0</v>
      </c>
      <c r="BD582" s="94">
        <f t="shared" si="237"/>
        <v>-6.3001605800000027E-2</v>
      </c>
      <c r="BE582" s="94">
        <f t="shared" si="238"/>
        <v>0.28105436479999996</v>
      </c>
      <c r="BF582" s="94">
        <f t="shared" si="239"/>
        <v>0.34405597060000004</v>
      </c>
      <c r="BG582" s="95">
        <f t="shared" si="227"/>
        <v>0</v>
      </c>
      <c r="BH582" s="95">
        <f t="shared" si="228"/>
        <v>0</v>
      </c>
      <c r="BI582" s="95">
        <f>(AVERAGE(B$12:B582)-AVERAGE($D$12:$D582))/STDEV(B$12:B582)</f>
        <v>-8.7081254602406233E-2</v>
      </c>
      <c r="BJ582" s="95">
        <f>(AVERAGE(C$12:C582)-AVERAGE($D$12:$D582))/STDEV(C$12:C582)</f>
        <v>0.10432948975861421</v>
      </c>
      <c r="BK582" s="94"/>
      <c r="BL582" s="94"/>
      <c r="BM582" s="94"/>
      <c r="BN582" s="72">
        <f t="shared" si="229"/>
        <v>0</v>
      </c>
      <c r="BO582" s="72">
        <f t="shared" si="230"/>
        <v>0</v>
      </c>
      <c r="BP582" s="72">
        <f t="shared" si="231"/>
        <v>0</v>
      </c>
      <c r="BQ582" s="72">
        <f t="shared" si="232"/>
        <v>1</v>
      </c>
      <c r="BR582" s="72">
        <f t="shared" si="233"/>
        <v>1</v>
      </c>
      <c r="BS582" s="72">
        <f t="shared" si="234"/>
        <v>1</v>
      </c>
      <c r="BT582" s="72"/>
      <c r="BU582" s="72"/>
      <c r="BV582" s="72"/>
      <c r="BW582" s="72"/>
      <c r="BX582" s="72"/>
      <c r="BY582" s="72"/>
      <c r="BZ582" s="72"/>
      <c r="CA582" s="72"/>
      <c r="CB582" s="72"/>
      <c r="CC582" s="73"/>
      <c r="CD582" s="73"/>
      <c r="CE582" s="73"/>
      <c r="CF582" s="73"/>
      <c r="CG582" s="73"/>
      <c r="CH582" s="73">
        <f t="shared" si="215"/>
        <v>0</v>
      </c>
      <c r="CI582" s="73">
        <f t="shared" si="216"/>
        <v>0</v>
      </c>
      <c r="CJ582" s="73">
        <f t="shared" si="217"/>
        <v>0</v>
      </c>
      <c r="CK582" s="73"/>
      <c r="CL582" s="73">
        <f t="shared" si="218"/>
        <v>0</v>
      </c>
      <c r="CM582" s="73">
        <f t="shared" si="219"/>
        <v>0</v>
      </c>
      <c r="CN582" s="73">
        <f t="shared" si="220"/>
        <v>0</v>
      </c>
      <c r="CO582" s="73">
        <f t="shared" si="221"/>
        <v>0</v>
      </c>
      <c r="CP582" s="73">
        <f t="shared" si="222"/>
        <v>0</v>
      </c>
      <c r="CQ582" s="73">
        <f t="shared" si="223"/>
        <v>0</v>
      </c>
      <c r="CR582" s="73">
        <f t="shared" si="235"/>
        <v>0</v>
      </c>
      <c r="CS582" s="94"/>
      <c r="CT582" s="94"/>
      <c r="CU582" s="94"/>
      <c r="CV582" s="94"/>
      <c r="CW582" s="94"/>
    </row>
    <row r="583" spans="1:101" s="22" customFormat="1" x14ac:dyDescent="0.2">
      <c r="A583" s="91">
        <f t="shared" si="236"/>
        <v>572</v>
      </c>
      <c r="B583" s="61"/>
      <c r="C583" s="61"/>
      <c r="D583" s="6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AS583" s="109"/>
      <c r="AT583" s="94"/>
      <c r="AU583" s="94"/>
      <c r="AV583" s="94"/>
      <c r="AW583" s="94"/>
      <c r="AX583" s="94"/>
      <c r="AY583" s="94">
        <f t="shared" si="224"/>
        <v>572</v>
      </c>
      <c r="AZ583" s="94">
        <f>AVERAGE(B$12:B583)</f>
        <v>-1.0500267633333337E-3</v>
      </c>
      <c r="BA583" s="94">
        <f>AVERAGE(C$12:C583)</f>
        <v>4.6842394133333326E-3</v>
      </c>
      <c r="BB583" s="94">
        <f t="shared" si="225"/>
        <v>0</v>
      </c>
      <c r="BC583" s="94">
        <f t="shared" si="226"/>
        <v>0</v>
      </c>
      <c r="BD583" s="94">
        <f t="shared" si="237"/>
        <v>-6.3001605800000027E-2</v>
      </c>
      <c r="BE583" s="94">
        <f t="shared" si="238"/>
        <v>0.28105436479999996</v>
      </c>
      <c r="BF583" s="94">
        <f t="shared" si="239"/>
        <v>0.34405597060000004</v>
      </c>
      <c r="BG583" s="95">
        <f t="shared" si="227"/>
        <v>0</v>
      </c>
      <c r="BH583" s="95">
        <f t="shared" si="228"/>
        <v>0</v>
      </c>
      <c r="BI583" s="95">
        <f>(AVERAGE(B$12:B583)-AVERAGE($D$12:$D583))/STDEV(B$12:B583)</f>
        <v>-8.7081254602406233E-2</v>
      </c>
      <c r="BJ583" s="95">
        <f>(AVERAGE(C$12:C583)-AVERAGE($D$12:$D583))/STDEV(C$12:C583)</f>
        <v>0.10432948975861421</v>
      </c>
      <c r="BK583" s="94"/>
      <c r="BL583" s="94"/>
      <c r="BM583" s="94"/>
      <c r="BN583" s="72">
        <f t="shared" si="229"/>
        <v>0</v>
      </c>
      <c r="BO583" s="72">
        <f t="shared" si="230"/>
        <v>0</v>
      </c>
      <c r="BP583" s="72">
        <f t="shared" si="231"/>
        <v>0</v>
      </c>
      <c r="BQ583" s="72">
        <f t="shared" si="232"/>
        <v>1</v>
      </c>
      <c r="BR583" s="72">
        <f t="shared" si="233"/>
        <v>1</v>
      </c>
      <c r="BS583" s="72">
        <f t="shared" si="234"/>
        <v>1</v>
      </c>
      <c r="BT583" s="72"/>
      <c r="BU583" s="72"/>
      <c r="BV583" s="72"/>
      <c r="BW583" s="72"/>
      <c r="BX583" s="72"/>
      <c r="BY583" s="72"/>
      <c r="BZ583" s="72"/>
      <c r="CA583" s="72"/>
      <c r="CB583" s="72"/>
      <c r="CC583" s="73"/>
      <c r="CD583" s="73"/>
      <c r="CE583" s="73"/>
      <c r="CF583" s="73"/>
      <c r="CG583" s="73"/>
      <c r="CH583" s="73">
        <f t="shared" si="215"/>
        <v>0</v>
      </c>
      <c r="CI583" s="73">
        <f t="shared" si="216"/>
        <v>0</v>
      </c>
      <c r="CJ583" s="73">
        <f t="shared" si="217"/>
        <v>0</v>
      </c>
      <c r="CK583" s="73"/>
      <c r="CL583" s="73">
        <f t="shared" si="218"/>
        <v>0</v>
      </c>
      <c r="CM583" s="73">
        <f t="shared" si="219"/>
        <v>0</v>
      </c>
      <c r="CN583" s="73">
        <f t="shared" si="220"/>
        <v>0</v>
      </c>
      <c r="CO583" s="73">
        <f t="shared" si="221"/>
        <v>0</v>
      </c>
      <c r="CP583" s="73">
        <f t="shared" si="222"/>
        <v>0</v>
      </c>
      <c r="CQ583" s="73">
        <f t="shared" si="223"/>
        <v>0</v>
      </c>
      <c r="CR583" s="73">
        <f t="shared" si="235"/>
        <v>0</v>
      </c>
      <c r="CS583" s="94"/>
      <c r="CT583" s="94"/>
      <c r="CU583" s="94"/>
      <c r="CV583" s="94"/>
      <c r="CW583" s="94"/>
    </row>
    <row r="584" spans="1:101" s="22" customFormat="1" x14ac:dyDescent="0.2">
      <c r="A584" s="91">
        <f t="shared" si="236"/>
        <v>573</v>
      </c>
      <c r="B584" s="61"/>
      <c r="C584" s="61"/>
      <c r="D584" s="6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AS584" s="109"/>
      <c r="AT584" s="94"/>
      <c r="AU584" s="94"/>
      <c r="AV584" s="94"/>
      <c r="AW584" s="94"/>
      <c r="AX584" s="94"/>
      <c r="AY584" s="94">
        <f t="shared" si="224"/>
        <v>573</v>
      </c>
      <c r="AZ584" s="94">
        <f>AVERAGE(B$12:B584)</f>
        <v>-1.0500267633333337E-3</v>
      </c>
      <c r="BA584" s="94">
        <f>AVERAGE(C$12:C584)</f>
        <v>4.6842394133333326E-3</v>
      </c>
      <c r="BB584" s="94">
        <f t="shared" si="225"/>
        <v>0</v>
      </c>
      <c r="BC584" s="94">
        <f t="shared" si="226"/>
        <v>0</v>
      </c>
      <c r="BD584" s="94">
        <f t="shared" si="237"/>
        <v>-6.3001605800000027E-2</v>
      </c>
      <c r="BE584" s="94">
        <f t="shared" si="238"/>
        <v>0.28105436479999996</v>
      </c>
      <c r="BF584" s="94">
        <f t="shared" si="239"/>
        <v>0.34405597060000004</v>
      </c>
      <c r="BG584" s="95">
        <f t="shared" si="227"/>
        <v>0</v>
      </c>
      <c r="BH584" s="95">
        <f t="shared" si="228"/>
        <v>0</v>
      </c>
      <c r="BI584" s="95">
        <f>(AVERAGE(B$12:B584)-AVERAGE($D$12:$D584))/STDEV(B$12:B584)</f>
        <v>-8.7081254602406233E-2</v>
      </c>
      <c r="BJ584" s="95">
        <f>(AVERAGE(C$12:C584)-AVERAGE($D$12:$D584))/STDEV(C$12:C584)</f>
        <v>0.10432948975861421</v>
      </c>
      <c r="BK584" s="94"/>
      <c r="BL584" s="94"/>
      <c r="BM584" s="94"/>
      <c r="BN584" s="72">
        <f t="shared" si="229"/>
        <v>0</v>
      </c>
      <c r="BO584" s="72">
        <f t="shared" si="230"/>
        <v>0</v>
      </c>
      <c r="BP584" s="72">
        <f t="shared" si="231"/>
        <v>0</v>
      </c>
      <c r="BQ584" s="72">
        <f t="shared" si="232"/>
        <v>1</v>
      </c>
      <c r="BR584" s="72">
        <f t="shared" si="233"/>
        <v>1</v>
      </c>
      <c r="BS584" s="72">
        <f t="shared" si="234"/>
        <v>1</v>
      </c>
      <c r="BT584" s="72"/>
      <c r="BU584" s="72"/>
      <c r="BV584" s="72"/>
      <c r="BW584" s="72"/>
      <c r="BX584" s="72"/>
      <c r="BY584" s="72"/>
      <c r="BZ584" s="72"/>
      <c r="CA584" s="72"/>
      <c r="CB584" s="72"/>
      <c r="CC584" s="73"/>
      <c r="CD584" s="73"/>
      <c r="CE584" s="73"/>
      <c r="CF584" s="73"/>
      <c r="CG584" s="73"/>
      <c r="CH584" s="73">
        <f t="shared" si="215"/>
        <v>0</v>
      </c>
      <c r="CI584" s="73">
        <f t="shared" si="216"/>
        <v>0</v>
      </c>
      <c r="CJ584" s="73">
        <f t="shared" si="217"/>
        <v>0</v>
      </c>
      <c r="CK584" s="73"/>
      <c r="CL584" s="73">
        <f t="shared" si="218"/>
        <v>0</v>
      </c>
      <c r="CM584" s="73">
        <f t="shared" si="219"/>
        <v>0</v>
      </c>
      <c r="CN584" s="73">
        <f t="shared" si="220"/>
        <v>0</v>
      </c>
      <c r="CO584" s="73">
        <f t="shared" si="221"/>
        <v>0</v>
      </c>
      <c r="CP584" s="73">
        <f t="shared" si="222"/>
        <v>0</v>
      </c>
      <c r="CQ584" s="73">
        <f t="shared" si="223"/>
        <v>0</v>
      </c>
      <c r="CR584" s="73">
        <f t="shared" si="235"/>
        <v>0</v>
      </c>
      <c r="CS584" s="94"/>
      <c r="CT584" s="94"/>
      <c r="CU584" s="94"/>
      <c r="CV584" s="94"/>
      <c r="CW584" s="94"/>
    </row>
    <row r="585" spans="1:101" s="22" customFormat="1" x14ac:dyDescent="0.2">
      <c r="A585" s="91">
        <f t="shared" si="236"/>
        <v>574</v>
      </c>
      <c r="B585" s="61"/>
      <c r="C585" s="61"/>
      <c r="D585" s="6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AS585" s="109"/>
      <c r="AT585" s="94"/>
      <c r="AU585" s="94"/>
      <c r="AV585" s="94"/>
      <c r="AW585" s="94"/>
      <c r="AX585" s="94"/>
      <c r="AY585" s="94">
        <f t="shared" si="224"/>
        <v>574</v>
      </c>
      <c r="AZ585" s="94">
        <f>AVERAGE(B$12:B585)</f>
        <v>-1.0500267633333337E-3</v>
      </c>
      <c r="BA585" s="94">
        <f>AVERAGE(C$12:C585)</f>
        <v>4.6842394133333326E-3</v>
      </c>
      <c r="BB585" s="94">
        <f t="shared" si="225"/>
        <v>0</v>
      </c>
      <c r="BC585" s="94">
        <f t="shared" si="226"/>
        <v>0</v>
      </c>
      <c r="BD585" s="94">
        <f t="shared" si="237"/>
        <v>-6.3001605800000027E-2</v>
      </c>
      <c r="BE585" s="94">
        <f t="shared" si="238"/>
        <v>0.28105436479999996</v>
      </c>
      <c r="BF585" s="94">
        <f t="shared" si="239"/>
        <v>0.34405597060000004</v>
      </c>
      <c r="BG585" s="95">
        <f t="shared" si="227"/>
        <v>0</v>
      </c>
      <c r="BH585" s="95">
        <f t="shared" si="228"/>
        <v>0</v>
      </c>
      <c r="BI585" s="95">
        <f>(AVERAGE(B$12:B585)-AVERAGE($D$12:$D585))/STDEV(B$12:B585)</f>
        <v>-8.7081254602406233E-2</v>
      </c>
      <c r="BJ585" s="95">
        <f>(AVERAGE(C$12:C585)-AVERAGE($D$12:$D585))/STDEV(C$12:C585)</f>
        <v>0.10432948975861421</v>
      </c>
      <c r="BK585" s="94"/>
      <c r="BL585" s="94"/>
      <c r="BM585" s="94"/>
      <c r="BN585" s="72">
        <f t="shared" si="229"/>
        <v>0</v>
      </c>
      <c r="BO585" s="72">
        <f t="shared" si="230"/>
        <v>0</v>
      </c>
      <c r="BP585" s="72">
        <f t="shared" si="231"/>
        <v>0</v>
      </c>
      <c r="BQ585" s="72">
        <f t="shared" si="232"/>
        <v>1</v>
      </c>
      <c r="BR585" s="72">
        <f t="shared" si="233"/>
        <v>1</v>
      </c>
      <c r="BS585" s="72">
        <f t="shared" si="234"/>
        <v>1</v>
      </c>
      <c r="BT585" s="72"/>
      <c r="BU585" s="72"/>
      <c r="BV585" s="72"/>
      <c r="BW585" s="72"/>
      <c r="BX585" s="72"/>
      <c r="BY585" s="72"/>
      <c r="BZ585" s="72"/>
      <c r="CA585" s="72"/>
      <c r="CB585" s="72"/>
      <c r="CC585" s="73"/>
      <c r="CD585" s="73"/>
      <c r="CE585" s="73"/>
      <c r="CF585" s="73"/>
      <c r="CG585" s="73"/>
      <c r="CH585" s="73">
        <f t="shared" si="215"/>
        <v>0</v>
      </c>
      <c r="CI585" s="73">
        <f t="shared" si="216"/>
        <v>0</v>
      </c>
      <c r="CJ585" s="73">
        <f t="shared" si="217"/>
        <v>0</v>
      </c>
      <c r="CK585" s="73"/>
      <c r="CL585" s="73">
        <f t="shared" si="218"/>
        <v>0</v>
      </c>
      <c r="CM585" s="73">
        <f t="shared" si="219"/>
        <v>0</v>
      </c>
      <c r="CN585" s="73">
        <f t="shared" si="220"/>
        <v>0</v>
      </c>
      <c r="CO585" s="73">
        <f t="shared" si="221"/>
        <v>0</v>
      </c>
      <c r="CP585" s="73">
        <f t="shared" si="222"/>
        <v>0</v>
      </c>
      <c r="CQ585" s="73">
        <f t="shared" si="223"/>
        <v>0</v>
      </c>
      <c r="CR585" s="73">
        <f t="shared" si="235"/>
        <v>0</v>
      </c>
      <c r="CS585" s="94"/>
      <c r="CT585" s="94"/>
      <c r="CU585" s="94"/>
      <c r="CV585" s="94"/>
      <c r="CW585" s="94"/>
    </row>
    <row r="586" spans="1:101" s="22" customFormat="1" x14ac:dyDescent="0.2">
      <c r="A586" s="91">
        <f t="shared" si="236"/>
        <v>575</v>
      </c>
      <c r="B586" s="61"/>
      <c r="C586" s="61"/>
      <c r="D586" s="6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AS586" s="109"/>
      <c r="AT586" s="94"/>
      <c r="AU586" s="94"/>
      <c r="AV586" s="94"/>
      <c r="AW586" s="94"/>
      <c r="AX586" s="94"/>
      <c r="AY586" s="94">
        <f t="shared" si="224"/>
        <v>575</v>
      </c>
      <c r="AZ586" s="94">
        <f>AVERAGE(B$12:B586)</f>
        <v>-1.0500267633333337E-3</v>
      </c>
      <c r="BA586" s="94">
        <f>AVERAGE(C$12:C586)</f>
        <v>4.6842394133333326E-3</v>
      </c>
      <c r="BB586" s="94">
        <f t="shared" si="225"/>
        <v>0</v>
      </c>
      <c r="BC586" s="94">
        <f t="shared" si="226"/>
        <v>0</v>
      </c>
      <c r="BD586" s="94">
        <f t="shared" si="237"/>
        <v>-6.3001605800000027E-2</v>
      </c>
      <c r="BE586" s="94">
        <f t="shared" si="238"/>
        <v>0.28105436479999996</v>
      </c>
      <c r="BF586" s="94">
        <f t="shared" si="239"/>
        <v>0.34405597060000004</v>
      </c>
      <c r="BG586" s="95">
        <f t="shared" si="227"/>
        <v>0</v>
      </c>
      <c r="BH586" s="95">
        <f t="shared" si="228"/>
        <v>0</v>
      </c>
      <c r="BI586" s="95">
        <f>(AVERAGE(B$12:B586)-AVERAGE($D$12:$D586))/STDEV(B$12:B586)</f>
        <v>-8.7081254602406233E-2</v>
      </c>
      <c r="BJ586" s="95">
        <f>(AVERAGE(C$12:C586)-AVERAGE($D$12:$D586))/STDEV(C$12:C586)</f>
        <v>0.10432948975861421</v>
      </c>
      <c r="BK586" s="94"/>
      <c r="BL586" s="94"/>
      <c r="BM586" s="94"/>
      <c r="BN586" s="72">
        <f t="shared" si="229"/>
        <v>0</v>
      </c>
      <c r="BO586" s="72">
        <f t="shared" si="230"/>
        <v>0</v>
      </c>
      <c r="BP586" s="72">
        <f t="shared" si="231"/>
        <v>0</v>
      </c>
      <c r="BQ586" s="72">
        <f t="shared" si="232"/>
        <v>1</v>
      </c>
      <c r="BR586" s="72">
        <f t="shared" si="233"/>
        <v>1</v>
      </c>
      <c r="BS586" s="72">
        <f t="shared" si="234"/>
        <v>1</v>
      </c>
      <c r="BT586" s="72"/>
      <c r="BU586" s="72"/>
      <c r="BV586" s="72"/>
      <c r="BW586" s="72"/>
      <c r="BX586" s="72"/>
      <c r="BY586" s="72"/>
      <c r="BZ586" s="72"/>
      <c r="CA586" s="72"/>
      <c r="CB586" s="72"/>
      <c r="CC586" s="73"/>
      <c r="CD586" s="73"/>
      <c r="CE586" s="73"/>
      <c r="CF586" s="73"/>
      <c r="CG586" s="73"/>
      <c r="CH586" s="73">
        <f t="shared" si="215"/>
        <v>0</v>
      </c>
      <c r="CI586" s="73">
        <f t="shared" si="216"/>
        <v>0</v>
      </c>
      <c r="CJ586" s="73">
        <f t="shared" si="217"/>
        <v>0</v>
      </c>
      <c r="CK586" s="73"/>
      <c r="CL586" s="73">
        <f t="shared" si="218"/>
        <v>0</v>
      </c>
      <c r="CM586" s="73">
        <f t="shared" si="219"/>
        <v>0</v>
      </c>
      <c r="CN586" s="73">
        <f t="shared" si="220"/>
        <v>0</v>
      </c>
      <c r="CO586" s="73">
        <f t="shared" si="221"/>
        <v>0</v>
      </c>
      <c r="CP586" s="73">
        <f t="shared" si="222"/>
        <v>0</v>
      </c>
      <c r="CQ586" s="73">
        <f t="shared" si="223"/>
        <v>0</v>
      </c>
      <c r="CR586" s="73">
        <f t="shared" si="235"/>
        <v>0</v>
      </c>
      <c r="CS586" s="94"/>
      <c r="CT586" s="94"/>
      <c r="CU586" s="94"/>
      <c r="CV586" s="94"/>
      <c r="CW586" s="94"/>
    </row>
    <row r="587" spans="1:101" s="22" customFormat="1" x14ac:dyDescent="0.2">
      <c r="A587" s="91">
        <f t="shared" si="236"/>
        <v>576</v>
      </c>
      <c r="B587" s="61"/>
      <c r="C587" s="61"/>
      <c r="D587" s="6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AS587" s="109"/>
      <c r="AT587" s="94"/>
      <c r="AU587" s="94"/>
      <c r="AV587" s="94"/>
      <c r="AW587" s="94"/>
      <c r="AX587" s="94"/>
      <c r="AY587" s="94">
        <f t="shared" si="224"/>
        <v>576</v>
      </c>
      <c r="AZ587" s="94">
        <f>AVERAGE(B$12:B587)</f>
        <v>-1.0500267633333337E-3</v>
      </c>
      <c r="BA587" s="94">
        <f>AVERAGE(C$12:C587)</f>
        <v>4.6842394133333326E-3</v>
      </c>
      <c r="BB587" s="94">
        <f t="shared" si="225"/>
        <v>0</v>
      </c>
      <c r="BC587" s="94">
        <f t="shared" si="226"/>
        <v>0</v>
      </c>
      <c r="BD587" s="94">
        <f t="shared" si="237"/>
        <v>-6.3001605800000027E-2</v>
      </c>
      <c r="BE587" s="94">
        <f t="shared" si="238"/>
        <v>0.28105436479999996</v>
      </c>
      <c r="BF587" s="94">
        <f t="shared" si="239"/>
        <v>0.34405597060000004</v>
      </c>
      <c r="BG587" s="95">
        <f t="shared" si="227"/>
        <v>0</v>
      </c>
      <c r="BH587" s="95">
        <f t="shared" si="228"/>
        <v>0</v>
      </c>
      <c r="BI587" s="95">
        <f>(AVERAGE(B$12:B587)-AVERAGE($D$12:$D587))/STDEV(B$12:B587)</f>
        <v>-8.7081254602406233E-2</v>
      </c>
      <c r="BJ587" s="95">
        <f>(AVERAGE(C$12:C587)-AVERAGE($D$12:$D587))/STDEV(C$12:C587)</f>
        <v>0.10432948975861421</v>
      </c>
      <c r="BK587" s="94"/>
      <c r="BL587" s="94"/>
      <c r="BM587" s="94"/>
      <c r="BN587" s="72">
        <f t="shared" si="229"/>
        <v>0</v>
      </c>
      <c r="BO587" s="72">
        <f t="shared" si="230"/>
        <v>0</v>
      </c>
      <c r="BP587" s="72">
        <f t="shared" si="231"/>
        <v>0</v>
      </c>
      <c r="BQ587" s="72">
        <f t="shared" si="232"/>
        <v>1</v>
      </c>
      <c r="BR587" s="72">
        <f t="shared" si="233"/>
        <v>1</v>
      </c>
      <c r="BS587" s="72">
        <f t="shared" si="234"/>
        <v>1</v>
      </c>
      <c r="BT587" s="72"/>
      <c r="BU587" s="72"/>
      <c r="BV587" s="72"/>
      <c r="BW587" s="72"/>
      <c r="BX587" s="72"/>
      <c r="BY587" s="72"/>
      <c r="BZ587" s="72"/>
      <c r="CA587" s="72"/>
      <c r="CB587" s="72"/>
      <c r="CC587" s="73"/>
      <c r="CD587" s="73"/>
      <c r="CE587" s="73"/>
      <c r="CF587" s="73"/>
      <c r="CG587" s="73"/>
      <c r="CH587" s="73">
        <f t="shared" si="215"/>
        <v>0</v>
      </c>
      <c r="CI587" s="73">
        <f t="shared" si="216"/>
        <v>0</v>
      </c>
      <c r="CJ587" s="73">
        <f t="shared" si="217"/>
        <v>0</v>
      </c>
      <c r="CK587" s="73"/>
      <c r="CL587" s="73">
        <f t="shared" si="218"/>
        <v>0</v>
      </c>
      <c r="CM587" s="73">
        <f t="shared" si="219"/>
        <v>0</v>
      </c>
      <c r="CN587" s="73">
        <f t="shared" si="220"/>
        <v>0</v>
      </c>
      <c r="CO587" s="73">
        <f t="shared" si="221"/>
        <v>0</v>
      </c>
      <c r="CP587" s="73">
        <f t="shared" si="222"/>
        <v>0</v>
      </c>
      <c r="CQ587" s="73">
        <f t="shared" si="223"/>
        <v>0</v>
      </c>
      <c r="CR587" s="73">
        <f t="shared" si="235"/>
        <v>0</v>
      </c>
      <c r="CS587" s="94"/>
      <c r="CT587" s="94"/>
      <c r="CU587" s="94"/>
      <c r="CV587" s="94"/>
      <c r="CW587" s="94"/>
    </row>
    <row r="588" spans="1:101" s="22" customFormat="1" x14ac:dyDescent="0.2">
      <c r="A588" s="91">
        <f t="shared" si="236"/>
        <v>577</v>
      </c>
      <c r="B588" s="61"/>
      <c r="C588" s="61"/>
      <c r="D588" s="6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AS588" s="109"/>
      <c r="AT588" s="94"/>
      <c r="AU588" s="94"/>
      <c r="AV588" s="94"/>
      <c r="AW588" s="94"/>
      <c r="AX588" s="94"/>
      <c r="AY588" s="94">
        <f t="shared" si="224"/>
        <v>577</v>
      </c>
      <c r="AZ588" s="94">
        <f>AVERAGE(B$12:B588)</f>
        <v>-1.0500267633333337E-3</v>
      </c>
      <c r="BA588" s="94">
        <f>AVERAGE(C$12:C588)</f>
        <v>4.6842394133333326E-3</v>
      </c>
      <c r="BB588" s="94">
        <f t="shared" si="225"/>
        <v>0</v>
      </c>
      <c r="BC588" s="94">
        <f t="shared" si="226"/>
        <v>0</v>
      </c>
      <c r="BD588" s="94">
        <f t="shared" si="237"/>
        <v>-6.3001605800000027E-2</v>
      </c>
      <c r="BE588" s="94">
        <f t="shared" si="238"/>
        <v>0.28105436479999996</v>
      </c>
      <c r="BF588" s="94">
        <f t="shared" si="239"/>
        <v>0.34405597060000004</v>
      </c>
      <c r="BG588" s="95">
        <f t="shared" si="227"/>
        <v>0</v>
      </c>
      <c r="BH588" s="95">
        <f t="shared" si="228"/>
        <v>0</v>
      </c>
      <c r="BI588" s="95">
        <f>(AVERAGE(B$12:B588)-AVERAGE($D$12:$D588))/STDEV(B$12:B588)</f>
        <v>-8.7081254602406233E-2</v>
      </c>
      <c r="BJ588" s="95">
        <f>(AVERAGE(C$12:C588)-AVERAGE($D$12:$D588))/STDEV(C$12:C588)</f>
        <v>0.10432948975861421</v>
      </c>
      <c r="BK588" s="94"/>
      <c r="BL588" s="94"/>
      <c r="BM588" s="94"/>
      <c r="BN588" s="72">
        <f t="shared" si="229"/>
        <v>0</v>
      </c>
      <c r="BO588" s="72">
        <f t="shared" si="230"/>
        <v>0</v>
      </c>
      <c r="BP588" s="72">
        <f t="shared" si="231"/>
        <v>0</v>
      </c>
      <c r="BQ588" s="72">
        <f t="shared" si="232"/>
        <v>1</v>
      </c>
      <c r="BR588" s="72">
        <f t="shared" si="233"/>
        <v>1</v>
      </c>
      <c r="BS588" s="72">
        <f t="shared" si="234"/>
        <v>1</v>
      </c>
      <c r="BT588" s="72"/>
      <c r="BU588" s="72"/>
      <c r="BV588" s="72"/>
      <c r="BW588" s="72"/>
      <c r="BX588" s="72"/>
      <c r="BY588" s="72"/>
      <c r="BZ588" s="72"/>
      <c r="CA588" s="72"/>
      <c r="CB588" s="72"/>
      <c r="CC588" s="73"/>
      <c r="CD588" s="73"/>
      <c r="CE588" s="73"/>
      <c r="CF588" s="73"/>
      <c r="CG588" s="73"/>
      <c r="CH588" s="73">
        <f t="shared" ref="CH588:CH651" si="240">B588^2</f>
        <v>0</v>
      </c>
      <c r="CI588" s="73">
        <f t="shared" ref="CI588:CI651" si="241">B588^3</f>
        <v>0</v>
      </c>
      <c r="CJ588" s="73">
        <f t="shared" ref="CJ588:CJ651" si="242">B588^4</f>
        <v>0</v>
      </c>
      <c r="CK588" s="73"/>
      <c r="CL588" s="73">
        <f t="shared" ref="CL588:CL651" si="243">C588^2</f>
        <v>0</v>
      </c>
      <c r="CM588" s="73">
        <f t="shared" ref="CM588:CM651" si="244">C588^3</f>
        <v>0</v>
      </c>
      <c r="CN588" s="73">
        <f t="shared" ref="CN588:CN651" si="245">C588^4</f>
        <v>0</v>
      </c>
      <c r="CO588" s="73">
        <f t="shared" ref="CO588:CO651" si="246">B588*C588</f>
        <v>0</v>
      </c>
      <c r="CP588" s="73">
        <f t="shared" ref="CP588:CP651" si="247">B588*CL588</f>
        <v>0</v>
      </c>
      <c r="CQ588" s="73">
        <f t="shared" ref="CQ588:CQ651" si="248">CH588*C588</f>
        <v>0</v>
      </c>
      <c r="CR588" s="73">
        <f t="shared" si="235"/>
        <v>0</v>
      </c>
      <c r="CS588" s="94"/>
      <c r="CT588" s="94"/>
      <c r="CU588" s="94"/>
      <c r="CV588" s="94"/>
      <c r="CW588" s="94"/>
    </row>
    <row r="589" spans="1:101" s="22" customFormat="1" x14ac:dyDescent="0.2">
      <c r="A589" s="91">
        <f t="shared" si="236"/>
        <v>578</v>
      </c>
      <c r="B589" s="61"/>
      <c r="C589" s="61"/>
      <c r="D589" s="6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AS589" s="109"/>
      <c r="AT589" s="94"/>
      <c r="AU589" s="94"/>
      <c r="AV589" s="94"/>
      <c r="AW589" s="94"/>
      <c r="AX589" s="94"/>
      <c r="AY589" s="94">
        <f t="shared" ref="AY589:AY652" si="249">A589</f>
        <v>578</v>
      </c>
      <c r="AZ589" s="94">
        <f>AVERAGE(B$12:B589)</f>
        <v>-1.0500267633333337E-3</v>
      </c>
      <c r="BA589" s="94">
        <f>AVERAGE(C$12:C589)</f>
        <v>4.6842394133333326E-3</v>
      </c>
      <c r="BB589" s="94">
        <f t="shared" ref="BB589:BB652" si="250">B589</f>
        <v>0</v>
      </c>
      <c r="BC589" s="94">
        <f t="shared" ref="BC589:BC652" si="251">C589</f>
        <v>0</v>
      </c>
      <c r="BD589" s="94">
        <f t="shared" si="237"/>
        <v>-6.3001605800000027E-2</v>
      </c>
      <c r="BE589" s="94">
        <f t="shared" si="238"/>
        <v>0.28105436479999996</v>
      </c>
      <c r="BF589" s="94">
        <f t="shared" si="239"/>
        <v>0.34405597060000004</v>
      </c>
      <c r="BG589" s="95">
        <f t="shared" ref="BG589:BG652" si="252">((BC589-BB589)&gt;0)*(BC589-BB589)</f>
        <v>0</v>
      </c>
      <c r="BH589" s="95">
        <f t="shared" ref="BH589:BH652" si="253">((BC589-BB589)&lt;=0)*(BC589-BB589)</f>
        <v>0</v>
      </c>
      <c r="BI589" s="95">
        <f>(AVERAGE(B$12:B589)-AVERAGE($D$12:$D589))/STDEV(B$12:B589)</f>
        <v>-8.7081254602406233E-2</v>
      </c>
      <c r="BJ589" s="95">
        <f>(AVERAGE(C$12:C589)-AVERAGE($D$12:$D589))/STDEV(C$12:C589)</f>
        <v>0.10432948975861421</v>
      </c>
      <c r="BK589" s="94"/>
      <c r="BL589" s="94"/>
      <c r="BM589" s="94"/>
      <c r="BN589" s="72">
        <f t="shared" ref="BN589:BN652" si="254">IF(BN588&lt;&gt;1,0,IF(AND(ISNUMBER(B589),-100&lt;B589,B589&lt;100),1,0))</f>
        <v>0</v>
      </c>
      <c r="BO589" s="72">
        <f t="shared" ref="BO589:BO652" si="255">IF(BO588&lt;&gt;1,0,IF(AND(ISNUMBER(C589),-100&lt;C589,C589&lt;100),1,0))</f>
        <v>0</v>
      </c>
      <c r="BP589" s="72">
        <f t="shared" ref="BP589:BP652" si="256">IF(BP588&lt;&gt;1,0,IF(AND(ISNUMBER(D589),-100&lt;D589,D589&lt;100),1,0))</f>
        <v>0</v>
      </c>
      <c r="BQ589" s="72">
        <f t="shared" ref="BQ589:BQ652" si="257">IF(B589=C589,1,0)</f>
        <v>1</v>
      </c>
      <c r="BR589" s="72">
        <f t="shared" ref="BR589:BR652" si="258">IF(B589=D589,1,0)</f>
        <v>1</v>
      </c>
      <c r="BS589" s="72">
        <f t="shared" ref="BS589:BS652" si="259">IF(C589=D589,1,0)</f>
        <v>1</v>
      </c>
      <c r="BT589" s="72"/>
      <c r="BU589" s="72"/>
      <c r="BV589" s="72"/>
      <c r="BW589" s="72"/>
      <c r="BX589" s="72"/>
      <c r="BY589" s="72"/>
      <c r="BZ589" s="72"/>
      <c r="CA589" s="72"/>
      <c r="CB589" s="72"/>
      <c r="CC589" s="73"/>
      <c r="CD589" s="73"/>
      <c r="CE589" s="73"/>
      <c r="CF589" s="73"/>
      <c r="CG589" s="73"/>
      <c r="CH589" s="73">
        <f t="shared" si="240"/>
        <v>0</v>
      </c>
      <c r="CI589" s="73">
        <f t="shared" si="241"/>
        <v>0</v>
      </c>
      <c r="CJ589" s="73">
        <f t="shared" si="242"/>
        <v>0</v>
      </c>
      <c r="CK589" s="73"/>
      <c r="CL589" s="73">
        <f t="shared" si="243"/>
        <v>0</v>
      </c>
      <c r="CM589" s="73">
        <f t="shared" si="244"/>
        <v>0</v>
      </c>
      <c r="CN589" s="73">
        <f t="shared" si="245"/>
        <v>0</v>
      </c>
      <c r="CO589" s="73">
        <f t="shared" si="246"/>
        <v>0</v>
      </c>
      <c r="CP589" s="73">
        <f t="shared" si="247"/>
        <v>0</v>
      </c>
      <c r="CQ589" s="73">
        <f t="shared" si="248"/>
        <v>0</v>
      </c>
      <c r="CR589" s="73">
        <f t="shared" ref="CR589:CR652" si="260">CH589*CL589</f>
        <v>0</v>
      </c>
      <c r="CS589" s="94"/>
      <c r="CT589" s="94"/>
      <c r="CU589" s="94"/>
      <c r="CV589" s="94"/>
      <c r="CW589" s="94"/>
    </row>
    <row r="590" spans="1:101" s="22" customFormat="1" x14ac:dyDescent="0.2">
      <c r="A590" s="91">
        <f t="shared" ref="A590:A653" si="261">A589+1</f>
        <v>579</v>
      </c>
      <c r="B590" s="61"/>
      <c r="C590" s="61"/>
      <c r="D590" s="6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AS590" s="109"/>
      <c r="AT590" s="94"/>
      <c r="AU590" s="94"/>
      <c r="AV590" s="94"/>
      <c r="AW590" s="94"/>
      <c r="AX590" s="94"/>
      <c r="AY590" s="94">
        <f t="shared" si="249"/>
        <v>579</v>
      </c>
      <c r="AZ590" s="94">
        <f>AVERAGE(B$12:B590)</f>
        <v>-1.0500267633333337E-3</v>
      </c>
      <c r="BA590" s="94">
        <f>AVERAGE(C$12:C590)</f>
        <v>4.6842394133333326E-3</v>
      </c>
      <c r="BB590" s="94">
        <f t="shared" si="250"/>
        <v>0</v>
      </c>
      <c r="BC590" s="94">
        <f t="shared" si="251"/>
        <v>0</v>
      </c>
      <c r="BD590" s="94">
        <f t="shared" ref="BD590:BD653" si="262">BB590+BD589</f>
        <v>-6.3001605800000027E-2</v>
      </c>
      <c r="BE590" s="94">
        <f t="shared" ref="BE590:BE653" si="263">BC590+BE589</f>
        <v>0.28105436479999996</v>
      </c>
      <c r="BF590" s="94">
        <f t="shared" ref="BF590:BF653" si="264">BC590-BB590+BF589</f>
        <v>0.34405597060000004</v>
      </c>
      <c r="BG590" s="95">
        <f t="shared" si="252"/>
        <v>0</v>
      </c>
      <c r="BH590" s="95">
        <f t="shared" si="253"/>
        <v>0</v>
      </c>
      <c r="BI590" s="95">
        <f>(AVERAGE(B$12:B590)-AVERAGE($D$12:$D590))/STDEV(B$12:B590)</f>
        <v>-8.7081254602406233E-2</v>
      </c>
      <c r="BJ590" s="95">
        <f>(AVERAGE(C$12:C590)-AVERAGE($D$12:$D590))/STDEV(C$12:C590)</f>
        <v>0.10432948975861421</v>
      </c>
      <c r="BK590" s="94"/>
      <c r="BL590" s="94"/>
      <c r="BM590" s="94"/>
      <c r="BN590" s="72">
        <f t="shared" si="254"/>
        <v>0</v>
      </c>
      <c r="BO590" s="72">
        <f t="shared" si="255"/>
        <v>0</v>
      </c>
      <c r="BP590" s="72">
        <f t="shared" si="256"/>
        <v>0</v>
      </c>
      <c r="BQ590" s="72">
        <f t="shared" si="257"/>
        <v>1</v>
      </c>
      <c r="BR590" s="72">
        <f t="shared" si="258"/>
        <v>1</v>
      </c>
      <c r="BS590" s="72">
        <f t="shared" si="259"/>
        <v>1</v>
      </c>
      <c r="BT590" s="72"/>
      <c r="BU590" s="72"/>
      <c r="BV590" s="72"/>
      <c r="BW590" s="72"/>
      <c r="BX590" s="72"/>
      <c r="BY590" s="72"/>
      <c r="BZ590" s="72"/>
      <c r="CA590" s="72"/>
      <c r="CB590" s="72"/>
      <c r="CC590" s="73"/>
      <c r="CD590" s="73"/>
      <c r="CE590" s="73"/>
      <c r="CF590" s="73"/>
      <c r="CG590" s="73"/>
      <c r="CH590" s="73">
        <f t="shared" si="240"/>
        <v>0</v>
      </c>
      <c r="CI590" s="73">
        <f t="shared" si="241"/>
        <v>0</v>
      </c>
      <c r="CJ590" s="73">
        <f t="shared" si="242"/>
        <v>0</v>
      </c>
      <c r="CK590" s="73"/>
      <c r="CL590" s="73">
        <f t="shared" si="243"/>
        <v>0</v>
      </c>
      <c r="CM590" s="73">
        <f t="shared" si="244"/>
        <v>0</v>
      </c>
      <c r="CN590" s="73">
        <f t="shared" si="245"/>
        <v>0</v>
      </c>
      <c r="CO590" s="73">
        <f t="shared" si="246"/>
        <v>0</v>
      </c>
      <c r="CP590" s="73">
        <f t="shared" si="247"/>
        <v>0</v>
      </c>
      <c r="CQ590" s="73">
        <f t="shared" si="248"/>
        <v>0</v>
      </c>
      <c r="CR590" s="73">
        <f t="shared" si="260"/>
        <v>0</v>
      </c>
      <c r="CS590" s="94"/>
      <c r="CT590" s="94"/>
      <c r="CU590" s="94"/>
      <c r="CV590" s="94"/>
      <c r="CW590" s="94"/>
    </row>
    <row r="591" spans="1:101" s="22" customFormat="1" x14ac:dyDescent="0.2">
      <c r="A591" s="91">
        <f t="shared" si="261"/>
        <v>580</v>
      </c>
      <c r="B591" s="61"/>
      <c r="C591" s="61"/>
      <c r="D591" s="6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AS591" s="109"/>
      <c r="AT591" s="94"/>
      <c r="AU591" s="94"/>
      <c r="AV591" s="94"/>
      <c r="AW591" s="94"/>
      <c r="AX591" s="94"/>
      <c r="AY591" s="94">
        <f t="shared" si="249"/>
        <v>580</v>
      </c>
      <c r="AZ591" s="94">
        <f>AVERAGE(B$12:B591)</f>
        <v>-1.0500267633333337E-3</v>
      </c>
      <c r="BA591" s="94">
        <f>AVERAGE(C$12:C591)</f>
        <v>4.6842394133333326E-3</v>
      </c>
      <c r="BB591" s="94">
        <f t="shared" si="250"/>
        <v>0</v>
      </c>
      <c r="BC591" s="94">
        <f t="shared" si="251"/>
        <v>0</v>
      </c>
      <c r="BD591" s="94">
        <f t="shared" si="262"/>
        <v>-6.3001605800000027E-2</v>
      </c>
      <c r="BE591" s="94">
        <f t="shared" si="263"/>
        <v>0.28105436479999996</v>
      </c>
      <c r="BF591" s="94">
        <f t="shared" si="264"/>
        <v>0.34405597060000004</v>
      </c>
      <c r="BG591" s="95">
        <f t="shared" si="252"/>
        <v>0</v>
      </c>
      <c r="BH591" s="95">
        <f t="shared" si="253"/>
        <v>0</v>
      </c>
      <c r="BI591" s="95">
        <f>(AVERAGE(B$12:B591)-AVERAGE($D$12:$D591))/STDEV(B$12:B591)</f>
        <v>-8.7081254602406233E-2</v>
      </c>
      <c r="BJ591" s="95">
        <f>(AVERAGE(C$12:C591)-AVERAGE($D$12:$D591))/STDEV(C$12:C591)</f>
        <v>0.10432948975861421</v>
      </c>
      <c r="BK591" s="94"/>
      <c r="BL591" s="94"/>
      <c r="BM591" s="94"/>
      <c r="BN591" s="72">
        <f t="shared" si="254"/>
        <v>0</v>
      </c>
      <c r="BO591" s="72">
        <f t="shared" si="255"/>
        <v>0</v>
      </c>
      <c r="BP591" s="72">
        <f t="shared" si="256"/>
        <v>0</v>
      </c>
      <c r="BQ591" s="72">
        <f t="shared" si="257"/>
        <v>1</v>
      </c>
      <c r="BR591" s="72">
        <f t="shared" si="258"/>
        <v>1</v>
      </c>
      <c r="BS591" s="72">
        <f t="shared" si="259"/>
        <v>1</v>
      </c>
      <c r="BT591" s="72"/>
      <c r="BU591" s="72"/>
      <c r="BV591" s="72"/>
      <c r="BW591" s="72"/>
      <c r="BX591" s="72"/>
      <c r="BY591" s="72"/>
      <c r="BZ591" s="72"/>
      <c r="CA591" s="72"/>
      <c r="CB591" s="72"/>
      <c r="CC591" s="73"/>
      <c r="CD591" s="73"/>
      <c r="CE591" s="73"/>
      <c r="CF591" s="73"/>
      <c r="CG591" s="73"/>
      <c r="CH591" s="73">
        <f t="shared" si="240"/>
        <v>0</v>
      </c>
      <c r="CI591" s="73">
        <f t="shared" si="241"/>
        <v>0</v>
      </c>
      <c r="CJ591" s="73">
        <f t="shared" si="242"/>
        <v>0</v>
      </c>
      <c r="CK591" s="73"/>
      <c r="CL591" s="73">
        <f t="shared" si="243"/>
        <v>0</v>
      </c>
      <c r="CM591" s="73">
        <f t="shared" si="244"/>
        <v>0</v>
      </c>
      <c r="CN591" s="73">
        <f t="shared" si="245"/>
        <v>0</v>
      </c>
      <c r="CO591" s="73">
        <f t="shared" si="246"/>
        <v>0</v>
      </c>
      <c r="CP591" s="73">
        <f t="shared" si="247"/>
        <v>0</v>
      </c>
      <c r="CQ591" s="73">
        <f t="shared" si="248"/>
        <v>0</v>
      </c>
      <c r="CR591" s="73">
        <f t="shared" si="260"/>
        <v>0</v>
      </c>
      <c r="CS591" s="94"/>
      <c r="CT591" s="94"/>
      <c r="CU591" s="94"/>
      <c r="CV591" s="94"/>
      <c r="CW591" s="94"/>
    </row>
    <row r="592" spans="1:101" s="22" customFormat="1" x14ac:dyDescent="0.2">
      <c r="A592" s="91">
        <f t="shared" si="261"/>
        <v>581</v>
      </c>
      <c r="B592" s="61"/>
      <c r="C592" s="61"/>
      <c r="D592" s="6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AS592" s="109"/>
      <c r="AT592" s="94"/>
      <c r="AU592" s="94"/>
      <c r="AV592" s="94"/>
      <c r="AW592" s="94"/>
      <c r="AX592" s="94"/>
      <c r="AY592" s="94">
        <f t="shared" si="249"/>
        <v>581</v>
      </c>
      <c r="AZ592" s="94">
        <f>AVERAGE(B$12:B592)</f>
        <v>-1.0500267633333337E-3</v>
      </c>
      <c r="BA592" s="94">
        <f>AVERAGE(C$12:C592)</f>
        <v>4.6842394133333326E-3</v>
      </c>
      <c r="BB592" s="94">
        <f t="shared" si="250"/>
        <v>0</v>
      </c>
      <c r="BC592" s="94">
        <f t="shared" si="251"/>
        <v>0</v>
      </c>
      <c r="BD592" s="94">
        <f t="shared" si="262"/>
        <v>-6.3001605800000027E-2</v>
      </c>
      <c r="BE592" s="94">
        <f t="shared" si="263"/>
        <v>0.28105436479999996</v>
      </c>
      <c r="BF592" s="94">
        <f t="shared" si="264"/>
        <v>0.34405597060000004</v>
      </c>
      <c r="BG592" s="95">
        <f t="shared" si="252"/>
        <v>0</v>
      </c>
      <c r="BH592" s="95">
        <f t="shared" si="253"/>
        <v>0</v>
      </c>
      <c r="BI592" s="95">
        <f>(AVERAGE(B$12:B592)-AVERAGE($D$12:$D592))/STDEV(B$12:B592)</f>
        <v>-8.7081254602406233E-2</v>
      </c>
      <c r="BJ592" s="95">
        <f>(AVERAGE(C$12:C592)-AVERAGE($D$12:$D592))/STDEV(C$12:C592)</f>
        <v>0.10432948975861421</v>
      </c>
      <c r="BK592" s="94"/>
      <c r="BL592" s="94"/>
      <c r="BM592" s="94"/>
      <c r="BN592" s="72">
        <f t="shared" si="254"/>
        <v>0</v>
      </c>
      <c r="BO592" s="72">
        <f t="shared" si="255"/>
        <v>0</v>
      </c>
      <c r="BP592" s="72">
        <f t="shared" si="256"/>
        <v>0</v>
      </c>
      <c r="BQ592" s="72">
        <f t="shared" si="257"/>
        <v>1</v>
      </c>
      <c r="BR592" s="72">
        <f t="shared" si="258"/>
        <v>1</v>
      </c>
      <c r="BS592" s="72">
        <f t="shared" si="259"/>
        <v>1</v>
      </c>
      <c r="BT592" s="72"/>
      <c r="BU592" s="72"/>
      <c r="BV592" s="72"/>
      <c r="BW592" s="72"/>
      <c r="BX592" s="72"/>
      <c r="BY592" s="72"/>
      <c r="BZ592" s="72"/>
      <c r="CA592" s="72"/>
      <c r="CB592" s="72"/>
      <c r="CC592" s="73"/>
      <c r="CD592" s="73"/>
      <c r="CE592" s="73"/>
      <c r="CF592" s="73"/>
      <c r="CG592" s="73"/>
      <c r="CH592" s="73">
        <f t="shared" si="240"/>
        <v>0</v>
      </c>
      <c r="CI592" s="73">
        <f t="shared" si="241"/>
        <v>0</v>
      </c>
      <c r="CJ592" s="73">
        <f t="shared" si="242"/>
        <v>0</v>
      </c>
      <c r="CK592" s="73"/>
      <c r="CL592" s="73">
        <f t="shared" si="243"/>
        <v>0</v>
      </c>
      <c r="CM592" s="73">
        <f t="shared" si="244"/>
        <v>0</v>
      </c>
      <c r="CN592" s="73">
        <f t="shared" si="245"/>
        <v>0</v>
      </c>
      <c r="CO592" s="73">
        <f t="shared" si="246"/>
        <v>0</v>
      </c>
      <c r="CP592" s="73">
        <f t="shared" si="247"/>
        <v>0</v>
      </c>
      <c r="CQ592" s="73">
        <f t="shared" si="248"/>
        <v>0</v>
      </c>
      <c r="CR592" s="73">
        <f t="shared" si="260"/>
        <v>0</v>
      </c>
      <c r="CS592" s="94"/>
      <c r="CT592" s="94"/>
      <c r="CU592" s="94"/>
      <c r="CV592" s="94"/>
      <c r="CW592" s="94"/>
    </row>
    <row r="593" spans="1:101" s="22" customFormat="1" x14ac:dyDescent="0.2">
      <c r="A593" s="91">
        <f t="shared" si="261"/>
        <v>582</v>
      </c>
      <c r="B593" s="61"/>
      <c r="C593" s="61"/>
      <c r="D593" s="6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AS593" s="109"/>
      <c r="AT593" s="94"/>
      <c r="AU593" s="94"/>
      <c r="AV593" s="94"/>
      <c r="AW593" s="94"/>
      <c r="AX593" s="94"/>
      <c r="AY593" s="94">
        <f t="shared" si="249"/>
        <v>582</v>
      </c>
      <c r="AZ593" s="94">
        <f>AVERAGE(B$12:B593)</f>
        <v>-1.0500267633333337E-3</v>
      </c>
      <c r="BA593" s="94">
        <f>AVERAGE(C$12:C593)</f>
        <v>4.6842394133333326E-3</v>
      </c>
      <c r="BB593" s="94">
        <f t="shared" si="250"/>
        <v>0</v>
      </c>
      <c r="BC593" s="94">
        <f t="shared" si="251"/>
        <v>0</v>
      </c>
      <c r="BD593" s="94">
        <f t="shared" si="262"/>
        <v>-6.3001605800000027E-2</v>
      </c>
      <c r="BE593" s="94">
        <f t="shared" si="263"/>
        <v>0.28105436479999996</v>
      </c>
      <c r="BF593" s="94">
        <f t="shared" si="264"/>
        <v>0.34405597060000004</v>
      </c>
      <c r="BG593" s="95">
        <f t="shared" si="252"/>
        <v>0</v>
      </c>
      <c r="BH593" s="95">
        <f t="shared" si="253"/>
        <v>0</v>
      </c>
      <c r="BI593" s="95">
        <f>(AVERAGE(B$12:B593)-AVERAGE($D$12:$D593))/STDEV(B$12:B593)</f>
        <v>-8.7081254602406233E-2</v>
      </c>
      <c r="BJ593" s="95">
        <f>(AVERAGE(C$12:C593)-AVERAGE($D$12:$D593))/STDEV(C$12:C593)</f>
        <v>0.10432948975861421</v>
      </c>
      <c r="BK593" s="94"/>
      <c r="BL593" s="94"/>
      <c r="BM593" s="94"/>
      <c r="BN593" s="72">
        <f t="shared" si="254"/>
        <v>0</v>
      </c>
      <c r="BO593" s="72">
        <f t="shared" si="255"/>
        <v>0</v>
      </c>
      <c r="BP593" s="72">
        <f t="shared" si="256"/>
        <v>0</v>
      </c>
      <c r="BQ593" s="72">
        <f t="shared" si="257"/>
        <v>1</v>
      </c>
      <c r="BR593" s="72">
        <f t="shared" si="258"/>
        <v>1</v>
      </c>
      <c r="BS593" s="72">
        <f t="shared" si="259"/>
        <v>1</v>
      </c>
      <c r="BT593" s="72"/>
      <c r="BU593" s="72"/>
      <c r="BV593" s="72"/>
      <c r="BW593" s="72"/>
      <c r="BX593" s="72"/>
      <c r="BY593" s="72"/>
      <c r="BZ593" s="72"/>
      <c r="CA593" s="72"/>
      <c r="CB593" s="72"/>
      <c r="CC593" s="73"/>
      <c r="CD593" s="73"/>
      <c r="CE593" s="73"/>
      <c r="CF593" s="73"/>
      <c r="CG593" s="73"/>
      <c r="CH593" s="73">
        <f t="shared" si="240"/>
        <v>0</v>
      </c>
      <c r="CI593" s="73">
        <f t="shared" si="241"/>
        <v>0</v>
      </c>
      <c r="CJ593" s="73">
        <f t="shared" si="242"/>
        <v>0</v>
      </c>
      <c r="CK593" s="73"/>
      <c r="CL593" s="73">
        <f t="shared" si="243"/>
        <v>0</v>
      </c>
      <c r="CM593" s="73">
        <f t="shared" si="244"/>
        <v>0</v>
      </c>
      <c r="CN593" s="73">
        <f t="shared" si="245"/>
        <v>0</v>
      </c>
      <c r="CO593" s="73">
        <f t="shared" si="246"/>
        <v>0</v>
      </c>
      <c r="CP593" s="73">
        <f t="shared" si="247"/>
        <v>0</v>
      </c>
      <c r="CQ593" s="73">
        <f t="shared" si="248"/>
        <v>0</v>
      </c>
      <c r="CR593" s="73">
        <f t="shared" si="260"/>
        <v>0</v>
      </c>
      <c r="CS593" s="94"/>
      <c r="CT593" s="94"/>
      <c r="CU593" s="94"/>
      <c r="CV593" s="94"/>
      <c r="CW593" s="94"/>
    </row>
    <row r="594" spans="1:101" s="22" customFormat="1" x14ac:dyDescent="0.2">
      <c r="A594" s="91">
        <f t="shared" si="261"/>
        <v>583</v>
      </c>
      <c r="B594" s="61"/>
      <c r="C594" s="61"/>
      <c r="D594" s="6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AS594" s="109"/>
      <c r="AT594" s="94"/>
      <c r="AU594" s="94"/>
      <c r="AV594" s="94"/>
      <c r="AW594" s="94"/>
      <c r="AX594" s="94"/>
      <c r="AY594" s="94">
        <f t="shared" si="249"/>
        <v>583</v>
      </c>
      <c r="AZ594" s="94">
        <f>AVERAGE(B$12:B594)</f>
        <v>-1.0500267633333337E-3</v>
      </c>
      <c r="BA594" s="94">
        <f>AVERAGE(C$12:C594)</f>
        <v>4.6842394133333326E-3</v>
      </c>
      <c r="BB594" s="94">
        <f t="shared" si="250"/>
        <v>0</v>
      </c>
      <c r="BC594" s="94">
        <f t="shared" si="251"/>
        <v>0</v>
      </c>
      <c r="BD594" s="94">
        <f t="shared" si="262"/>
        <v>-6.3001605800000027E-2</v>
      </c>
      <c r="BE594" s="94">
        <f t="shared" si="263"/>
        <v>0.28105436479999996</v>
      </c>
      <c r="BF594" s="94">
        <f t="shared" si="264"/>
        <v>0.34405597060000004</v>
      </c>
      <c r="BG594" s="95">
        <f t="shared" si="252"/>
        <v>0</v>
      </c>
      <c r="BH594" s="95">
        <f t="shared" si="253"/>
        <v>0</v>
      </c>
      <c r="BI594" s="95">
        <f>(AVERAGE(B$12:B594)-AVERAGE($D$12:$D594))/STDEV(B$12:B594)</f>
        <v>-8.7081254602406233E-2</v>
      </c>
      <c r="BJ594" s="95">
        <f>(AVERAGE(C$12:C594)-AVERAGE($D$12:$D594))/STDEV(C$12:C594)</f>
        <v>0.10432948975861421</v>
      </c>
      <c r="BK594" s="94"/>
      <c r="BL594" s="94"/>
      <c r="BM594" s="94"/>
      <c r="BN594" s="72">
        <f t="shared" si="254"/>
        <v>0</v>
      </c>
      <c r="BO594" s="72">
        <f t="shared" si="255"/>
        <v>0</v>
      </c>
      <c r="BP594" s="72">
        <f t="shared" si="256"/>
        <v>0</v>
      </c>
      <c r="BQ594" s="72">
        <f t="shared" si="257"/>
        <v>1</v>
      </c>
      <c r="BR594" s="72">
        <f t="shared" si="258"/>
        <v>1</v>
      </c>
      <c r="BS594" s="72">
        <f t="shared" si="259"/>
        <v>1</v>
      </c>
      <c r="BT594" s="72"/>
      <c r="BU594" s="72"/>
      <c r="BV594" s="72"/>
      <c r="BW594" s="72"/>
      <c r="BX594" s="72"/>
      <c r="BY594" s="72"/>
      <c r="BZ594" s="72"/>
      <c r="CA594" s="72"/>
      <c r="CB594" s="72"/>
      <c r="CC594" s="73"/>
      <c r="CD594" s="73"/>
      <c r="CE594" s="73"/>
      <c r="CF594" s="73"/>
      <c r="CG594" s="73"/>
      <c r="CH594" s="73">
        <f t="shared" si="240"/>
        <v>0</v>
      </c>
      <c r="CI594" s="73">
        <f t="shared" si="241"/>
        <v>0</v>
      </c>
      <c r="CJ594" s="73">
        <f t="shared" si="242"/>
        <v>0</v>
      </c>
      <c r="CK594" s="73"/>
      <c r="CL594" s="73">
        <f t="shared" si="243"/>
        <v>0</v>
      </c>
      <c r="CM594" s="73">
        <f t="shared" si="244"/>
        <v>0</v>
      </c>
      <c r="CN594" s="73">
        <f t="shared" si="245"/>
        <v>0</v>
      </c>
      <c r="CO594" s="73">
        <f t="shared" si="246"/>
        <v>0</v>
      </c>
      <c r="CP594" s="73">
        <f t="shared" si="247"/>
        <v>0</v>
      </c>
      <c r="CQ594" s="73">
        <f t="shared" si="248"/>
        <v>0</v>
      </c>
      <c r="CR594" s="73">
        <f t="shared" si="260"/>
        <v>0</v>
      </c>
      <c r="CS594" s="94"/>
      <c r="CT594" s="94"/>
      <c r="CU594" s="94"/>
      <c r="CV594" s="94"/>
      <c r="CW594" s="94"/>
    </row>
    <row r="595" spans="1:101" s="22" customFormat="1" x14ac:dyDescent="0.2">
      <c r="A595" s="91">
        <f t="shared" si="261"/>
        <v>584</v>
      </c>
      <c r="B595" s="61"/>
      <c r="C595" s="61"/>
      <c r="D595" s="6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AS595" s="109"/>
      <c r="AT595" s="94"/>
      <c r="AU595" s="94"/>
      <c r="AV595" s="94"/>
      <c r="AW595" s="94"/>
      <c r="AX595" s="94"/>
      <c r="AY595" s="94">
        <f t="shared" si="249"/>
        <v>584</v>
      </c>
      <c r="AZ595" s="94">
        <f>AVERAGE(B$12:B595)</f>
        <v>-1.0500267633333337E-3</v>
      </c>
      <c r="BA595" s="94">
        <f>AVERAGE(C$12:C595)</f>
        <v>4.6842394133333326E-3</v>
      </c>
      <c r="BB595" s="94">
        <f t="shared" si="250"/>
        <v>0</v>
      </c>
      <c r="BC595" s="94">
        <f t="shared" si="251"/>
        <v>0</v>
      </c>
      <c r="BD595" s="94">
        <f t="shared" si="262"/>
        <v>-6.3001605800000027E-2</v>
      </c>
      <c r="BE595" s="94">
        <f t="shared" si="263"/>
        <v>0.28105436479999996</v>
      </c>
      <c r="BF595" s="94">
        <f t="shared" si="264"/>
        <v>0.34405597060000004</v>
      </c>
      <c r="BG595" s="95">
        <f t="shared" si="252"/>
        <v>0</v>
      </c>
      <c r="BH595" s="95">
        <f t="shared" si="253"/>
        <v>0</v>
      </c>
      <c r="BI595" s="95">
        <f>(AVERAGE(B$12:B595)-AVERAGE($D$12:$D595))/STDEV(B$12:B595)</f>
        <v>-8.7081254602406233E-2</v>
      </c>
      <c r="BJ595" s="95">
        <f>(AVERAGE(C$12:C595)-AVERAGE($D$12:$D595))/STDEV(C$12:C595)</f>
        <v>0.10432948975861421</v>
      </c>
      <c r="BK595" s="94"/>
      <c r="BL595" s="94"/>
      <c r="BM595" s="94"/>
      <c r="BN595" s="72">
        <f t="shared" si="254"/>
        <v>0</v>
      </c>
      <c r="BO595" s="72">
        <f t="shared" si="255"/>
        <v>0</v>
      </c>
      <c r="BP595" s="72">
        <f t="shared" si="256"/>
        <v>0</v>
      </c>
      <c r="BQ595" s="72">
        <f t="shared" si="257"/>
        <v>1</v>
      </c>
      <c r="BR595" s="72">
        <f t="shared" si="258"/>
        <v>1</v>
      </c>
      <c r="BS595" s="72">
        <f t="shared" si="259"/>
        <v>1</v>
      </c>
      <c r="BT595" s="72"/>
      <c r="BU595" s="72"/>
      <c r="BV595" s="72"/>
      <c r="BW595" s="72"/>
      <c r="BX595" s="72"/>
      <c r="BY595" s="72"/>
      <c r="BZ595" s="72"/>
      <c r="CA595" s="72"/>
      <c r="CB595" s="72"/>
      <c r="CC595" s="73"/>
      <c r="CD595" s="73"/>
      <c r="CE595" s="73"/>
      <c r="CF595" s="73"/>
      <c r="CG595" s="73"/>
      <c r="CH595" s="73">
        <f t="shared" si="240"/>
        <v>0</v>
      </c>
      <c r="CI595" s="73">
        <f t="shared" si="241"/>
        <v>0</v>
      </c>
      <c r="CJ595" s="73">
        <f t="shared" si="242"/>
        <v>0</v>
      </c>
      <c r="CK595" s="73"/>
      <c r="CL595" s="73">
        <f t="shared" si="243"/>
        <v>0</v>
      </c>
      <c r="CM595" s="73">
        <f t="shared" si="244"/>
        <v>0</v>
      </c>
      <c r="CN595" s="73">
        <f t="shared" si="245"/>
        <v>0</v>
      </c>
      <c r="CO595" s="73">
        <f t="shared" si="246"/>
        <v>0</v>
      </c>
      <c r="CP595" s="73">
        <f t="shared" si="247"/>
        <v>0</v>
      </c>
      <c r="CQ595" s="73">
        <f t="shared" si="248"/>
        <v>0</v>
      </c>
      <c r="CR595" s="73">
        <f t="shared" si="260"/>
        <v>0</v>
      </c>
      <c r="CS595" s="94"/>
      <c r="CT595" s="94"/>
      <c r="CU595" s="94"/>
      <c r="CV595" s="94"/>
      <c r="CW595" s="94"/>
    </row>
    <row r="596" spans="1:101" s="22" customFormat="1" x14ac:dyDescent="0.2">
      <c r="A596" s="91">
        <f t="shared" si="261"/>
        <v>585</v>
      </c>
      <c r="B596" s="61"/>
      <c r="C596" s="61"/>
      <c r="D596" s="6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AS596" s="109"/>
      <c r="AT596" s="94"/>
      <c r="AU596" s="94"/>
      <c r="AV596" s="94"/>
      <c r="AW596" s="94"/>
      <c r="AX596" s="94"/>
      <c r="AY596" s="94">
        <f t="shared" si="249"/>
        <v>585</v>
      </c>
      <c r="AZ596" s="94">
        <f>AVERAGE(B$12:B596)</f>
        <v>-1.0500267633333337E-3</v>
      </c>
      <c r="BA596" s="94">
        <f>AVERAGE(C$12:C596)</f>
        <v>4.6842394133333326E-3</v>
      </c>
      <c r="BB596" s="94">
        <f t="shared" si="250"/>
        <v>0</v>
      </c>
      <c r="BC596" s="94">
        <f t="shared" si="251"/>
        <v>0</v>
      </c>
      <c r="BD596" s="94">
        <f t="shared" si="262"/>
        <v>-6.3001605800000027E-2</v>
      </c>
      <c r="BE596" s="94">
        <f t="shared" si="263"/>
        <v>0.28105436479999996</v>
      </c>
      <c r="BF596" s="94">
        <f t="shared" si="264"/>
        <v>0.34405597060000004</v>
      </c>
      <c r="BG596" s="95">
        <f t="shared" si="252"/>
        <v>0</v>
      </c>
      <c r="BH596" s="95">
        <f t="shared" si="253"/>
        <v>0</v>
      </c>
      <c r="BI596" s="95">
        <f>(AVERAGE(B$12:B596)-AVERAGE($D$12:$D596))/STDEV(B$12:B596)</f>
        <v>-8.7081254602406233E-2</v>
      </c>
      <c r="BJ596" s="95">
        <f>(AVERAGE(C$12:C596)-AVERAGE($D$12:$D596))/STDEV(C$12:C596)</f>
        <v>0.10432948975861421</v>
      </c>
      <c r="BK596" s="94"/>
      <c r="BL596" s="94"/>
      <c r="BM596" s="94"/>
      <c r="BN596" s="72">
        <f t="shared" si="254"/>
        <v>0</v>
      </c>
      <c r="BO596" s="72">
        <f t="shared" si="255"/>
        <v>0</v>
      </c>
      <c r="BP596" s="72">
        <f t="shared" si="256"/>
        <v>0</v>
      </c>
      <c r="BQ596" s="72">
        <f t="shared" si="257"/>
        <v>1</v>
      </c>
      <c r="BR596" s="72">
        <f t="shared" si="258"/>
        <v>1</v>
      </c>
      <c r="BS596" s="72">
        <f t="shared" si="259"/>
        <v>1</v>
      </c>
      <c r="BT596" s="72"/>
      <c r="BU596" s="72"/>
      <c r="BV596" s="72"/>
      <c r="BW596" s="72"/>
      <c r="BX596" s="72"/>
      <c r="BY596" s="72"/>
      <c r="BZ596" s="72"/>
      <c r="CA596" s="72"/>
      <c r="CB596" s="72"/>
      <c r="CC596" s="73"/>
      <c r="CD596" s="73"/>
      <c r="CE596" s="73"/>
      <c r="CF596" s="73"/>
      <c r="CG596" s="73"/>
      <c r="CH596" s="73">
        <f t="shared" si="240"/>
        <v>0</v>
      </c>
      <c r="CI596" s="73">
        <f t="shared" si="241"/>
        <v>0</v>
      </c>
      <c r="CJ596" s="73">
        <f t="shared" si="242"/>
        <v>0</v>
      </c>
      <c r="CK596" s="73"/>
      <c r="CL596" s="73">
        <f t="shared" si="243"/>
        <v>0</v>
      </c>
      <c r="CM596" s="73">
        <f t="shared" si="244"/>
        <v>0</v>
      </c>
      <c r="CN596" s="73">
        <f t="shared" si="245"/>
        <v>0</v>
      </c>
      <c r="CO596" s="73">
        <f t="shared" si="246"/>
        <v>0</v>
      </c>
      <c r="CP596" s="73">
        <f t="shared" si="247"/>
        <v>0</v>
      </c>
      <c r="CQ596" s="73">
        <f t="shared" si="248"/>
        <v>0</v>
      </c>
      <c r="CR596" s="73">
        <f t="shared" si="260"/>
        <v>0</v>
      </c>
      <c r="CS596" s="94"/>
      <c r="CT596" s="94"/>
      <c r="CU596" s="94"/>
      <c r="CV596" s="94"/>
      <c r="CW596" s="94"/>
    </row>
    <row r="597" spans="1:101" s="22" customFormat="1" x14ac:dyDescent="0.2">
      <c r="A597" s="91">
        <f t="shared" si="261"/>
        <v>586</v>
      </c>
      <c r="B597" s="61"/>
      <c r="C597" s="61"/>
      <c r="D597" s="6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AS597" s="109"/>
      <c r="AT597" s="94"/>
      <c r="AU597" s="94"/>
      <c r="AV597" s="94"/>
      <c r="AW597" s="94"/>
      <c r="AX597" s="94"/>
      <c r="AY597" s="94">
        <f t="shared" si="249"/>
        <v>586</v>
      </c>
      <c r="AZ597" s="94">
        <f>AVERAGE(B$12:B597)</f>
        <v>-1.0500267633333337E-3</v>
      </c>
      <c r="BA597" s="94">
        <f>AVERAGE(C$12:C597)</f>
        <v>4.6842394133333326E-3</v>
      </c>
      <c r="BB597" s="94">
        <f t="shared" si="250"/>
        <v>0</v>
      </c>
      <c r="BC597" s="94">
        <f t="shared" si="251"/>
        <v>0</v>
      </c>
      <c r="BD597" s="94">
        <f t="shared" si="262"/>
        <v>-6.3001605800000027E-2</v>
      </c>
      <c r="BE597" s="94">
        <f t="shared" si="263"/>
        <v>0.28105436479999996</v>
      </c>
      <c r="BF597" s="94">
        <f t="shared" si="264"/>
        <v>0.34405597060000004</v>
      </c>
      <c r="BG597" s="95">
        <f t="shared" si="252"/>
        <v>0</v>
      </c>
      <c r="BH597" s="95">
        <f t="shared" si="253"/>
        <v>0</v>
      </c>
      <c r="BI597" s="95">
        <f>(AVERAGE(B$12:B597)-AVERAGE($D$12:$D597))/STDEV(B$12:B597)</f>
        <v>-8.7081254602406233E-2</v>
      </c>
      <c r="BJ597" s="95">
        <f>(AVERAGE(C$12:C597)-AVERAGE($D$12:$D597))/STDEV(C$12:C597)</f>
        <v>0.10432948975861421</v>
      </c>
      <c r="BK597" s="94"/>
      <c r="BL597" s="94"/>
      <c r="BM597" s="94"/>
      <c r="BN597" s="72">
        <f t="shared" si="254"/>
        <v>0</v>
      </c>
      <c r="BO597" s="72">
        <f t="shared" si="255"/>
        <v>0</v>
      </c>
      <c r="BP597" s="72">
        <f t="shared" si="256"/>
        <v>0</v>
      </c>
      <c r="BQ597" s="72">
        <f t="shared" si="257"/>
        <v>1</v>
      </c>
      <c r="BR597" s="72">
        <f t="shared" si="258"/>
        <v>1</v>
      </c>
      <c r="BS597" s="72">
        <f t="shared" si="259"/>
        <v>1</v>
      </c>
      <c r="BT597" s="72"/>
      <c r="BU597" s="72"/>
      <c r="BV597" s="72"/>
      <c r="BW597" s="72"/>
      <c r="BX597" s="72"/>
      <c r="BY597" s="72"/>
      <c r="BZ597" s="72"/>
      <c r="CA597" s="72"/>
      <c r="CB597" s="72"/>
      <c r="CC597" s="73"/>
      <c r="CD597" s="73"/>
      <c r="CE597" s="73"/>
      <c r="CF597" s="73"/>
      <c r="CG597" s="73"/>
      <c r="CH597" s="73">
        <f t="shared" si="240"/>
        <v>0</v>
      </c>
      <c r="CI597" s="73">
        <f t="shared" si="241"/>
        <v>0</v>
      </c>
      <c r="CJ597" s="73">
        <f t="shared" si="242"/>
        <v>0</v>
      </c>
      <c r="CK597" s="73"/>
      <c r="CL597" s="73">
        <f t="shared" si="243"/>
        <v>0</v>
      </c>
      <c r="CM597" s="73">
        <f t="shared" si="244"/>
        <v>0</v>
      </c>
      <c r="CN597" s="73">
        <f t="shared" si="245"/>
        <v>0</v>
      </c>
      <c r="CO597" s="73">
        <f t="shared" si="246"/>
        <v>0</v>
      </c>
      <c r="CP597" s="73">
        <f t="shared" si="247"/>
        <v>0</v>
      </c>
      <c r="CQ597" s="73">
        <f t="shared" si="248"/>
        <v>0</v>
      </c>
      <c r="CR597" s="73">
        <f t="shared" si="260"/>
        <v>0</v>
      </c>
      <c r="CS597" s="94"/>
      <c r="CT597" s="94"/>
      <c r="CU597" s="94"/>
      <c r="CV597" s="94"/>
      <c r="CW597" s="94"/>
    </row>
    <row r="598" spans="1:101" s="22" customFormat="1" x14ac:dyDescent="0.2">
      <c r="A598" s="91">
        <f t="shared" si="261"/>
        <v>587</v>
      </c>
      <c r="B598" s="61"/>
      <c r="C598" s="61"/>
      <c r="D598" s="6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AS598" s="109"/>
      <c r="AT598" s="94"/>
      <c r="AU598" s="94"/>
      <c r="AV598" s="94"/>
      <c r="AW598" s="94"/>
      <c r="AX598" s="94"/>
      <c r="AY598" s="94">
        <f t="shared" si="249"/>
        <v>587</v>
      </c>
      <c r="AZ598" s="94">
        <f>AVERAGE(B$12:B598)</f>
        <v>-1.0500267633333337E-3</v>
      </c>
      <c r="BA598" s="94">
        <f>AVERAGE(C$12:C598)</f>
        <v>4.6842394133333326E-3</v>
      </c>
      <c r="BB598" s="94">
        <f t="shared" si="250"/>
        <v>0</v>
      </c>
      <c r="BC598" s="94">
        <f t="shared" si="251"/>
        <v>0</v>
      </c>
      <c r="BD598" s="94">
        <f t="shared" si="262"/>
        <v>-6.3001605800000027E-2</v>
      </c>
      <c r="BE598" s="94">
        <f t="shared" si="263"/>
        <v>0.28105436479999996</v>
      </c>
      <c r="BF598" s="94">
        <f t="shared" si="264"/>
        <v>0.34405597060000004</v>
      </c>
      <c r="BG598" s="95">
        <f t="shared" si="252"/>
        <v>0</v>
      </c>
      <c r="BH598" s="95">
        <f t="shared" si="253"/>
        <v>0</v>
      </c>
      <c r="BI598" s="95">
        <f>(AVERAGE(B$12:B598)-AVERAGE($D$12:$D598))/STDEV(B$12:B598)</f>
        <v>-8.7081254602406233E-2</v>
      </c>
      <c r="BJ598" s="95">
        <f>(AVERAGE(C$12:C598)-AVERAGE($D$12:$D598))/STDEV(C$12:C598)</f>
        <v>0.10432948975861421</v>
      </c>
      <c r="BK598" s="94"/>
      <c r="BL598" s="94"/>
      <c r="BM598" s="94"/>
      <c r="BN598" s="72">
        <f t="shared" si="254"/>
        <v>0</v>
      </c>
      <c r="BO598" s="72">
        <f t="shared" si="255"/>
        <v>0</v>
      </c>
      <c r="BP598" s="72">
        <f t="shared" si="256"/>
        <v>0</v>
      </c>
      <c r="BQ598" s="72">
        <f t="shared" si="257"/>
        <v>1</v>
      </c>
      <c r="BR598" s="72">
        <f t="shared" si="258"/>
        <v>1</v>
      </c>
      <c r="BS598" s="72">
        <f t="shared" si="259"/>
        <v>1</v>
      </c>
      <c r="BT598" s="72"/>
      <c r="BU598" s="72"/>
      <c r="BV598" s="72"/>
      <c r="BW598" s="72"/>
      <c r="BX598" s="72"/>
      <c r="BY598" s="72"/>
      <c r="BZ598" s="72"/>
      <c r="CA598" s="72"/>
      <c r="CB598" s="72"/>
      <c r="CC598" s="73"/>
      <c r="CD598" s="73"/>
      <c r="CE598" s="73"/>
      <c r="CF598" s="73"/>
      <c r="CG598" s="73"/>
      <c r="CH598" s="73">
        <f t="shared" si="240"/>
        <v>0</v>
      </c>
      <c r="CI598" s="73">
        <f t="shared" si="241"/>
        <v>0</v>
      </c>
      <c r="CJ598" s="73">
        <f t="shared" si="242"/>
        <v>0</v>
      </c>
      <c r="CK598" s="73"/>
      <c r="CL598" s="73">
        <f t="shared" si="243"/>
        <v>0</v>
      </c>
      <c r="CM598" s="73">
        <f t="shared" si="244"/>
        <v>0</v>
      </c>
      <c r="CN598" s="73">
        <f t="shared" si="245"/>
        <v>0</v>
      </c>
      <c r="CO598" s="73">
        <f t="shared" si="246"/>
        <v>0</v>
      </c>
      <c r="CP598" s="73">
        <f t="shared" si="247"/>
        <v>0</v>
      </c>
      <c r="CQ598" s="73">
        <f t="shared" si="248"/>
        <v>0</v>
      </c>
      <c r="CR598" s="73">
        <f t="shared" si="260"/>
        <v>0</v>
      </c>
      <c r="CS598" s="94"/>
      <c r="CT598" s="94"/>
      <c r="CU598" s="94"/>
      <c r="CV598" s="94"/>
      <c r="CW598" s="94"/>
    </row>
    <row r="599" spans="1:101" s="22" customFormat="1" x14ac:dyDescent="0.2">
      <c r="A599" s="91">
        <f t="shared" si="261"/>
        <v>588</v>
      </c>
      <c r="B599" s="61"/>
      <c r="C599" s="61"/>
      <c r="D599" s="6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AS599" s="109"/>
      <c r="AT599" s="94"/>
      <c r="AU599" s="94"/>
      <c r="AV599" s="94"/>
      <c r="AW599" s="94"/>
      <c r="AX599" s="94"/>
      <c r="AY599" s="94">
        <f t="shared" si="249"/>
        <v>588</v>
      </c>
      <c r="AZ599" s="94">
        <f>AVERAGE(B$12:B599)</f>
        <v>-1.0500267633333337E-3</v>
      </c>
      <c r="BA599" s="94">
        <f>AVERAGE(C$12:C599)</f>
        <v>4.6842394133333326E-3</v>
      </c>
      <c r="BB599" s="94">
        <f t="shared" si="250"/>
        <v>0</v>
      </c>
      <c r="BC599" s="94">
        <f t="shared" si="251"/>
        <v>0</v>
      </c>
      <c r="BD599" s="94">
        <f t="shared" si="262"/>
        <v>-6.3001605800000027E-2</v>
      </c>
      <c r="BE599" s="94">
        <f t="shared" si="263"/>
        <v>0.28105436479999996</v>
      </c>
      <c r="BF599" s="94">
        <f t="shared" si="264"/>
        <v>0.34405597060000004</v>
      </c>
      <c r="BG599" s="95">
        <f t="shared" si="252"/>
        <v>0</v>
      </c>
      <c r="BH599" s="95">
        <f t="shared" si="253"/>
        <v>0</v>
      </c>
      <c r="BI599" s="95">
        <f>(AVERAGE(B$12:B599)-AVERAGE($D$12:$D599))/STDEV(B$12:B599)</f>
        <v>-8.7081254602406233E-2</v>
      </c>
      <c r="BJ599" s="95">
        <f>(AVERAGE(C$12:C599)-AVERAGE($D$12:$D599))/STDEV(C$12:C599)</f>
        <v>0.10432948975861421</v>
      </c>
      <c r="BK599" s="94"/>
      <c r="BL599" s="94"/>
      <c r="BM599" s="94"/>
      <c r="BN599" s="72">
        <f t="shared" si="254"/>
        <v>0</v>
      </c>
      <c r="BO599" s="72">
        <f t="shared" si="255"/>
        <v>0</v>
      </c>
      <c r="BP599" s="72">
        <f t="shared" si="256"/>
        <v>0</v>
      </c>
      <c r="BQ599" s="72">
        <f t="shared" si="257"/>
        <v>1</v>
      </c>
      <c r="BR599" s="72">
        <f t="shared" si="258"/>
        <v>1</v>
      </c>
      <c r="BS599" s="72">
        <f t="shared" si="259"/>
        <v>1</v>
      </c>
      <c r="BT599" s="72"/>
      <c r="BU599" s="72"/>
      <c r="BV599" s="72"/>
      <c r="BW599" s="72"/>
      <c r="BX599" s="72"/>
      <c r="BY599" s="72"/>
      <c r="BZ599" s="72"/>
      <c r="CA599" s="72"/>
      <c r="CB599" s="72"/>
      <c r="CC599" s="73"/>
      <c r="CD599" s="73"/>
      <c r="CE599" s="73"/>
      <c r="CF599" s="73"/>
      <c r="CG599" s="73"/>
      <c r="CH599" s="73">
        <f t="shared" si="240"/>
        <v>0</v>
      </c>
      <c r="CI599" s="73">
        <f t="shared" si="241"/>
        <v>0</v>
      </c>
      <c r="CJ599" s="73">
        <f t="shared" si="242"/>
        <v>0</v>
      </c>
      <c r="CK599" s="73"/>
      <c r="CL599" s="73">
        <f t="shared" si="243"/>
        <v>0</v>
      </c>
      <c r="CM599" s="73">
        <f t="shared" si="244"/>
        <v>0</v>
      </c>
      <c r="CN599" s="73">
        <f t="shared" si="245"/>
        <v>0</v>
      </c>
      <c r="CO599" s="73">
        <f t="shared" si="246"/>
        <v>0</v>
      </c>
      <c r="CP599" s="73">
        <f t="shared" si="247"/>
        <v>0</v>
      </c>
      <c r="CQ599" s="73">
        <f t="shared" si="248"/>
        <v>0</v>
      </c>
      <c r="CR599" s="73">
        <f t="shared" si="260"/>
        <v>0</v>
      </c>
      <c r="CS599" s="94"/>
      <c r="CT599" s="94"/>
      <c r="CU599" s="94"/>
      <c r="CV599" s="94"/>
      <c r="CW599" s="94"/>
    </row>
    <row r="600" spans="1:101" s="22" customFormat="1" x14ac:dyDescent="0.2">
      <c r="A600" s="91">
        <f t="shared" si="261"/>
        <v>589</v>
      </c>
      <c r="B600" s="61"/>
      <c r="C600" s="61"/>
      <c r="D600" s="6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AS600" s="109"/>
      <c r="AT600" s="94"/>
      <c r="AU600" s="94"/>
      <c r="AV600" s="94"/>
      <c r="AW600" s="94"/>
      <c r="AX600" s="94"/>
      <c r="AY600" s="94">
        <f t="shared" si="249"/>
        <v>589</v>
      </c>
      <c r="AZ600" s="94">
        <f>AVERAGE(B$12:B600)</f>
        <v>-1.0500267633333337E-3</v>
      </c>
      <c r="BA600" s="94">
        <f>AVERAGE(C$12:C600)</f>
        <v>4.6842394133333326E-3</v>
      </c>
      <c r="BB600" s="94">
        <f t="shared" si="250"/>
        <v>0</v>
      </c>
      <c r="BC600" s="94">
        <f t="shared" si="251"/>
        <v>0</v>
      </c>
      <c r="BD600" s="94">
        <f t="shared" si="262"/>
        <v>-6.3001605800000027E-2</v>
      </c>
      <c r="BE600" s="94">
        <f t="shared" si="263"/>
        <v>0.28105436479999996</v>
      </c>
      <c r="BF600" s="94">
        <f t="shared" si="264"/>
        <v>0.34405597060000004</v>
      </c>
      <c r="BG600" s="95">
        <f t="shared" si="252"/>
        <v>0</v>
      </c>
      <c r="BH600" s="95">
        <f t="shared" si="253"/>
        <v>0</v>
      </c>
      <c r="BI600" s="95">
        <f>(AVERAGE(B$12:B600)-AVERAGE($D$12:$D600))/STDEV(B$12:B600)</f>
        <v>-8.7081254602406233E-2</v>
      </c>
      <c r="BJ600" s="95">
        <f>(AVERAGE(C$12:C600)-AVERAGE($D$12:$D600))/STDEV(C$12:C600)</f>
        <v>0.10432948975861421</v>
      </c>
      <c r="BK600" s="94"/>
      <c r="BL600" s="94"/>
      <c r="BM600" s="94"/>
      <c r="BN600" s="72">
        <f t="shared" si="254"/>
        <v>0</v>
      </c>
      <c r="BO600" s="72">
        <f t="shared" si="255"/>
        <v>0</v>
      </c>
      <c r="BP600" s="72">
        <f t="shared" si="256"/>
        <v>0</v>
      </c>
      <c r="BQ600" s="72">
        <f t="shared" si="257"/>
        <v>1</v>
      </c>
      <c r="BR600" s="72">
        <f t="shared" si="258"/>
        <v>1</v>
      </c>
      <c r="BS600" s="72">
        <f t="shared" si="259"/>
        <v>1</v>
      </c>
      <c r="BT600" s="72"/>
      <c r="BU600" s="72"/>
      <c r="BV600" s="72"/>
      <c r="BW600" s="72"/>
      <c r="BX600" s="72"/>
      <c r="BY600" s="72"/>
      <c r="BZ600" s="72"/>
      <c r="CA600" s="72"/>
      <c r="CB600" s="72"/>
      <c r="CC600" s="73"/>
      <c r="CD600" s="73"/>
      <c r="CE600" s="73"/>
      <c r="CF600" s="73"/>
      <c r="CG600" s="73"/>
      <c r="CH600" s="73">
        <f t="shared" si="240"/>
        <v>0</v>
      </c>
      <c r="CI600" s="73">
        <f t="shared" si="241"/>
        <v>0</v>
      </c>
      <c r="CJ600" s="73">
        <f t="shared" si="242"/>
        <v>0</v>
      </c>
      <c r="CK600" s="73"/>
      <c r="CL600" s="73">
        <f t="shared" si="243"/>
        <v>0</v>
      </c>
      <c r="CM600" s="73">
        <f t="shared" si="244"/>
        <v>0</v>
      </c>
      <c r="CN600" s="73">
        <f t="shared" si="245"/>
        <v>0</v>
      </c>
      <c r="CO600" s="73">
        <f t="shared" si="246"/>
        <v>0</v>
      </c>
      <c r="CP600" s="73">
        <f t="shared" si="247"/>
        <v>0</v>
      </c>
      <c r="CQ600" s="73">
        <f t="shared" si="248"/>
        <v>0</v>
      </c>
      <c r="CR600" s="73">
        <f t="shared" si="260"/>
        <v>0</v>
      </c>
      <c r="CS600" s="94"/>
      <c r="CT600" s="94"/>
      <c r="CU600" s="94"/>
      <c r="CV600" s="94"/>
      <c r="CW600" s="94"/>
    </row>
    <row r="601" spans="1:101" s="22" customFormat="1" x14ac:dyDescent="0.2">
      <c r="A601" s="91">
        <f t="shared" si="261"/>
        <v>590</v>
      </c>
      <c r="B601" s="61"/>
      <c r="C601" s="61"/>
      <c r="D601" s="6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AS601" s="109"/>
      <c r="AT601" s="94"/>
      <c r="AU601" s="94"/>
      <c r="AV601" s="94"/>
      <c r="AW601" s="94"/>
      <c r="AX601" s="94"/>
      <c r="AY601" s="94">
        <f t="shared" si="249"/>
        <v>590</v>
      </c>
      <c r="AZ601" s="94">
        <f>AVERAGE(B$12:B601)</f>
        <v>-1.0500267633333337E-3</v>
      </c>
      <c r="BA601" s="94">
        <f>AVERAGE(C$12:C601)</f>
        <v>4.6842394133333326E-3</v>
      </c>
      <c r="BB601" s="94">
        <f t="shared" si="250"/>
        <v>0</v>
      </c>
      <c r="BC601" s="94">
        <f t="shared" si="251"/>
        <v>0</v>
      </c>
      <c r="BD601" s="94">
        <f t="shared" si="262"/>
        <v>-6.3001605800000027E-2</v>
      </c>
      <c r="BE601" s="94">
        <f t="shared" si="263"/>
        <v>0.28105436479999996</v>
      </c>
      <c r="BF601" s="94">
        <f t="shared" si="264"/>
        <v>0.34405597060000004</v>
      </c>
      <c r="BG601" s="95">
        <f t="shared" si="252"/>
        <v>0</v>
      </c>
      <c r="BH601" s="95">
        <f t="shared" si="253"/>
        <v>0</v>
      </c>
      <c r="BI601" s="95">
        <f>(AVERAGE(B$12:B601)-AVERAGE($D$12:$D601))/STDEV(B$12:B601)</f>
        <v>-8.7081254602406233E-2</v>
      </c>
      <c r="BJ601" s="95">
        <f>(AVERAGE(C$12:C601)-AVERAGE($D$12:$D601))/STDEV(C$12:C601)</f>
        <v>0.10432948975861421</v>
      </c>
      <c r="BK601" s="94"/>
      <c r="BL601" s="94"/>
      <c r="BM601" s="94"/>
      <c r="BN601" s="72">
        <f t="shared" si="254"/>
        <v>0</v>
      </c>
      <c r="BO601" s="72">
        <f t="shared" si="255"/>
        <v>0</v>
      </c>
      <c r="BP601" s="72">
        <f t="shared" si="256"/>
        <v>0</v>
      </c>
      <c r="BQ601" s="72">
        <f t="shared" si="257"/>
        <v>1</v>
      </c>
      <c r="BR601" s="72">
        <f t="shared" si="258"/>
        <v>1</v>
      </c>
      <c r="BS601" s="72">
        <f t="shared" si="259"/>
        <v>1</v>
      </c>
      <c r="BT601" s="72"/>
      <c r="BU601" s="72"/>
      <c r="BV601" s="72"/>
      <c r="BW601" s="72"/>
      <c r="BX601" s="72"/>
      <c r="BY601" s="72"/>
      <c r="BZ601" s="72"/>
      <c r="CA601" s="72"/>
      <c r="CB601" s="72"/>
      <c r="CC601" s="73"/>
      <c r="CD601" s="73"/>
      <c r="CE601" s="73"/>
      <c r="CF601" s="73"/>
      <c r="CG601" s="73"/>
      <c r="CH601" s="73">
        <f t="shared" si="240"/>
        <v>0</v>
      </c>
      <c r="CI601" s="73">
        <f t="shared" si="241"/>
        <v>0</v>
      </c>
      <c r="CJ601" s="73">
        <f t="shared" si="242"/>
        <v>0</v>
      </c>
      <c r="CK601" s="73"/>
      <c r="CL601" s="73">
        <f t="shared" si="243"/>
        <v>0</v>
      </c>
      <c r="CM601" s="73">
        <f t="shared" si="244"/>
        <v>0</v>
      </c>
      <c r="CN601" s="73">
        <f t="shared" si="245"/>
        <v>0</v>
      </c>
      <c r="CO601" s="73">
        <f t="shared" si="246"/>
        <v>0</v>
      </c>
      <c r="CP601" s="73">
        <f t="shared" si="247"/>
        <v>0</v>
      </c>
      <c r="CQ601" s="73">
        <f t="shared" si="248"/>
        <v>0</v>
      </c>
      <c r="CR601" s="73">
        <f t="shared" si="260"/>
        <v>0</v>
      </c>
      <c r="CS601" s="94"/>
      <c r="CT601" s="94"/>
      <c r="CU601" s="94"/>
      <c r="CV601" s="94"/>
      <c r="CW601" s="94"/>
    </row>
    <row r="602" spans="1:101" s="22" customFormat="1" x14ac:dyDescent="0.2">
      <c r="A602" s="91">
        <f t="shared" si="261"/>
        <v>591</v>
      </c>
      <c r="B602" s="61"/>
      <c r="C602" s="61"/>
      <c r="D602" s="6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AS602" s="109"/>
      <c r="AT602" s="94"/>
      <c r="AU602" s="94"/>
      <c r="AV602" s="94"/>
      <c r="AW602" s="94"/>
      <c r="AX602" s="94"/>
      <c r="AY602" s="94">
        <f t="shared" si="249"/>
        <v>591</v>
      </c>
      <c r="AZ602" s="94">
        <f>AVERAGE(B$12:B602)</f>
        <v>-1.0500267633333337E-3</v>
      </c>
      <c r="BA602" s="94">
        <f>AVERAGE(C$12:C602)</f>
        <v>4.6842394133333326E-3</v>
      </c>
      <c r="BB602" s="94">
        <f t="shared" si="250"/>
        <v>0</v>
      </c>
      <c r="BC602" s="94">
        <f t="shared" si="251"/>
        <v>0</v>
      </c>
      <c r="BD602" s="94">
        <f t="shared" si="262"/>
        <v>-6.3001605800000027E-2</v>
      </c>
      <c r="BE602" s="94">
        <f t="shared" si="263"/>
        <v>0.28105436479999996</v>
      </c>
      <c r="BF602" s="94">
        <f t="shared" si="264"/>
        <v>0.34405597060000004</v>
      </c>
      <c r="BG602" s="95">
        <f t="shared" si="252"/>
        <v>0</v>
      </c>
      <c r="BH602" s="95">
        <f t="shared" si="253"/>
        <v>0</v>
      </c>
      <c r="BI602" s="95">
        <f>(AVERAGE(B$12:B602)-AVERAGE($D$12:$D602))/STDEV(B$12:B602)</f>
        <v>-8.7081254602406233E-2</v>
      </c>
      <c r="BJ602" s="95">
        <f>(AVERAGE(C$12:C602)-AVERAGE($D$12:$D602))/STDEV(C$12:C602)</f>
        <v>0.10432948975861421</v>
      </c>
      <c r="BK602" s="94"/>
      <c r="BL602" s="94"/>
      <c r="BM602" s="94"/>
      <c r="BN602" s="72">
        <f t="shared" si="254"/>
        <v>0</v>
      </c>
      <c r="BO602" s="72">
        <f t="shared" si="255"/>
        <v>0</v>
      </c>
      <c r="BP602" s="72">
        <f t="shared" si="256"/>
        <v>0</v>
      </c>
      <c r="BQ602" s="72">
        <f t="shared" si="257"/>
        <v>1</v>
      </c>
      <c r="BR602" s="72">
        <f t="shared" si="258"/>
        <v>1</v>
      </c>
      <c r="BS602" s="72">
        <f t="shared" si="259"/>
        <v>1</v>
      </c>
      <c r="BT602" s="72"/>
      <c r="BU602" s="72"/>
      <c r="BV602" s="72"/>
      <c r="BW602" s="72"/>
      <c r="BX602" s="72"/>
      <c r="BY602" s="72"/>
      <c r="BZ602" s="72"/>
      <c r="CA602" s="72"/>
      <c r="CB602" s="72"/>
      <c r="CC602" s="73"/>
      <c r="CD602" s="73"/>
      <c r="CE602" s="73"/>
      <c r="CF602" s="73"/>
      <c r="CG602" s="73"/>
      <c r="CH602" s="73">
        <f t="shared" si="240"/>
        <v>0</v>
      </c>
      <c r="CI602" s="73">
        <f t="shared" si="241"/>
        <v>0</v>
      </c>
      <c r="CJ602" s="73">
        <f t="shared" si="242"/>
        <v>0</v>
      </c>
      <c r="CK602" s="73"/>
      <c r="CL602" s="73">
        <f t="shared" si="243"/>
        <v>0</v>
      </c>
      <c r="CM602" s="73">
        <f t="shared" si="244"/>
        <v>0</v>
      </c>
      <c r="CN602" s="73">
        <f t="shared" si="245"/>
        <v>0</v>
      </c>
      <c r="CO602" s="73">
        <f t="shared" si="246"/>
        <v>0</v>
      </c>
      <c r="CP602" s="73">
        <f t="shared" si="247"/>
        <v>0</v>
      </c>
      <c r="CQ602" s="73">
        <f t="shared" si="248"/>
        <v>0</v>
      </c>
      <c r="CR602" s="73">
        <f t="shared" si="260"/>
        <v>0</v>
      </c>
      <c r="CS602" s="94"/>
      <c r="CT602" s="94"/>
      <c r="CU602" s="94"/>
      <c r="CV602" s="94"/>
      <c r="CW602" s="94"/>
    </row>
    <row r="603" spans="1:101" s="22" customFormat="1" x14ac:dyDescent="0.2">
      <c r="A603" s="91">
        <f t="shared" si="261"/>
        <v>592</v>
      </c>
      <c r="B603" s="61"/>
      <c r="C603" s="61"/>
      <c r="D603" s="6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AS603" s="109"/>
      <c r="AT603" s="94"/>
      <c r="AU603" s="94"/>
      <c r="AV603" s="94"/>
      <c r="AW603" s="94"/>
      <c r="AX603" s="94"/>
      <c r="AY603" s="94">
        <f t="shared" si="249"/>
        <v>592</v>
      </c>
      <c r="AZ603" s="94">
        <f>AVERAGE(B$12:B603)</f>
        <v>-1.0500267633333337E-3</v>
      </c>
      <c r="BA603" s="94">
        <f>AVERAGE(C$12:C603)</f>
        <v>4.6842394133333326E-3</v>
      </c>
      <c r="BB603" s="94">
        <f t="shared" si="250"/>
        <v>0</v>
      </c>
      <c r="BC603" s="94">
        <f t="shared" si="251"/>
        <v>0</v>
      </c>
      <c r="BD603" s="94">
        <f t="shared" si="262"/>
        <v>-6.3001605800000027E-2</v>
      </c>
      <c r="BE603" s="94">
        <f t="shared" si="263"/>
        <v>0.28105436479999996</v>
      </c>
      <c r="BF603" s="94">
        <f t="shared" si="264"/>
        <v>0.34405597060000004</v>
      </c>
      <c r="BG603" s="95">
        <f t="shared" si="252"/>
        <v>0</v>
      </c>
      <c r="BH603" s="95">
        <f t="shared" si="253"/>
        <v>0</v>
      </c>
      <c r="BI603" s="95">
        <f>(AVERAGE(B$12:B603)-AVERAGE($D$12:$D603))/STDEV(B$12:B603)</f>
        <v>-8.7081254602406233E-2</v>
      </c>
      <c r="BJ603" s="95">
        <f>(AVERAGE(C$12:C603)-AVERAGE($D$12:$D603))/STDEV(C$12:C603)</f>
        <v>0.10432948975861421</v>
      </c>
      <c r="BK603" s="94"/>
      <c r="BL603" s="94"/>
      <c r="BM603" s="94"/>
      <c r="BN603" s="72">
        <f t="shared" si="254"/>
        <v>0</v>
      </c>
      <c r="BO603" s="72">
        <f t="shared" si="255"/>
        <v>0</v>
      </c>
      <c r="BP603" s="72">
        <f t="shared" si="256"/>
        <v>0</v>
      </c>
      <c r="BQ603" s="72">
        <f t="shared" si="257"/>
        <v>1</v>
      </c>
      <c r="BR603" s="72">
        <f t="shared" si="258"/>
        <v>1</v>
      </c>
      <c r="BS603" s="72">
        <f t="shared" si="259"/>
        <v>1</v>
      </c>
      <c r="BT603" s="72"/>
      <c r="BU603" s="72"/>
      <c r="BV603" s="72"/>
      <c r="BW603" s="72"/>
      <c r="BX603" s="72"/>
      <c r="BY603" s="72"/>
      <c r="BZ603" s="72"/>
      <c r="CA603" s="72"/>
      <c r="CB603" s="72"/>
      <c r="CC603" s="73"/>
      <c r="CD603" s="73"/>
      <c r="CE603" s="73"/>
      <c r="CF603" s="73"/>
      <c r="CG603" s="73"/>
      <c r="CH603" s="73">
        <f t="shared" si="240"/>
        <v>0</v>
      </c>
      <c r="CI603" s="73">
        <f t="shared" si="241"/>
        <v>0</v>
      </c>
      <c r="CJ603" s="73">
        <f t="shared" si="242"/>
        <v>0</v>
      </c>
      <c r="CK603" s="73"/>
      <c r="CL603" s="73">
        <f t="shared" si="243"/>
        <v>0</v>
      </c>
      <c r="CM603" s="73">
        <f t="shared" si="244"/>
        <v>0</v>
      </c>
      <c r="CN603" s="73">
        <f t="shared" si="245"/>
        <v>0</v>
      </c>
      <c r="CO603" s="73">
        <f t="shared" si="246"/>
        <v>0</v>
      </c>
      <c r="CP603" s="73">
        <f t="shared" si="247"/>
        <v>0</v>
      </c>
      <c r="CQ603" s="73">
        <f t="shared" si="248"/>
        <v>0</v>
      </c>
      <c r="CR603" s="73">
        <f t="shared" si="260"/>
        <v>0</v>
      </c>
      <c r="CS603" s="94"/>
      <c r="CT603" s="94"/>
      <c r="CU603" s="94"/>
      <c r="CV603" s="94"/>
      <c r="CW603" s="94"/>
    </row>
    <row r="604" spans="1:101" s="22" customFormat="1" x14ac:dyDescent="0.2">
      <c r="A604" s="91">
        <f t="shared" si="261"/>
        <v>593</v>
      </c>
      <c r="B604" s="61"/>
      <c r="C604" s="61"/>
      <c r="D604" s="6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AS604" s="109"/>
      <c r="AT604" s="94"/>
      <c r="AU604" s="94"/>
      <c r="AV604" s="94"/>
      <c r="AW604" s="94"/>
      <c r="AX604" s="94"/>
      <c r="AY604" s="94">
        <f t="shared" si="249"/>
        <v>593</v>
      </c>
      <c r="AZ604" s="94">
        <f>AVERAGE(B$12:B604)</f>
        <v>-1.0500267633333337E-3</v>
      </c>
      <c r="BA604" s="94">
        <f>AVERAGE(C$12:C604)</f>
        <v>4.6842394133333326E-3</v>
      </c>
      <c r="BB604" s="94">
        <f t="shared" si="250"/>
        <v>0</v>
      </c>
      <c r="BC604" s="94">
        <f t="shared" si="251"/>
        <v>0</v>
      </c>
      <c r="BD604" s="94">
        <f t="shared" si="262"/>
        <v>-6.3001605800000027E-2</v>
      </c>
      <c r="BE604" s="94">
        <f t="shared" si="263"/>
        <v>0.28105436479999996</v>
      </c>
      <c r="BF604" s="94">
        <f t="shared" si="264"/>
        <v>0.34405597060000004</v>
      </c>
      <c r="BG604" s="95">
        <f t="shared" si="252"/>
        <v>0</v>
      </c>
      <c r="BH604" s="95">
        <f t="shared" si="253"/>
        <v>0</v>
      </c>
      <c r="BI604" s="95">
        <f>(AVERAGE(B$12:B604)-AVERAGE($D$12:$D604))/STDEV(B$12:B604)</f>
        <v>-8.7081254602406233E-2</v>
      </c>
      <c r="BJ604" s="95">
        <f>(AVERAGE(C$12:C604)-AVERAGE($D$12:$D604))/STDEV(C$12:C604)</f>
        <v>0.10432948975861421</v>
      </c>
      <c r="BK604" s="94"/>
      <c r="BL604" s="94"/>
      <c r="BM604" s="94"/>
      <c r="BN604" s="72">
        <f t="shared" si="254"/>
        <v>0</v>
      </c>
      <c r="BO604" s="72">
        <f t="shared" si="255"/>
        <v>0</v>
      </c>
      <c r="BP604" s="72">
        <f t="shared" si="256"/>
        <v>0</v>
      </c>
      <c r="BQ604" s="72">
        <f t="shared" si="257"/>
        <v>1</v>
      </c>
      <c r="BR604" s="72">
        <f t="shared" si="258"/>
        <v>1</v>
      </c>
      <c r="BS604" s="72">
        <f t="shared" si="259"/>
        <v>1</v>
      </c>
      <c r="BT604" s="72"/>
      <c r="BU604" s="72"/>
      <c r="BV604" s="72"/>
      <c r="BW604" s="72"/>
      <c r="BX604" s="72"/>
      <c r="BY604" s="72"/>
      <c r="BZ604" s="72"/>
      <c r="CA604" s="72"/>
      <c r="CB604" s="72"/>
      <c r="CC604" s="73"/>
      <c r="CD604" s="73"/>
      <c r="CE604" s="73"/>
      <c r="CF604" s="73"/>
      <c r="CG604" s="73"/>
      <c r="CH604" s="73">
        <f t="shared" si="240"/>
        <v>0</v>
      </c>
      <c r="CI604" s="73">
        <f t="shared" si="241"/>
        <v>0</v>
      </c>
      <c r="CJ604" s="73">
        <f t="shared" si="242"/>
        <v>0</v>
      </c>
      <c r="CK604" s="73"/>
      <c r="CL604" s="73">
        <f t="shared" si="243"/>
        <v>0</v>
      </c>
      <c r="CM604" s="73">
        <f t="shared" si="244"/>
        <v>0</v>
      </c>
      <c r="CN604" s="73">
        <f t="shared" si="245"/>
        <v>0</v>
      </c>
      <c r="CO604" s="73">
        <f t="shared" si="246"/>
        <v>0</v>
      </c>
      <c r="CP604" s="73">
        <f t="shared" si="247"/>
        <v>0</v>
      </c>
      <c r="CQ604" s="73">
        <f t="shared" si="248"/>
        <v>0</v>
      </c>
      <c r="CR604" s="73">
        <f t="shared" si="260"/>
        <v>0</v>
      </c>
      <c r="CS604" s="94"/>
      <c r="CT604" s="94"/>
      <c r="CU604" s="94"/>
      <c r="CV604" s="94"/>
      <c r="CW604" s="94"/>
    </row>
    <row r="605" spans="1:101" s="22" customFormat="1" x14ac:dyDescent="0.2">
      <c r="A605" s="91">
        <f t="shared" si="261"/>
        <v>594</v>
      </c>
      <c r="B605" s="61"/>
      <c r="C605" s="61"/>
      <c r="D605" s="6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AS605" s="109"/>
      <c r="AT605" s="94"/>
      <c r="AU605" s="94"/>
      <c r="AV605" s="94"/>
      <c r="AW605" s="94"/>
      <c r="AX605" s="94"/>
      <c r="AY605" s="94">
        <f t="shared" si="249"/>
        <v>594</v>
      </c>
      <c r="AZ605" s="94">
        <f>AVERAGE(B$12:B605)</f>
        <v>-1.0500267633333337E-3</v>
      </c>
      <c r="BA605" s="94">
        <f>AVERAGE(C$12:C605)</f>
        <v>4.6842394133333326E-3</v>
      </c>
      <c r="BB605" s="94">
        <f t="shared" si="250"/>
        <v>0</v>
      </c>
      <c r="BC605" s="94">
        <f t="shared" si="251"/>
        <v>0</v>
      </c>
      <c r="BD605" s="94">
        <f t="shared" si="262"/>
        <v>-6.3001605800000027E-2</v>
      </c>
      <c r="BE605" s="94">
        <f t="shared" si="263"/>
        <v>0.28105436479999996</v>
      </c>
      <c r="BF605" s="94">
        <f t="shared" si="264"/>
        <v>0.34405597060000004</v>
      </c>
      <c r="BG605" s="95">
        <f t="shared" si="252"/>
        <v>0</v>
      </c>
      <c r="BH605" s="95">
        <f t="shared" si="253"/>
        <v>0</v>
      </c>
      <c r="BI605" s="95">
        <f>(AVERAGE(B$12:B605)-AVERAGE($D$12:$D605))/STDEV(B$12:B605)</f>
        <v>-8.7081254602406233E-2</v>
      </c>
      <c r="BJ605" s="95">
        <f>(AVERAGE(C$12:C605)-AVERAGE($D$12:$D605))/STDEV(C$12:C605)</f>
        <v>0.10432948975861421</v>
      </c>
      <c r="BK605" s="94"/>
      <c r="BL605" s="94"/>
      <c r="BM605" s="94"/>
      <c r="BN605" s="72">
        <f t="shared" si="254"/>
        <v>0</v>
      </c>
      <c r="BO605" s="72">
        <f t="shared" si="255"/>
        <v>0</v>
      </c>
      <c r="BP605" s="72">
        <f t="shared" si="256"/>
        <v>0</v>
      </c>
      <c r="BQ605" s="72">
        <f t="shared" si="257"/>
        <v>1</v>
      </c>
      <c r="BR605" s="72">
        <f t="shared" si="258"/>
        <v>1</v>
      </c>
      <c r="BS605" s="72">
        <f t="shared" si="259"/>
        <v>1</v>
      </c>
      <c r="BT605" s="72"/>
      <c r="BU605" s="72"/>
      <c r="BV605" s="72"/>
      <c r="BW605" s="72"/>
      <c r="BX605" s="72"/>
      <c r="BY605" s="72"/>
      <c r="BZ605" s="72"/>
      <c r="CA605" s="72"/>
      <c r="CB605" s="72"/>
      <c r="CC605" s="73"/>
      <c r="CD605" s="73"/>
      <c r="CE605" s="73"/>
      <c r="CF605" s="73"/>
      <c r="CG605" s="73"/>
      <c r="CH605" s="73">
        <f t="shared" si="240"/>
        <v>0</v>
      </c>
      <c r="CI605" s="73">
        <f t="shared" si="241"/>
        <v>0</v>
      </c>
      <c r="CJ605" s="73">
        <f t="shared" si="242"/>
        <v>0</v>
      </c>
      <c r="CK605" s="73"/>
      <c r="CL605" s="73">
        <f t="shared" si="243"/>
        <v>0</v>
      </c>
      <c r="CM605" s="73">
        <f t="shared" si="244"/>
        <v>0</v>
      </c>
      <c r="CN605" s="73">
        <f t="shared" si="245"/>
        <v>0</v>
      </c>
      <c r="CO605" s="73">
        <f t="shared" si="246"/>
        <v>0</v>
      </c>
      <c r="CP605" s="73">
        <f t="shared" si="247"/>
        <v>0</v>
      </c>
      <c r="CQ605" s="73">
        <f t="shared" si="248"/>
        <v>0</v>
      </c>
      <c r="CR605" s="73">
        <f t="shared" si="260"/>
        <v>0</v>
      </c>
      <c r="CS605" s="94"/>
      <c r="CT605" s="94"/>
      <c r="CU605" s="94"/>
      <c r="CV605" s="94"/>
      <c r="CW605" s="94"/>
    </row>
    <row r="606" spans="1:101" s="22" customFormat="1" x14ac:dyDescent="0.2">
      <c r="A606" s="91">
        <f t="shared" si="261"/>
        <v>595</v>
      </c>
      <c r="B606" s="61"/>
      <c r="C606" s="61"/>
      <c r="D606" s="6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AS606" s="109"/>
      <c r="AT606" s="94"/>
      <c r="AU606" s="94"/>
      <c r="AV606" s="94"/>
      <c r="AW606" s="94"/>
      <c r="AX606" s="94"/>
      <c r="AY606" s="94">
        <f t="shared" si="249"/>
        <v>595</v>
      </c>
      <c r="AZ606" s="94">
        <f>AVERAGE(B$12:B606)</f>
        <v>-1.0500267633333337E-3</v>
      </c>
      <c r="BA606" s="94">
        <f>AVERAGE(C$12:C606)</f>
        <v>4.6842394133333326E-3</v>
      </c>
      <c r="BB606" s="94">
        <f t="shared" si="250"/>
        <v>0</v>
      </c>
      <c r="BC606" s="94">
        <f t="shared" si="251"/>
        <v>0</v>
      </c>
      <c r="BD606" s="94">
        <f t="shared" si="262"/>
        <v>-6.3001605800000027E-2</v>
      </c>
      <c r="BE606" s="94">
        <f t="shared" si="263"/>
        <v>0.28105436479999996</v>
      </c>
      <c r="BF606" s="94">
        <f t="shared" si="264"/>
        <v>0.34405597060000004</v>
      </c>
      <c r="BG606" s="95">
        <f t="shared" si="252"/>
        <v>0</v>
      </c>
      <c r="BH606" s="95">
        <f t="shared" si="253"/>
        <v>0</v>
      </c>
      <c r="BI606" s="95">
        <f>(AVERAGE(B$12:B606)-AVERAGE($D$12:$D606))/STDEV(B$12:B606)</f>
        <v>-8.7081254602406233E-2</v>
      </c>
      <c r="BJ606" s="95">
        <f>(AVERAGE(C$12:C606)-AVERAGE($D$12:$D606))/STDEV(C$12:C606)</f>
        <v>0.10432948975861421</v>
      </c>
      <c r="BK606" s="94"/>
      <c r="BL606" s="94"/>
      <c r="BM606" s="94"/>
      <c r="BN606" s="72">
        <f t="shared" si="254"/>
        <v>0</v>
      </c>
      <c r="BO606" s="72">
        <f t="shared" si="255"/>
        <v>0</v>
      </c>
      <c r="BP606" s="72">
        <f t="shared" si="256"/>
        <v>0</v>
      </c>
      <c r="BQ606" s="72">
        <f t="shared" si="257"/>
        <v>1</v>
      </c>
      <c r="BR606" s="72">
        <f t="shared" si="258"/>
        <v>1</v>
      </c>
      <c r="BS606" s="72">
        <f t="shared" si="259"/>
        <v>1</v>
      </c>
      <c r="BT606" s="72"/>
      <c r="BU606" s="72"/>
      <c r="BV606" s="72"/>
      <c r="BW606" s="72"/>
      <c r="BX606" s="72"/>
      <c r="BY606" s="72"/>
      <c r="BZ606" s="72"/>
      <c r="CA606" s="72"/>
      <c r="CB606" s="72"/>
      <c r="CC606" s="73"/>
      <c r="CD606" s="73"/>
      <c r="CE606" s="73"/>
      <c r="CF606" s="73"/>
      <c r="CG606" s="73"/>
      <c r="CH606" s="73">
        <f t="shared" si="240"/>
        <v>0</v>
      </c>
      <c r="CI606" s="73">
        <f t="shared" si="241"/>
        <v>0</v>
      </c>
      <c r="CJ606" s="73">
        <f t="shared" si="242"/>
        <v>0</v>
      </c>
      <c r="CK606" s="73"/>
      <c r="CL606" s="73">
        <f t="shared" si="243"/>
        <v>0</v>
      </c>
      <c r="CM606" s="73">
        <f t="shared" si="244"/>
        <v>0</v>
      </c>
      <c r="CN606" s="73">
        <f t="shared" si="245"/>
        <v>0</v>
      </c>
      <c r="CO606" s="73">
        <f t="shared" si="246"/>
        <v>0</v>
      </c>
      <c r="CP606" s="73">
        <f t="shared" si="247"/>
        <v>0</v>
      </c>
      <c r="CQ606" s="73">
        <f t="shared" si="248"/>
        <v>0</v>
      </c>
      <c r="CR606" s="73">
        <f t="shared" si="260"/>
        <v>0</v>
      </c>
      <c r="CS606" s="94"/>
      <c r="CT606" s="94"/>
      <c r="CU606" s="94"/>
      <c r="CV606" s="94"/>
      <c r="CW606" s="94"/>
    </row>
    <row r="607" spans="1:101" s="22" customFormat="1" x14ac:dyDescent="0.2">
      <c r="A607" s="91">
        <f t="shared" si="261"/>
        <v>596</v>
      </c>
      <c r="B607" s="61"/>
      <c r="C607" s="61"/>
      <c r="D607" s="6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AS607" s="109"/>
      <c r="AT607" s="94"/>
      <c r="AU607" s="94"/>
      <c r="AV607" s="94"/>
      <c r="AW607" s="94"/>
      <c r="AX607" s="94"/>
      <c r="AY607" s="94">
        <f t="shared" si="249"/>
        <v>596</v>
      </c>
      <c r="AZ607" s="94">
        <f>AVERAGE(B$12:B607)</f>
        <v>-1.0500267633333337E-3</v>
      </c>
      <c r="BA607" s="94">
        <f>AVERAGE(C$12:C607)</f>
        <v>4.6842394133333326E-3</v>
      </c>
      <c r="BB607" s="94">
        <f t="shared" si="250"/>
        <v>0</v>
      </c>
      <c r="BC607" s="94">
        <f t="shared" si="251"/>
        <v>0</v>
      </c>
      <c r="BD607" s="94">
        <f t="shared" si="262"/>
        <v>-6.3001605800000027E-2</v>
      </c>
      <c r="BE607" s="94">
        <f t="shared" si="263"/>
        <v>0.28105436479999996</v>
      </c>
      <c r="BF607" s="94">
        <f t="shared" si="264"/>
        <v>0.34405597060000004</v>
      </c>
      <c r="BG607" s="95">
        <f t="shared" si="252"/>
        <v>0</v>
      </c>
      <c r="BH607" s="95">
        <f t="shared" si="253"/>
        <v>0</v>
      </c>
      <c r="BI607" s="95">
        <f>(AVERAGE(B$12:B607)-AVERAGE($D$12:$D607))/STDEV(B$12:B607)</f>
        <v>-8.7081254602406233E-2</v>
      </c>
      <c r="BJ607" s="95">
        <f>(AVERAGE(C$12:C607)-AVERAGE($D$12:$D607))/STDEV(C$12:C607)</f>
        <v>0.10432948975861421</v>
      </c>
      <c r="BK607" s="94"/>
      <c r="BL607" s="94"/>
      <c r="BM607" s="94"/>
      <c r="BN607" s="72">
        <f t="shared" si="254"/>
        <v>0</v>
      </c>
      <c r="BO607" s="72">
        <f t="shared" si="255"/>
        <v>0</v>
      </c>
      <c r="BP607" s="72">
        <f t="shared" si="256"/>
        <v>0</v>
      </c>
      <c r="BQ607" s="72">
        <f t="shared" si="257"/>
        <v>1</v>
      </c>
      <c r="BR607" s="72">
        <f t="shared" si="258"/>
        <v>1</v>
      </c>
      <c r="BS607" s="72">
        <f t="shared" si="259"/>
        <v>1</v>
      </c>
      <c r="BT607" s="72"/>
      <c r="BU607" s="72"/>
      <c r="BV607" s="72"/>
      <c r="BW607" s="72"/>
      <c r="BX607" s="72"/>
      <c r="BY607" s="72"/>
      <c r="BZ607" s="72"/>
      <c r="CA607" s="72"/>
      <c r="CB607" s="72"/>
      <c r="CC607" s="73"/>
      <c r="CD607" s="73"/>
      <c r="CE607" s="73"/>
      <c r="CF607" s="73"/>
      <c r="CG607" s="73"/>
      <c r="CH607" s="73">
        <f t="shared" si="240"/>
        <v>0</v>
      </c>
      <c r="CI607" s="73">
        <f t="shared" si="241"/>
        <v>0</v>
      </c>
      <c r="CJ607" s="73">
        <f t="shared" si="242"/>
        <v>0</v>
      </c>
      <c r="CK607" s="73"/>
      <c r="CL607" s="73">
        <f t="shared" si="243"/>
        <v>0</v>
      </c>
      <c r="CM607" s="73">
        <f t="shared" si="244"/>
        <v>0</v>
      </c>
      <c r="CN607" s="73">
        <f t="shared" si="245"/>
        <v>0</v>
      </c>
      <c r="CO607" s="73">
        <f t="shared" si="246"/>
        <v>0</v>
      </c>
      <c r="CP607" s="73">
        <f t="shared" si="247"/>
        <v>0</v>
      </c>
      <c r="CQ607" s="73">
        <f t="shared" si="248"/>
        <v>0</v>
      </c>
      <c r="CR607" s="73">
        <f t="shared" si="260"/>
        <v>0</v>
      </c>
      <c r="CS607" s="94"/>
      <c r="CT607" s="94"/>
      <c r="CU607" s="94"/>
      <c r="CV607" s="94"/>
      <c r="CW607" s="94"/>
    </row>
    <row r="608" spans="1:101" s="22" customFormat="1" x14ac:dyDescent="0.2">
      <c r="A608" s="91">
        <f t="shared" si="261"/>
        <v>597</v>
      </c>
      <c r="B608" s="61"/>
      <c r="C608" s="61"/>
      <c r="D608" s="6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AS608" s="109"/>
      <c r="AT608" s="94"/>
      <c r="AU608" s="94"/>
      <c r="AV608" s="94"/>
      <c r="AW608" s="94"/>
      <c r="AX608" s="94"/>
      <c r="AY608" s="94">
        <f t="shared" si="249"/>
        <v>597</v>
      </c>
      <c r="AZ608" s="94">
        <f>AVERAGE(B$12:B608)</f>
        <v>-1.0500267633333337E-3</v>
      </c>
      <c r="BA608" s="94">
        <f>AVERAGE(C$12:C608)</f>
        <v>4.6842394133333326E-3</v>
      </c>
      <c r="BB608" s="94">
        <f t="shared" si="250"/>
        <v>0</v>
      </c>
      <c r="BC608" s="94">
        <f t="shared" si="251"/>
        <v>0</v>
      </c>
      <c r="BD608" s="94">
        <f t="shared" si="262"/>
        <v>-6.3001605800000027E-2</v>
      </c>
      <c r="BE608" s="94">
        <f t="shared" si="263"/>
        <v>0.28105436479999996</v>
      </c>
      <c r="BF608" s="94">
        <f t="shared" si="264"/>
        <v>0.34405597060000004</v>
      </c>
      <c r="BG608" s="95">
        <f t="shared" si="252"/>
        <v>0</v>
      </c>
      <c r="BH608" s="95">
        <f t="shared" si="253"/>
        <v>0</v>
      </c>
      <c r="BI608" s="95">
        <f>(AVERAGE(B$12:B608)-AVERAGE($D$12:$D608))/STDEV(B$12:B608)</f>
        <v>-8.7081254602406233E-2</v>
      </c>
      <c r="BJ608" s="95">
        <f>(AVERAGE(C$12:C608)-AVERAGE($D$12:$D608))/STDEV(C$12:C608)</f>
        <v>0.10432948975861421</v>
      </c>
      <c r="BK608" s="94"/>
      <c r="BL608" s="94"/>
      <c r="BM608" s="94"/>
      <c r="BN608" s="72">
        <f t="shared" si="254"/>
        <v>0</v>
      </c>
      <c r="BO608" s="72">
        <f t="shared" si="255"/>
        <v>0</v>
      </c>
      <c r="BP608" s="72">
        <f t="shared" si="256"/>
        <v>0</v>
      </c>
      <c r="BQ608" s="72">
        <f t="shared" si="257"/>
        <v>1</v>
      </c>
      <c r="BR608" s="72">
        <f t="shared" si="258"/>
        <v>1</v>
      </c>
      <c r="BS608" s="72">
        <f t="shared" si="259"/>
        <v>1</v>
      </c>
      <c r="BT608" s="72"/>
      <c r="BU608" s="72"/>
      <c r="BV608" s="72"/>
      <c r="BW608" s="72"/>
      <c r="BX608" s="72"/>
      <c r="BY608" s="72"/>
      <c r="BZ608" s="72"/>
      <c r="CA608" s="72"/>
      <c r="CB608" s="72"/>
      <c r="CC608" s="73"/>
      <c r="CD608" s="73"/>
      <c r="CE608" s="73"/>
      <c r="CF608" s="73"/>
      <c r="CG608" s="73"/>
      <c r="CH608" s="73">
        <f t="shared" si="240"/>
        <v>0</v>
      </c>
      <c r="CI608" s="73">
        <f t="shared" si="241"/>
        <v>0</v>
      </c>
      <c r="CJ608" s="73">
        <f t="shared" si="242"/>
        <v>0</v>
      </c>
      <c r="CK608" s="73"/>
      <c r="CL608" s="73">
        <f t="shared" si="243"/>
        <v>0</v>
      </c>
      <c r="CM608" s="73">
        <f t="shared" si="244"/>
        <v>0</v>
      </c>
      <c r="CN608" s="73">
        <f t="shared" si="245"/>
        <v>0</v>
      </c>
      <c r="CO608" s="73">
        <f t="shared" si="246"/>
        <v>0</v>
      </c>
      <c r="CP608" s="73">
        <f t="shared" si="247"/>
        <v>0</v>
      </c>
      <c r="CQ608" s="73">
        <f t="shared" si="248"/>
        <v>0</v>
      </c>
      <c r="CR608" s="73">
        <f t="shared" si="260"/>
        <v>0</v>
      </c>
      <c r="CS608" s="94"/>
      <c r="CT608" s="94"/>
      <c r="CU608" s="94"/>
      <c r="CV608" s="94"/>
      <c r="CW608" s="94"/>
    </row>
    <row r="609" spans="1:101" s="22" customFormat="1" x14ac:dyDescent="0.2">
      <c r="A609" s="91">
        <f t="shared" si="261"/>
        <v>598</v>
      </c>
      <c r="B609" s="61"/>
      <c r="C609" s="61"/>
      <c r="D609" s="6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AS609" s="109"/>
      <c r="AT609" s="94"/>
      <c r="AU609" s="94"/>
      <c r="AV609" s="94"/>
      <c r="AW609" s="94"/>
      <c r="AX609" s="94"/>
      <c r="AY609" s="94">
        <f t="shared" si="249"/>
        <v>598</v>
      </c>
      <c r="AZ609" s="94">
        <f>AVERAGE(B$12:B609)</f>
        <v>-1.0500267633333337E-3</v>
      </c>
      <c r="BA609" s="94">
        <f>AVERAGE(C$12:C609)</f>
        <v>4.6842394133333326E-3</v>
      </c>
      <c r="BB609" s="94">
        <f t="shared" si="250"/>
        <v>0</v>
      </c>
      <c r="BC609" s="94">
        <f t="shared" si="251"/>
        <v>0</v>
      </c>
      <c r="BD609" s="94">
        <f t="shared" si="262"/>
        <v>-6.3001605800000027E-2</v>
      </c>
      <c r="BE609" s="94">
        <f t="shared" si="263"/>
        <v>0.28105436479999996</v>
      </c>
      <c r="BF609" s="94">
        <f t="shared" si="264"/>
        <v>0.34405597060000004</v>
      </c>
      <c r="BG609" s="95">
        <f t="shared" si="252"/>
        <v>0</v>
      </c>
      <c r="BH609" s="95">
        <f t="shared" si="253"/>
        <v>0</v>
      </c>
      <c r="BI609" s="95">
        <f>(AVERAGE(B$12:B609)-AVERAGE($D$12:$D609))/STDEV(B$12:B609)</f>
        <v>-8.7081254602406233E-2</v>
      </c>
      <c r="BJ609" s="95">
        <f>(AVERAGE(C$12:C609)-AVERAGE($D$12:$D609))/STDEV(C$12:C609)</f>
        <v>0.10432948975861421</v>
      </c>
      <c r="BK609" s="94"/>
      <c r="BL609" s="94"/>
      <c r="BM609" s="94"/>
      <c r="BN609" s="72">
        <f t="shared" si="254"/>
        <v>0</v>
      </c>
      <c r="BO609" s="72">
        <f t="shared" si="255"/>
        <v>0</v>
      </c>
      <c r="BP609" s="72">
        <f t="shared" si="256"/>
        <v>0</v>
      </c>
      <c r="BQ609" s="72">
        <f t="shared" si="257"/>
        <v>1</v>
      </c>
      <c r="BR609" s="72">
        <f t="shared" si="258"/>
        <v>1</v>
      </c>
      <c r="BS609" s="72">
        <f t="shared" si="259"/>
        <v>1</v>
      </c>
      <c r="BT609" s="72"/>
      <c r="BU609" s="72"/>
      <c r="BV609" s="72"/>
      <c r="BW609" s="72"/>
      <c r="BX609" s="72"/>
      <c r="BY609" s="72"/>
      <c r="BZ609" s="72"/>
      <c r="CA609" s="72"/>
      <c r="CB609" s="72"/>
      <c r="CC609" s="73"/>
      <c r="CD609" s="73"/>
      <c r="CE609" s="73"/>
      <c r="CF609" s="73"/>
      <c r="CG609" s="73"/>
      <c r="CH609" s="73">
        <f t="shared" si="240"/>
        <v>0</v>
      </c>
      <c r="CI609" s="73">
        <f t="shared" si="241"/>
        <v>0</v>
      </c>
      <c r="CJ609" s="73">
        <f t="shared" si="242"/>
        <v>0</v>
      </c>
      <c r="CK609" s="73"/>
      <c r="CL609" s="73">
        <f t="shared" si="243"/>
        <v>0</v>
      </c>
      <c r="CM609" s="73">
        <f t="shared" si="244"/>
        <v>0</v>
      </c>
      <c r="CN609" s="73">
        <f t="shared" si="245"/>
        <v>0</v>
      </c>
      <c r="CO609" s="73">
        <f t="shared" si="246"/>
        <v>0</v>
      </c>
      <c r="CP609" s="73">
        <f t="shared" si="247"/>
        <v>0</v>
      </c>
      <c r="CQ609" s="73">
        <f t="shared" si="248"/>
        <v>0</v>
      </c>
      <c r="CR609" s="73">
        <f t="shared" si="260"/>
        <v>0</v>
      </c>
      <c r="CS609" s="94"/>
      <c r="CT609" s="94"/>
      <c r="CU609" s="94"/>
      <c r="CV609" s="94"/>
      <c r="CW609" s="94"/>
    </row>
    <row r="610" spans="1:101" s="22" customFormat="1" x14ac:dyDescent="0.2">
      <c r="A610" s="91">
        <f t="shared" si="261"/>
        <v>599</v>
      </c>
      <c r="B610" s="61"/>
      <c r="C610" s="61"/>
      <c r="D610" s="6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AS610" s="109"/>
      <c r="AT610" s="94"/>
      <c r="AU610" s="94"/>
      <c r="AV610" s="94"/>
      <c r="AW610" s="94"/>
      <c r="AX610" s="94"/>
      <c r="AY610" s="94">
        <f t="shared" si="249"/>
        <v>599</v>
      </c>
      <c r="AZ610" s="94">
        <f>AVERAGE(B$12:B610)</f>
        <v>-1.0500267633333337E-3</v>
      </c>
      <c r="BA610" s="94">
        <f>AVERAGE(C$12:C610)</f>
        <v>4.6842394133333326E-3</v>
      </c>
      <c r="BB610" s="94">
        <f t="shared" si="250"/>
        <v>0</v>
      </c>
      <c r="BC610" s="94">
        <f t="shared" si="251"/>
        <v>0</v>
      </c>
      <c r="BD610" s="94">
        <f t="shared" si="262"/>
        <v>-6.3001605800000027E-2</v>
      </c>
      <c r="BE610" s="94">
        <f t="shared" si="263"/>
        <v>0.28105436479999996</v>
      </c>
      <c r="BF610" s="94">
        <f t="shared" si="264"/>
        <v>0.34405597060000004</v>
      </c>
      <c r="BG610" s="95">
        <f t="shared" si="252"/>
        <v>0</v>
      </c>
      <c r="BH610" s="95">
        <f t="shared" si="253"/>
        <v>0</v>
      </c>
      <c r="BI610" s="95">
        <f>(AVERAGE(B$12:B610)-AVERAGE($D$12:$D610))/STDEV(B$12:B610)</f>
        <v>-8.7081254602406233E-2</v>
      </c>
      <c r="BJ610" s="95">
        <f>(AVERAGE(C$12:C610)-AVERAGE($D$12:$D610))/STDEV(C$12:C610)</f>
        <v>0.10432948975861421</v>
      </c>
      <c r="BK610" s="94"/>
      <c r="BL610" s="94"/>
      <c r="BM610" s="94"/>
      <c r="BN610" s="72">
        <f t="shared" si="254"/>
        <v>0</v>
      </c>
      <c r="BO610" s="72">
        <f t="shared" si="255"/>
        <v>0</v>
      </c>
      <c r="BP610" s="72">
        <f t="shared" si="256"/>
        <v>0</v>
      </c>
      <c r="BQ610" s="72">
        <f t="shared" si="257"/>
        <v>1</v>
      </c>
      <c r="BR610" s="72">
        <f t="shared" si="258"/>
        <v>1</v>
      </c>
      <c r="BS610" s="72">
        <f t="shared" si="259"/>
        <v>1</v>
      </c>
      <c r="BT610" s="72"/>
      <c r="BU610" s="72"/>
      <c r="BV610" s="72"/>
      <c r="BW610" s="72"/>
      <c r="BX610" s="72"/>
      <c r="BY610" s="72"/>
      <c r="BZ610" s="72"/>
      <c r="CA610" s="72"/>
      <c r="CB610" s="72"/>
      <c r="CC610" s="73"/>
      <c r="CD610" s="73"/>
      <c r="CE610" s="73"/>
      <c r="CF610" s="73"/>
      <c r="CG610" s="73"/>
      <c r="CH610" s="73">
        <f t="shared" si="240"/>
        <v>0</v>
      </c>
      <c r="CI610" s="73">
        <f t="shared" si="241"/>
        <v>0</v>
      </c>
      <c r="CJ610" s="73">
        <f t="shared" si="242"/>
        <v>0</v>
      </c>
      <c r="CK610" s="73"/>
      <c r="CL610" s="73">
        <f t="shared" si="243"/>
        <v>0</v>
      </c>
      <c r="CM610" s="73">
        <f t="shared" si="244"/>
        <v>0</v>
      </c>
      <c r="CN610" s="73">
        <f t="shared" si="245"/>
        <v>0</v>
      </c>
      <c r="CO610" s="73">
        <f t="shared" si="246"/>
        <v>0</v>
      </c>
      <c r="CP610" s="73">
        <f t="shared" si="247"/>
        <v>0</v>
      </c>
      <c r="CQ610" s="73">
        <f t="shared" si="248"/>
        <v>0</v>
      </c>
      <c r="CR610" s="73">
        <f t="shared" si="260"/>
        <v>0</v>
      </c>
      <c r="CS610" s="94"/>
      <c r="CT610" s="94"/>
      <c r="CU610" s="94"/>
      <c r="CV610" s="94"/>
      <c r="CW610" s="94"/>
    </row>
    <row r="611" spans="1:101" s="22" customFormat="1" x14ac:dyDescent="0.2">
      <c r="A611" s="91">
        <f t="shared" si="261"/>
        <v>600</v>
      </c>
      <c r="B611" s="61"/>
      <c r="C611" s="61"/>
      <c r="D611" s="6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AS611" s="109"/>
      <c r="AT611" s="94"/>
      <c r="AU611" s="94"/>
      <c r="AV611" s="94"/>
      <c r="AW611" s="94"/>
      <c r="AX611" s="94"/>
      <c r="AY611" s="94">
        <f t="shared" si="249"/>
        <v>600</v>
      </c>
      <c r="AZ611" s="94">
        <f>AVERAGE(B$12:B611)</f>
        <v>-1.0500267633333337E-3</v>
      </c>
      <c r="BA611" s="94">
        <f>AVERAGE(C$12:C611)</f>
        <v>4.6842394133333326E-3</v>
      </c>
      <c r="BB611" s="94">
        <f t="shared" si="250"/>
        <v>0</v>
      </c>
      <c r="BC611" s="94">
        <f t="shared" si="251"/>
        <v>0</v>
      </c>
      <c r="BD611" s="94">
        <f t="shared" si="262"/>
        <v>-6.3001605800000027E-2</v>
      </c>
      <c r="BE611" s="94">
        <f t="shared" si="263"/>
        <v>0.28105436479999996</v>
      </c>
      <c r="BF611" s="94">
        <f t="shared" si="264"/>
        <v>0.34405597060000004</v>
      </c>
      <c r="BG611" s="95">
        <f t="shared" si="252"/>
        <v>0</v>
      </c>
      <c r="BH611" s="95">
        <f t="shared" si="253"/>
        <v>0</v>
      </c>
      <c r="BI611" s="95">
        <f>(AVERAGE(B$12:B611)-AVERAGE($D$12:$D611))/STDEV(B$12:B611)</f>
        <v>-8.7081254602406233E-2</v>
      </c>
      <c r="BJ611" s="95">
        <f>(AVERAGE(C$12:C611)-AVERAGE($D$12:$D611))/STDEV(C$12:C611)</f>
        <v>0.10432948975861421</v>
      </c>
      <c r="BK611" s="94"/>
      <c r="BL611" s="94"/>
      <c r="BM611" s="94"/>
      <c r="BN611" s="72">
        <f t="shared" si="254"/>
        <v>0</v>
      </c>
      <c r="BO611" s="72">
        <f t="shared" si="255"/>
        <v>0</v>
      </c>
      <c r="BP611" s="72">
        <f t="shared" si="256"/>
        <v>0</v>
      </c>
      <c r="BQ611" s="72">
        <f t="shared" si="257"/>
        <v>1</v>
      </c>
      <c r="BR611" s="72">
        <f t="shared" si="258"/>
        <v>1</v>
      </c>
      <c r="BS611" s="72">
        <f t="shared" si="259"/>
        <v>1</v>
      </c>
      <c r="BT611" s="72"/>
      <c r="BU611" s="72"/>
      <c r="BV611" s="72"/>
      <c r="BW611" s="72"/>
      <c r="BX611" s="72"/>
      <c r="BY611" s="72"/>
      <c r="BZ611" s="72"/>
      <c r="CA611" s="72"/>
      <c r="CB611" s="72"/>
      <c r="CC611" s="73"/>
      <c r="CD611" s="73"/>
      <c r="CE611" s="73"/>
      <c r="CF611" s="73"/>
      <c r="CG611" s="73"/>
      <c r="CH611" s="73">
        <f t="shared" si="240"/>
        <v>0</v>
      </c>
      <c r="CI611" s="73">
        <f t="shared" si="241"/>
        <v>0</v>
      </c>
      <c r="CJ611" s="73">
        <f t="shared" si="242"/>
        <v>0</v>
      </c>
      <c r="CK611" s="73"/>
      <c r="CL611" s="73">
        <f t="shared" si="243"/>
        <v>0</v>
      </c>
      <c r="CM611" s="73">
        <f t="shared" si="244"/>
        <v>0</v>
      </c>
      <c r="CN611" s="73">
        <f t="shared" si="245"/>
        <v>0</v>
      </c>
      <c r="CO611" s="73">
        <f t="shared" si="246"/>
        <v>0</v>
      </c>
      <c r="CP611" s="73">
        <f t="shared" si="247"/>
        <v>0</v>
      </c>
      <c r="CQ611" s="73">
        <f t="shared" si="248"/>
        <v>0</v>
      </c>
      <c r="CR611" s="73">
        <f t="shared" si="260"/>
        <v>0</v>
      </c>
      <c r="CS611" s="94"/>
      <c r="CT611" s="94"/>
      <c r="CU611" s="94"/>
      <c r="CV611" s="94"/>
      <c r="CW611" s="94"/>
    </row>
    <row r="612" spans="1:101" s="22" customFormat="1" x14ac:dyDescent="0.2">
      <c r="A612" s="91">
        <f t="shared" si="261"/>
        <v>601</v>
      </c>
      <c r="B612" s="61"/>
      <c r="C612" s="61"/>
      <c r="D612" s="6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AS612" s="109"/>
      <c r="AT612" s="94"/>
      <c r="AU612" s="94"/>
      <c r="AV612" s="94"/>
      <c r="AW612" s="94"/>
      <c r="AX612" s="94"/>
      <c r="AY612" s="94">
        <f t="shared" si="249"/>
        <v>601</v>
      </c>
      <c r="AZ612" s="94">
        <f>AVERAGE(B$12:B612)</f>
        <v>-1.0500267633333337E-3</v>
      </c>
      <c r="BA612" s="94">
        <f>AVERAGE(C$12:C612)</f>
        <v>4.6842394133333326E-3</v>
      </c>
      <c r="BB612" s="94">
        <f t="shared" si="250"/>
        <v>0</v>
      </c>
      <c r="BC612" s="94">
        <f t="shared" si="251"/>
        <v>0</v>
      </c>
      <c r="BD612" s="94">
        <f t="shared" si="262"/>
        <v>-6.3001605800000027E-2</v>
      </c>
      <c r="BE612" s="94">
        <f t="shared" si="263"/>
        <v>0.28105436479999996</v>
      </c>
      <c r="BF612" s="94">
        <f t="shared" si="264"/>
        <v>0.34405597060000004</v>
      </c>
      <c r="BG612" s="95">
        <f t="shared" si="252"/>
        <v>0</v>
      </c>
      <c r="BH612" s="95">
        <f t="shared" si="253"/>
        <v>0</v>
      </c>
      <c r="BI612" s="95">
        <f>(AVERAGE(B$12:B612)-AVERAGE($D$12:$D612))/STDEV(B$12:B612)</f>
        <v>-8.7081254602406233E-2</v>
      </c>
      <c r="BJ612" s="95">
        <f>(AVERAGE(C$12:C612)-AVERAGE($D$12:$D612))/STDEV(C$12:C612)</f>
        <v>0.10432948975861421</v>
      </c>
      <c r="BK612" s="94"/>
      <c r="BL612" s="94"/>
      <c r="BM612" s="94"/>
      <c r="BN612" s="72">
        <f t="shared" si="254"/>
        <v>0</v>
      </c>
      <c r="BO612" s="72">
        <f t="shared" si="255"/>
        <v>0</v>
      </c>
      <c r="BP612" s="72">
        <f t="shared" si="256"/>
        <v>0</v>
      </c>
      <c r="BQ612" s="72">
        <f t="shared" si="257"/>
        <v>1</v>
      </c>
      <c r="BR612" s="72">
        <f t="shared" si="258"/>
        <v>1</v>
      </c>
      <c r="BS612" s="72">
        <f t="shared" si="259"/>
        <v>1</v>
      </c>
      <c r="BT612" s="72"/>
      <c r="BU612" s="72"/>
      <c r="BV612" s="72"/>
      <c r="BW612" s="72"/>
      <c r="BX612" s="72"/>
      <c r="BY612" s="72"/>
      <c r="BZ612" s="72"/>
      <c r="CA612" s="72"/>
      <c r="CB612" s="72"/>
      <c r="CC612" s="73"/>
      <c r="CD612" s="73"/>
      <c r="CE612" s="73"/>
      <c r="CF612" s="73"/>
      <c r="CG612" s="73"/>
      <c r="CH612" s="73">
        <f t="shared" si="240"/>
        <v>0</v>
      </c>
      <c r="CI612" s="73">
        <f t="shared" si="241"/>
        <v>0</v>
      </c>
      <c r="CJ612" s="73">
        <f t="shared" si="242"/>
        <v>0</v>
      </c>
      <c r="CK612" s="73"/>
      <c r="CL612" s="73">
        <f t="shared" si="243"/>
        <v>0</v>
      </c>
      <c r="CM612" s="73">
        <f t="shared" si="244"/>
        <v>0</v>
      </c>
      <c r="CN612" s="73">
        <f t="shared" si="245"/>
        <v>0</v>
      </c>
      <c r="CO612" s="73">
        <f t="shared" si="246"/>
        <v>0</v>
      </c>
      <c r="CP612" s="73">
        <f t="shared" si="247"/>
        <v>0</v>
      </c>
      <c r="CQ612" s="73">
        <f t="shared" si="248"/>
        <v>0</v>
      </c>
      <c r="CR612" s="73">
        <f t="shared" si="260"/>
        <v>0</v>
      </c>
      <c r="CS612" s="94"/>
      <c r="CT612" s="94"/>
      <c r="CU612" s="94"/>
      <c r="CV612" s="94"/>
      <c r="CW612" s="94"/>
    </row>
    <row r="613" spans="1:101" s="22" customFormat="1" x14ac:dyDescent="0.2">
      <c r="A613" s="91">
        <f t="shared" si="261"/>
        <v>602</v>
      </c>
      <c r="B613" s="61"/>
      <c r="C613" s="61"/>
      <c r="D613" s="6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AS613" s="109"/>
      <c r="AT613" s="94"/>
      <c r="AU613" s="94"/>
      <c r="AV613" s="94"/>
      <c r="AW613" s="94"/>
      <c r="AX613" s="94"/>
      <c r="AY613" s="94">
        <f t="shared" si="249"/>
        <v>602</v>
      </c>
      <c r="AZ613" s="94">
        <f>AVERAGE(B$12:B613)</f>
        <v>-1.0500267633333337E-3</v>
      </c>
      <c r="BA613" s="94">
        <f>AVERAGE(C$12:C613)</f>
        <v>4.6842394133333326E-3</v>
      </c>
      <c r="BB613" s="94">
        <f t="shared" si="250"/>
        <v>0</v>
      </c>
      <c r="BC613" s="94">
        <f t="shared" si="251"/>
        <v>0</v>
      </c>
      <c r="BD613" s="94">
        <f t="shared" si="262"/>
        <v>-6.3001605800000027E-2</v>
      </c>
      <c r="BE613" s="94">
        <f t="shared" si="263"/>
        <v>0.28105436479999996</v>
      </c>
      <c r="BF613" s="94">
        <f t="shared" si="264"/>
        <v>0.34405597060000004</v>
      </c>
      <c r="BG613" s="95">
        <f t="shared" si="252"/>
        <v>0</v>
      </c>
      <c r="BH613" s="95">
        <f t="shared" si="253"/>
        <v>0</v>
      </c>
      <c r="BI613" s="95">
        <f>(AVERAGE(B$12:B613)-AVERAGE($D$12:$D613))/STDEV(B$12:B613)</f>
        <v>-8.7081254602406233E-2</v>
      </c>
      <c r="BJ613" s="95">
        <f>(AVERAGE(C$12:C613)-AVERAGE($D$12:$D613))/STDEV(C$12:C613)</f>
        <v>0.10432948975861421</v>
      </c>
      <c r="BK613" s="94"/>
      <c r="BL613" s="94"/>
      <c r="BM613" s="94"/>
      <c r="BN613" s="72">
        <f t="shared" si="254"/>
        <v>0</v>
      </c>
      <c r="BO613" s="72">
        <f t="shared" si="255"/>
        <v>0</v>
      </c>
      <c r="BP613" s="72">
        <f t="shared" si="256"/>
        <v>0</v>
      </c>
      <c r="BQ613" s="72">
        <f t="shared" si="257"/>
        <v>1</v>
      </c>
      <c r="BR613" s="72">
        <f t="shared" si="258"/>
        <v>1</v>
      </c>
      <c r="BS613" s="72">
        <f t="shared" si="259"/>
        <v>1</v>
      </c>
      <c r="BT613" s="72"/>
      <c r="BU613" s="72"/>
      <c r="BV613" s="72"/>
      <c r="BW613" s="72"/>
      <c r="BX613" s="72"/>
      <c r="BY613" s="72"/>
      <c r="BZ613" s="72"/>
      <c r="CA613" s="72"/>
      <c r="CB613" s="72"/>
      <c r="CC613" s="73"/>
      <c r="CD613" s="73"/>
      <c r="CE613" s="73"/>
      <c r="CF613" s="73"/>
      <c r="CG613" s="73"/>
      <c r="CH613" s="73">
        <f t="shared" si="240"/>
        <v>0</v>
      </c>
      <c r="CI613" s="73">
        <f t="shared" si="241"/>
        <v>0</v>
      </c>
      <c r="CJ613" s="73">
        <f t="shared" si="242"/>
        <v>0</v>
      </c>
      <c r="CK613" s="73"/>
      <c r="CL613" s="73">
        <f t="shared" si="243"/>
        <v>0</v>
      </c>
      <c r="CM613" s="73">
        <f t="shared" si="244"/>
        <v>0</v>
      </c>
      <c r="CN613" s="73">
        <f t="shared" si="245"/>
        <v>0</v>
      </c>
      <c r="CO613" s="73">
        <f t="shared" si="246"/>
        <v>0</v>
      </c>
      <c r="CP613" s="73">
        <f t="shared" si="247"/>
        <v>0</v>
      </c>
      <c r="CQ613" s="73">
        <f t="shared" si="248"/>
        <v>0</v>
      </c>
      <c r="CR613" s="73">
        <f t="shared" si="260"/>
        <v>0</v>
      </c>
      <c r="CS613" s="94"/>
      <c r="CT613" s="94"/>
      <c r="CU613" s="94"/>
      <c r="CV613" s="94"/>
      <c r="CW613" s="94"/>
    </row>
    <row r="614" spans="1:101" s="22" customFormat="1" x14ac:dyDescent="0.2">
      <c r="A614" s="91">
        <f t="shared" si="261"/>
        <v>603</v>
      </c>
      <c r="B614" s="61"/>
      <c r="C614" s="61"/>
      <c r="D614" s="6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AS614" s="109"/>
      <c r="AT614" s="94"/>
      <c r="AU614" s="94"/>
      <c r="AV614" s="94"/>
      <c r="AW614" s="94"/>
      <c r="AX614" s="94"/>
      <c r="AY614" s="94">
        <f t="shared" si="249"/>
        <v>603</v>
      </c>
      <c r="AZ614" s="94">
        <f>AVERAGE(B$12:B614)</f>
        <v>-1.0500267633333337E-3</v>
      </c>
      <c r="BA614" s="94">
        <f>AVERAGE(C$12:C614)</f>
        <v>4.6842394133333326E-3</v>
      </c>
      <c r="BB614" s="94">
        <f t="shared" si="250"/>
        <v>0</v>
      </c>
      <c r="BC614" s="94">
        <f t="shared" si="251"/>
        <v>0</v>
      </c>
      <c r="BD614" s="94">
        <f t="shared" si="262"/>
        <v>-6.3001605800000027E-2</v>
      </c>
      <c r="BE614" s="94">
        <f t="shared" si="263"/>
        <v>0.28105436479999996</v>
      </c>
      <c r="BF614" s="94">
        <f t="shared" si="264"/>
        <v>0.34405597060000004</v>
      </c>
      <c r="BG614" s="95">
        <f t="shared" si="252"/>
        <v>0</v>
      </c>
      <c r="BH614" s="95">
        <f t="shared" si="253"/>
        <v>0</v>
      </c>
      <c r="BI614" s="95">
        <f>(AVERAGE(B$12:B614)-AVERAGE($D$12:$D614))/STDEV(B$12:B614)</f>
        <v>-8.7081254602406233E-2</v>
      </c>
      <c r="BJ614" s="95">
        <f>(AVERAGE(C$12:C614)-AVERAGE($D$12:$D614))/STDEV(C$12:C614)</f>
        <v>0.10432948975861421</v>
      </c>
      <c r="BK614" s="94"/>
      <c r="BL614" s="94"/>
      <c r="BM614" s="94"/>
      <c r="BN614" s="72">
        <f t="shared" si="254"/>
        <v>0</v>
      </c>
      <c r="BO614" s="72">
        <f t="shared" si="255"/>
        <v>0</v>
      </c>
      <c r="BP614" s="72">
        <f t="shared" si="256"/>
        <v>0</v>
      </c>
      <c r="BQ614" s="72">
        <f t="shared" si="257"/>
        <v>1</v>
      </c>
      <c r="BR614" s="72">
        <f t="shared" si="258"/>
        <v>1</v>
      </c>
      <c r="BS614" s="72">
        <f t="shared" si="259"/>
        <v>1</v>
      </c>
      <c r="BT614" s="72"/>
      <c r="BU614" s="72"/>
      <c r="BV614" s="72"/>
      <c r="BW614" s="72"/>
      <c r="BX614" s="72"/>
      <c r="BY614" s="72"/>
      <c r="BZ614" s="72"/>
      <c r="CA614" s="72"/>
      <c r="CB614" s="72"/>
      <c r="CC614" s="73"/>
      <c r="CD614" s="73"/>
      <c r="CE614" s="73"/>
      <c r="CF614" s="73"/>
      <c r="CG614" s="73"/>
      <c r="CH614" s="73">
        <f t="shared" si="240"/>
        <v>0</v>
      </c>
      <c r="CI614" s="73">
        <f t="shared" si="241"/>
        <v>0</v>
      </c>
      <c r="CJ614" s="73">
        <f t="shared" si="242"/>
        <v>0</v>
      </c>
      <c r="CK614" s="73"/>
      <c r="CL614" s="73">
        <f t="shared" si="243"/>
        <v>0</v>
      </c>
      <c r="CM614" s="73">
        <f t="shared" si="244"/>
        <v>0</v>
      </c>
      <c r="CN614" s="73">
        <f t="shared" si="245"/>
        <v>0</v>
      </c>
      <c r="CO614" s="73">
        <f t="shared" si="246"/>
        <v>0</v>
      </c>
      <c r="CP614" s="73">
        <f t="shared" si="247"/>
        <v>0</v>
      </c>
      <c r="CQ614" s="73">
        <f t="shared" si="248"/>
        <v>0</v>
      </c>
      <c r="CR614" s="73">
        <f t="shared" si="260"/>
        <v>0</v>
      </c>
      <c r="CS614" s="94"/>
      <c r="CT614" s="94"/>
      <c r="CU614" s="94"/>
      <c r="CV614" s="94"/>
      <c r="CW614" s="94"/>
    </row>
    <row r="615" spans="1:101" s="22" customFormat="1" x14ac:dyDescent="0.2">
      <c r="A615" s="91">
        <f t="shared" si="261"/>
        <v>604</v>
      </c>
      <c r="B615" s="61"/>
      <c r="C615" s="61"/>
      <c r="D615" s="6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AS615" s="109"/>
      <c r="AT615" s="94"/>
      <c r="AU615" s="94"/>
      <c r="AV615" s="94"/>
      <c r="AW615" s="94"/>
      <c r="AX615" s="94"/>
      <c r="AY615" s="94">
        <f t="shared" si="249"/>
        <v>604</v>
      </c>
      <c r="AZ615" s="94">
        <f>AVERAGE(B$12:B615)</f>
        <v>-1.0500267633333337E-3</v>
      </c>
      <c r="BA615" s="94">
        <f>AVERAGE(C$12:C615)</f>
        <v>4.6842394133333326E-3</v>
      </c>
      <c r="BB615" s="94">
        <f t="shared" si="250"/>
        <v>0</v>
      </c>
      <c r="BC615" s="94">
        <f t="shared" si="251"/>
        <v>0</v>
      </c>
      <c r="BD615" s="94">
        <f t="shared" si="262"/>
        <v>-6.3001605800000027E-2</v>
      </c>
      <c r="BE615" s="94">
        <f t="shared" si="263"/>
        <v>0.28105436479999996</v>
      </c>
      <c r="BF615" s="94">
        <f t="shared" si="264"/>
        <v>0.34405597060000004</v>
      </c>
      <c r="BG615" s="95">
        <f t="shared" si="252"/>
        <v>0</v>
      </c>
      <c r="BH615" s="95">
        <f t="shared" si="253"/>
        <v>0</v>
      </c>
      <c r="BI615" s="95">
        <f>(AVERAGE(B$12:B615)-AVERAGE($D$12:$D615))/STDEV(B$12:B615)</f>
        <v>-8.7081254602406233E-2</v>
      </c>
      <c r="BJ615" s="95">
        <f>(AVERAGE(C$12:C615)-AVERAGE($D$12:$D615))/STDEV(C$12:C615)</f>
        <v>0.10432948975861421</v>
      </c>
      <c r="BK615" s="94"/>
      <c r="BL615" s="94"/>
      <c r="BM615" s="94"/>
      <c r="BN615" s="72">
        <f t="shared" si="254"/>
        <v>0</v>
      </c>
      <c r="BO615" s="72">
        <f t="shared" si="255"/>
        <v>0</v>
      </c>
      <c r="BP615" s="72">
        <f t="shared" si="256"/>
        <v>0</v>
      </c>
      <c r="BQ615" s="72">
        <f t="shared" si="257"/>
        <v>1</v>
      </c>
      <c r="BR615" s="72">
        <f t="shared" si="258"/>
        <v>1</v>
      </c>
      <c r="BS615" s="72">
        <f t="shared" si="259"/>
        <v>1</v>
      </c>
      <c r="BT615" s="72"/>
      <c r="BU615" s="72"/>
      <c r="BV615" s="72"/>
      <c r="BW615" s="72"/>
      <c r="BX615" s="72"/>
      <c r="BY615" s="72"/>
      <c r="BZ615" s="72"/>
      <c r="CA615" s="72"/>
      <c r="CB615" s="72"/>
      <c r="CC615" s="73"/>
      <c r="CD615" s="73"/>
      <c r="CE615" s="73"/>
      <c r="CF615" s="73"/>
      <c r="CG615" s="73"/>
      <c r="CH615" s="73">
        <f t="shared" si="240"/>
        <v>0</v>
      </c>
      <c r="CI615" s="73">
        <f t="shared" si="241"/>
        <v>0</v>
      </c>
      <c r="CJ615" s="73">
        <f t="shared" si="242"/>
        <v>0</v>
      </c>
      <c r="CK615" s="73"/>
      <c r="CL615" s="73">
        <f t="shared" si="243"/>
        <v>0</v>
      </c>
      <c r="CM615" s="73">
        <f t="shared" si="244"/>
        <v>0</v>
      </c>
      <c r="CN615" s="73">
        <f t="shared" si="245"/>
        <v>0</v>
      </c>
      <c r="CO615" s="73">
        <f t="shared" si="246"/>
        <v>0</v>
      </c>
      <c r="CP615" s="73">
        <f t="shared" si="247"/>
        <v>0</v>
      </c>
      <c r="CQ615" s="73">
        <f t="shared" si="248"/>
        <v>0</v>
      </c>
      <c r="CR615" s="73">
        <f t="shared" si="260"/>
        <v>0</v>
      </c>
      <c r="CS615" s="94"/>
      <c r="CT615" s="94"/>
      <c r="CU615" s="94"/>
      <c r="CV615" s="94"/>
      <c r="CW615" s="94"/>
    </row>
    <row r="616" spans="1:101" s="22" customFormat="1" x14ac:dyDescent="0.2">
      <c r="A616" s="91">
        <f t="shared" si="261"/>
        <v>605</v>
      </c>
      <c r="B616" s="61"/>
      <c r="C616" s="61"/>
      <c r="D616" s="6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AS616" s="109"/>
      <c r="AT616" s="94"/>
      <c r="AU616" s="94"/>
      <c r="AV616" s="94"/>
      <c r="AW616" s="94"/>
      <c r="AX616" s="94"/>
      <c r="AY616" s="94">
        <f t="shared" si="249"/>
        <v>605</v>
      </c>
      <c r="AZ616" s="94">
        <f>AVERAGE(B$12:B616)</f>
        <v>-1.0500267633333337E-3</v>
      </c>
      <c r="BA616" s="94">
        <f>AVERAGE(C$12:C616)</f>
        <v>4.6842394133333326E-3</v>
      </c>
      <c r="BB616" s="94">
        <f t="shared" si="250"/>
        <v>0</v>
      </c>
      <c r="BC616" s="94">
        <f t="shared" si="251"/>
        <v>0</v>
      </c>
      <c r="BD616" s="94">
        <f t="shared" si="262"/>
        <v>-6.3001605800000027E-2</v>
      </c>
      <c r="BE616" s="94">
        <f t="shared" si="263"/>
        <v>0.28105436479999996</v>
      </c>
      <c r="BF616" s="94">
        <f t="shared" si="264"/>
        <v>0.34405597060000004</v>
      </c>
      <c r="BG616" s="95">
        <f t="shared" si="252"/>
        <v>0</v>
      </c>
      <c r="BH616" s="95">
        <f t="shared" si="253"/>
        <v>0</v>
      </c>
      <c r="BI616" s="95">
        <f>(AVERAGE(B$12:B616)-AVERAGE($D$12:$D616))/STDEV(B$12:B616)</f>
        <v>-8.7081254602406233E-2</v>
      </c>
      <c r="BJ616" s="95">
        <f>(AVERAGE(C$12:C616)-AVERAGE($D$12:$D616))/STDEV(C$12:C616)</f>
        <v>0.10432948975861421</v>
      </c>
      <c r="BK616" s="94"/>
      <c r="BL616" s="94"/>
      <c r="BM616" s="94"/>
      <c r="BN616" s="72">
        <f t="shared" si="254"/>
        <v>0</v>
      </c>
      <c r="BO616" s="72">
        <f t="shared" si="255"/>
        <v>0</v>
      </c>
      <c r="BP616" s="72">
        <f t="shared" si="256"/>
        <v>0</v>
      </c>
      <c r="BQ616" s="72">
        <f t="shared" si="257"/>
        <v>1</v>
      </c>
      <c r="BR616" s="72">
        <f t="shared" si="258"/>
        <v>1</v>
      </c>
      <c r="BS616" s="72">
        <f t="shared" si="259"/>
        <v>1</v>
      </c>
      <c r="BT616" s="72"/>
      <c r="BU616" s="72"/>
      <c r="BV616" s="72"/>
      <c r="BW616" s="72"/>
      <c r="BX616" s="72"/>
      <c r="BY616" s="72"/>
      <c r="BZ616" s="72"/>
      <c r="CA616" s="72"/>
      <c r="CB616" s="72"/>
      <c r="CC616" s="73"/>
      <c r="CD616" s="73"/>
      <c r="CE616" s="73"/>
      <c r="CF616" s="73"/>
      <c r="CG616" s="73"/>
      <c r="CH616" s="73">
        <f t="shared" si="240"/>
        <v>0</v>
      </c>
      <c r="CI616" s="73">
        <f t="shared" si="241"/>
        <v>0</v>
      </c>
      <c r="CJ616" s="73">
        <f t="shared" si="242"/>
        <v>0</v>
      </c>
      <c r="CK616" s="73"/>
      <c r="CL616" s="73">
        <f t="shared" si="243"/>
        <v>0</v>
      </c>
      <c r="CM616" s="73">
        <f t="shared" si="244"/>
        <v>0</v>
      </c>
      <c r="CN616" s="73">
        <f t="shared" si="245"/>
        <v>0</v>
      </c>
      <c r="CO616" s="73">
        <f t="shared" si="246"/>
        <v>0</v>
      </c>
      <c r="CP616" s="73">
        <f t="shared" si="247"/>
        <v>0</v>
      </c>
      <c r="CQ616" s="73">
        <f t="shared" si="248"/>
        <v>0</v>
      </c>
      <c r="CR616" s="73">
        <f t="shared" si="260"/>
        <v>0</v>
      </c>
      <c r="CS616" s="94"/>
      <c r="CT616" s="94"/>
      <c r="CU616" s="94"/>
      <c r="CV616" s="94"/>
      <c r="CW616" s="94"/>
    </row>
    <row r="617" spans="1:101" s="22" customFormat="1" x14ac:dyDescent="0.2">
      <c r="A617" s="91">
        <f t="shared" si="261"/>
        <v>606</v>
      </c>
      <c r="B617" s="61"/>
      <c r="C617" s="61"/>
      <c r="D617" s="6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AS617" s="109"/>
      <c r="AT617" s="94"/>
      <c r="AU617" s="94"/>
      <c r="AV617" s="94"/>
      <c r="AW617" s="94"/>
      <c r="AX617" s="94"/>
      <c r="AY617" s="94">
        <f t="shared" si="249"/>
        <v>606</v>
      </c>
      <c r="AZ617" s="94">
        <f>AVERAGE(B$12:B617)</f>
        <v>-1.0500267633333337E-3</v>
      </c>
      <c r="BA617" s="94">
        <f>AVERAGE(C$12:C617)</f>
        <v>4.6842394133333326E-3</v>
      </c>
      <c r="BB617" s="94">
        <f t="shared" si="250"/>
        <v>0</v>
      </c>
      <c r="BC617" s="94">
        <f t="shared" si="251"/>
        <v>0</v>
      </c>
      <c r="BD617" s="94">
        <f t="shared" si="262"/>
        <v>-6.3001605800000027E-2</v>
      </c>
      <c r="BE617" s="94">
        <f t="shared" si="263"/>
        <v>0.28105436479999996</v>
      </c>
      <c r="BF617" s="94">
        <f t="shared" si="264"/>
        <v>0.34405597060000004</v>
      </c>
      <c r="BG617" s="95">
        <f t="shared" si="252"/>
        <v>0</v>
      </c>
      <c r="BH617" s="95">
        <f t="shared" si="253"/>
        <v>0</v>
      </c>
      <c r="BI617" s="95">
        <f>(AVERAGE(B$12:B617)-AVERAGE($D$12:$D617))/STDEV(B$12:B617)</f>
        <v>-8.7081254602406233E-2</v>
      </c>
      <c r="BJ617" s="95">
        <f>(AVERAGE(C$12:C617)-AVERAGE($D$12:$D617))/STDEV(C$12:C617)</f>
        <v>0.10432948975861421</v>
      </c>
      <c r="BK617" s="94"/>
      <c r="BL617" s="94"/>
      <c r="BM617" s="94"/>
      <c r="BN617" s="72">
        <f t="shared" si="254"/>
        <v>0</v>
      </c>
      <c r="BO617" s="72">
        <f t="shared" si="255"/>
        <v>0</v>
      </c>
      <c r="BP617" s="72">
        <f t="shared" si="256"/>
        <v>0</v>
      </c>
      <c r="BQ617" s="72">
        <f t="shared" si="257"/>
        <v>1</v>
      </c>
      <c r="BR617" s="72">
        <f t="shared" si="258"/>
        <v>1</v>
      </c>
      <c r="BS617" s="72">
        <f t="shared" si="259"/>
        <v>1</v>
      </c>
      <c r="BT617" s="72"/>
      <c r="BU617" s="72"/>
      <c r="BV617" s="72"/>
      <c r="BW617" s="72"/>
      <c r="BX617" s="72"/>
      <c r="BY617" s="72"/>
      <c r="BZ617" s="72"/>
      <c r="CA617" s="72"/>
      <c r="CB617" s="72"/>
      <c r="CC617" s="73"/>
      <c r="CD617" s="73"/>
      <c r="CE617" s="73"/>
      <c r="CF617" s="73"/>
      <c r="CG617" s="73"/>
      <c r="CH617" s="73">
        <f t="shared" si="240"/>
        <v>0</v>
      </c>
      <c r="CI617" s="73">
        <f t="shared" si="241"/>
        <v>0</v>
      </c>
      <c r="CJ617" s="73">
        <f t="shared" si="242"/>
        <v>0</v>
      </c>
      <c r="CK617" s="73"/>
      <c r="CL617" s="73">
        <f t="shared" si="243"/>
        <v>0</v>
      </c>
      <c r="CM617" s="73">
        <f t="shared" si="244"/>
        <v>0</v>
      </c>
      <c r="CN617" s="73">
        <f t="shared" si="245"/>
        <v>0</v>
      </c>
      <c r="CO617" s="73">
        <f t="shared" si="246"/>
        <v>0</v>
      </c>
      <c r="CP617" s="73">
        <f t="shared" si="247"/>
        <v>0</v>
      </c>
      <c r="CQ617" s="73">
        <f t="shared" si="248"/>
        <v>0</v>
      </c>
      <c r="CR617" s="73">
        <f t="shared" si="260"/>
        <v>0</v>
      </c>
      <c r="CS617" s="94"/>
      <c r="CT617" s="94"/>
      <c r="CU617" s="94"/>
      <c r="CV617" s="94"/>
      <c r="CW617" s="94"/>
    </row>
    <row r="618" spans="1:101" s="22" customFormat="1" x14ac:dyDescent="0.2">
      <c r="A618" s="91">
        <f t="shared" si="261"/>
        <v>607</v>
      </c>
      <c r="B618" s="61"/>
      <c r="C618" s="61"/>
      <c r="D618" s="6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AS618" s="109"/>
      <c r="AT618" s="94"/>
      <c r="AU618" s="94"/>
      <c r="AV618" s="94"/>
      <c r="AW618" s="94"/>
      <c r="AX618" s="94"/>
      <c r="AY618" s="94">
        <f t="shared" si="249"/>
        <v>607</v>
      </c>
      <c r="AZ618" s="94">
        <f>AVERAGE(B$12:B618)</f>
        <v>-1.0500267633333337E-3</v>
      </c>
      <c r="BA618" s="94">
        <f>AVERAGE(C$12:C618)</f>
        <v>4.6842394133333326E-3</v>
      </c>
      <c r="BB618" s="94">
        <f t="shared" si="250"/>
        <v>0</v>
      </c>
      <c r="BC618" s="94">
        <f t="shared" si="251"/>
        <v>0</v>
      </c>
      <c r="BD618" s="94">
        <f t="shared" si="262"/>
        <v>-6.3001605800000027E-2</v>
      </c>
      <c r="BE618" s="94">
        <f t="shared" si="263"/>
        <v>0.28105436479999996</v>
      </c>
      <c r="BF618" s="94">
        <f t="shared" si="264"/>
        <v>0.34405597060000004</v>
      </c>
      <c r="BG618" s="95">
        <f t="shared" si="252"/>
        <v>0</v>
      </c>
      <c r="BH618" s="95">
        <f t="shared" si="253"/>
        <v>0</v>
      </c>
      <c r="BI618" s="95">
        <f>(AVERAGE(B$12:B618)-AVERAGE($D$12:$D618))/STDEV(B$12:B618)</f>
        <v>-8.7081254602406233E-2</v>
      </c>
      <c r="BJ618" s="95">
        <f>(AVERAGE(C$12:C618)-AVERAGE($D$12:$D618))/STDEV(C$12:C618)</f>
        <v>0.10432948975861421</v>
      </c>
      <c r="BK618" s="94"/>
      <c r="BL618" s="94"/>
      <c r="BM618" s="94"/>
      <c r="BN618" s="72">
        <f t="shared" si="254"/>
        <v>0</v>
      </c>
      <c r="BO618" s="72">
        <f t="shared" si="255"/>
        <v>0</v>
      </c>
      <c r="BP618" s="72">
        <f t="shared" si="256"/>
        <v>0</v>
      </c>
      <c r="BQ618" s="72">
        <f t="shared" si="257"/>
        <v>1</v>
      </c>
      <c r="BR618" s="72">
        <f t="shared" si="258"/>
        <v>1</v>
      </c>
      <c r="BS618" s="72">
        <f t="shared" si="259"/>
        <v>1</v>
      </c>
      <c r="BT618" s="72"/>
      <c r="BU618" s="72"/>
      <c r="BV618" s="72"/>
      <c r="BW618" s="72"/>
      <c r="BX618" s="72"/>
      <c r="BY618" s="72"/>
      <c r="BZ618" s="72"/>
      <c r="CA618" s="72"/>
      <c r="CB618" s="72"/>
      <c r="CC618" s="73"/>
      <c r="CD618" s="73"/>
      <c r="CE618" s="73"/>
      <c r="CF618" s="73"/>
      <c r="CG618" s="73"/>
      <c r="CH618" s="73">
        <f t="shared" si="240"/>
        <v>0</v>
      </c>
      <c r="CI618" s="73">
        <f t="shared" si="241"/>
        <v>0</v>
      </c>
      <c r="CJ618" s="73">
        <f t="shared" si="242"/>
        <v>0</v>
      </c>
      <c r="CK618" s="73"/>
      <c r="CL618" s="73">
        <f t="shared" si="243"/>
        <v>0</v>
      </c>
      <c r="CM618" s="73">
        <f t="shared" si="244"/>
        <v>0</v>
      </c>
      <c r="CN618" s="73">
        <f t="shared" si="245"/>
        <v>0</v>
      </c>
      <c r="CO618" s="73">
        <f t="shared" si="246"/>
        <v>0</v>
      </c>
      <c r="CP618" s="73">
        <f t="shared" si="247"/>
        <v>0</v>
      </c>
      <c r="CQ618" s="73">
        <f t="shared" si="248"/>
        <v>0</v>
      </c>
      <c r="CR618" s="73">
        <f t="shared" si="260"/>
        <v>0</v>
      </c>
      <c r="CS618" s="94"/>
      <c r="CT618" s="94"/>
      <c r="CU618" s="94"/>
      <c r="CV618" s="94"/>
      <c r="CW618" s="94"/>
    </row>
    <row r="619" spans="1:101" s="22" customFormat="1" x14ac:dyDescent="0.2">
      <c r="A619" s="91">
        <f t="shared" si="261"/>
        <v>608</v>
      </c>
      <c r="B619" s="61"/>
      <c r="C619" s="61"/>
      <c r="D619" s="6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AS619" s="109"/>
      <c r="AT619" s="94"/>
      <c r="AU619" s="94"/>
      <c r="AV619" s="94"/>
      <c r="AW619" s="94"/>
      <c r="AX619" s="94"/>
      <c r="AY619" s="94">
        <f t="shared" si="249"/>
        <v>608</v>
      </c>
      <c r="AZ619" s="94">
        <f>AVERAGE(B$12:B619)</f>
        <v>-1.0500267633333337E-3</v>
      </c>
      <c r="BA619" s="94">
        <f>AVERAGE(C$12:C619)</f>
        <v>4.6842394133333326E-3</v>
      </c>
      <c r="BB619" s="94">
        <f t="shared" si="250"/>
        <v>0</v>
      </c>
      <c r="BC619" s="94">
        <f t="shared" si="251"/>
        <v>0</v>
      </c>
      <c r="BD619" s="94">
        <f t="shared" si="262"/>
        <v>-6.3001605800000027E-2</v>
      </c>
      <c r="BE619" s="94">
        <f t="shared" si="263"/>
        <v>0.28105436479999996</v>
      </c>
      <c r="BF619" s="94">
        <f t="shared" si="264"/>
        <v>0.34405597060000004</v>
      </c>
      <c r="BG619" s="95">
        <f t="shared" si="252"/>
        <v>0</v>
      </c>
      <c r="BH619" s="95">
        <f t="shared" si="253"/>
        <v>0</v>
      </c>
      <c r="BI619" s="95">
        <f>(AVERAGE(B$12:B619)-AVERAGE($D$12:$D619))/STDEV(B$12:B619)</f>
        <v>-8.7081254602406233E-2</v>
      </c>
      <c r="BJ619" s="95">
        <f>(AVERAGE(C$12:C619)-AVERAGE($D$12:$D619))/STDEV(C$12:C619)</f>
        <v>0.10432948975861421</v>
      </c>
      <c r="BK619" s="94"/>
      <c r="BL619" s="94"/>
      <c r="BM619" s="94"/>
      <c r="BN619" s="72">
        <f t="shared" si="254"/>
        <v>0</v>
      </c>
      <c r="BO619" s="72">
        <f t="shared" si="255"/>
        <v>0</v>
      </c>
      <c r="BP619" s="72">
        <f t="shared" si="256"/>
        <v>0</v>
      </c>
      <c r="BQ619" s="72">
        <f t="shared" si="257"/>
        <v>1</v>
      </c>
      <c r="BR619" s="72">
        <f t="shared" si="258"/>
        <v>1</v>
      </c>
      <c r="BS619" s="72">
        <f t="shared" si="259"/>
        <v>1</v>
      </c>
      <c r="BT619" s="72"/>
      <c r="BU619" s="72"/>
      <c r="BV619" s="72"/>
      <c r="BW619" s="72"/>
      <c r="BX619" s="72"/>
      <c r="BY619" s="72"/>
      <c r="BZ619" s="72"/>
      <c r="CA619" s="72"/>
      <c r="CB619" s="72"/>
      <c r="CC619" s="73"/>
      <c r="CD619" s="73"/>
      <c r="CE619" s="73"/>
      <c r="CF619" s="73"/>
      <c r="CG619" s="73"/>
      <c r="CH619" s="73">
        <f t="shared" si="240"/>
        <v>0</v>
      </c>
      <c r="CI619" s="73">
        <f t="shared" si="241"/>
        <v>0</v>
      </c>
      <c r="CJ619" s="73">
        <f t="shared" si="242"/>
        <v>0</v>
      </c>
      <c r="CK619" s="73"/>
      <c r="CL619" s="73">
        <f t="shared" si="243"/>
        <v>0</v>
      </c>
      <c r="CM619" s="73">
        <f t="shared" si="244"/>
        <v>0</v>
      </c>
      <c r="CN619" s="73">
        <f t="shared" si="245"/>
        <v>0</v>
      </c>
      <c r="CO619" s="73">
        <f t="shared" si="246"/>
        <v>0</v>
      </c>
      <c r="CP619" s="73">
        <f t="shared" si="247"/>
        <v>0</v>
      </c>
      <c r="CQ619" s="73">
        <f t="shared" si="248"/>
        <v>0</v>
      </c>
      <c r="CR619" s="73">
        <f t="shared" si="260"/>
        <v>0</v>
      </c>
      <c r="CS619" s="94"/>
      <c r="CT619" s="94"/>
      <c r="CU619" s="94"/>
      <c r="CV619" s="94"/>
      <c r="CW619" s="94"/>
    </row>
    <row r="620" spans="1:101" s="22" customFormat="1" x14ac:dyDescent="0.2">
      <c r="A620" s="91">
        <f t="shared" si="261"/>
        <v>609</v>
      </c>
      <c r="B620" s="61"/>
      <c r="C620" s="61"/>
      <c r="D620" s="6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AS620" s="109"/>
      <c r="AT620" s="94"/>
      <c r="AU620" s="94"/>
      <c r="AV620" s="94"/>
      <c r="AW620" s="94"/>
      <c r="AX620" s="94"/>
      <c r="AY620" s="94">
        <f t="shared" si="249"/>
        <v>609</v>
      </c>
      <c r="AZ620" s="94">
        <f>AVERAGE(B$12:B620)</f>
        <v>-1.0500267633333337E-3</v>
      </c>
      <c r="BA620" s="94">
        <f>AVERAGE(C$12:C620)</f>
        <v>4.6842394133333326E-3</v>
      </c>
      <c r="BB620" s="94">
        <f t="shared" si="250"/>
        <v>0</v>
      </c>
      <c r="BC620" s="94">
        <f t="shared" si="251"/>
        <v>0</v>
      </c>
      <c r="BD620" s="94">
        <f t="shared" si="262"/>
        <v>-6.3001605800000027E-2</v>
      </c>
      <c r="BE620" s="94">
        <f t="shared" si="263"/>
        <v>0.28105436479999996</v>
      </c>
      <c r="BF620" s="94">
        <f t="shared" si="264"/>
        <v>0.34405597060000004</v>
      </c>
      <c r="BG620" s="95">
        <f t="shared" si="252"/>
        <v>0</v>
      </c>
      <c r="BH620" s="95">
        <f t="shared" si="253"/>
        <v>0</v>
      </c>
      <c r="BI620" s="95">
        <f>(AVERAGE(B$12:B620)-AVERAGE($D$12:$D620))/STDEV(B$12:B620)</f>
        <v>-8.7081254602406233E-2</v>
      </c>
      <c r="BJ620" s="95">
        <f>(AVERAGE(C$12:C620)-AVERAGE($D$12:$D620))/STDEV(C$12:C620)</f>
        <v>0.10432948975861421</v>
      </c>
      <c r="BK620" s="94"/>
      <c r="BL620" s="94"/>
      <c r="BM620" s="94"/>
      <c r="BN620" s="72">
        <f t="shared" si="254"/>
        <v>0</v>
      </c>
      <c r="BO620" s="72">
        <f t="shared" si="255"/>
        <v>0</v>
      </c>
      <c r="BP620" s="72">
        <f t="shared" si="256"/>
        <v>0</v>
      </c>
      <c r="BQ620" s="72">
        <f t="shared" si="257"/>
        <v>1</v>
      </c>
      <c r="BR620" s="72">
        <f t="shared" si="258"/>
        <v>1</v>
      </c>
      <c r="BS620" s="72">
        <f t="shared" si="259"/>
        <v>1</v>
      </c>
      <c r="BT620" s="72"/>
      <c r="BU620" s="72"/>
      <c r="BV620" s="72"/>
      <c r="BW620" s="72"/>
      <c r="BX620" s="72"/>
      <c r="BY620" s="72"/>
      <c r="BZ620" s="72"/>
      <c r="CA620" s="72"/>
      <c r="CB620" s="72"/>
      <c r="CC620" s="73"/>
      <c r="CD620" s="73"/>
      <c r="CE620" s="73"/>
      <c r="CF620" s="73"/>
      <c r="CG620" s="73"/>
      <c r="CH620" s="73">
        <f t="shared" si="240"/>
        <v>0</v>
      </c>
      <c r="CI620" s="73">
        <f t="shared" si="241"/>
        <v>0</v>
      </c>
      <c r="CJ620" s="73">
        <f t="shared" si="242"/>
        <v>0</v>
      </c>
      <c r="CK620" s="73"/>
      <c r="CL620" s="73">
        <f t="shared" si="243"/>
        <v>0</v>
      </c>
      <c r="CM620" s="73">
        <f t="shared" si="244"/>
        <v>0</v>
      </c>
      <c r="CN620" s="73">
        <f t="shared" si="245"/>
        <v>0</v>
      </c>
      <c r="CO620" s="73">
        <f t="shared" si="246"/>
        <v>0</v>
      </c>
      <c r="CP620" s="73">
        <f t="shared" si="247"/>
        <v>0</v>
      </c>
      <c r="CQ620" s="73">
        <f t="shared" si="248"/>
        <v>0</v>
      </c>
      <c r="CR620" s="73">
        <f t="shared" si="260"/>
        <v>0</v>
      </c>
      <c r="CS620" s="94"/>
      <c r="CT620" s="94"/>
      <c r="CU620" s="94"/>
      <c r="CV620" s="94"/>
      <c r="CW620" s="94"/>
    </row>
    <row r="621" spans="1:101" s="22" customFormat="1" x14ac:dyDescent="0.2">
      <c r="A621" s="91">
        <f t="shared" si="261"/>
        <v>610</v>
      </c>
      <c r="B621" s="61"/>
      <c r="C621" s="61"/>
      <c r="D621" s="6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AS621" s="109"/>
      <c r="AT621" s="94"/>
      <c r="AU621" s="94"/>
      <c r="AV621" s="94"/>
      <c r="AW621" s="94"/>
      <c r="AX621" s="94"/>
      <c r="AY621" s="94">
        <f t="shared" si="249"/>
        <v>610</v>
      </c>
      <c r="AZ621" s="94">
        <f>AVERAGE(B$12:B621)</f>
        <v>-1.0500267633333337E-3</v>
      </c>
      <c r="BA621" s="94">
        <f>AVERAGE(C$12:C621)</f>
        <v>4.6842394133333326E-3</v>
      </c>
      <c r="BB621" s="94">
        <f t="shared" si="250"/>
        <v>0</v>
      </c>
      <c r="BC621" s="94">
        <f t="shared" si="251"/>
        <v>0</v>
      </c>
      <c r="BD621" s="94">
        <f t="shared" si="262"/>
        <v>-6.3001605800000027E-2</v>
      </c>
      <c r="BE621" s="94">
        <f t="shared" si="263"/>
        <v>0.28105436479999996</v>
      </c>
      <c r="BF621" s="94">
        <f t="shared" si="264"/>
        <v>0.34405597060000004</v>
      </c>
      <c r="BG621" s="95">
        <f t="shared" si="252"/>
        <v>0</v>
      </c>
      <c r="BH621" s="95">
        <f t="shared" si="253"/>
        <v>0</v>
      </c>
      <c r="BI621" s="95">
        <f>(AVERAGE(B$12:B621)-AVERAGE($D$12:$D621))/STDEV(B$12:B621)</f>
        <v>-8.7081254602406233E-2</v>
      </c>
      <c r="BJ621" s="95">
        <f>(AVERAGE(C$12:C621)-AVERAGE($D$12:$D621))/STDEV(C$12:C621)</f>
        <v>0.10432948975861421</v>
      </c>
      <c r="BK621" s="94"/>
      <c r="BL621" s="94"/>
      <c r="BM621" s="94"/>
      <c r="BN621" s="72">
        <f t="shared" si="254"/>
        <v>0</v>
      </c>
      <c r="BO621" s="72">
        <f t="shared" si="255"/>
        <v>0</v>
      </c>
      <c r="BP621" s="72">
        <f t="shared" si="256"/>
        <v>0</v>
      </c>
      <c r="BQ621" s="72">
        <f t="shared" si="257"/>
        <v>1</v>
      </c>
      <c r="BR621" s="72">
        <f t="shared" si="258"/>
        <v>1</v>
      </c>
      <c r="BS621" s="72">
        <f t="shared" si="259"/>
        <v>1</v>
      </c>
      <c r="BT621" s="72"/>
      <c r="BU621" s="72"/>
      <c r="BV621" s="72"/>
      <c r="BW621" s="72"/>
      <c r="BX621" s="72"/>
      <c r="BY621" s="72"/>
      <c r="BZ621" s="72"/>
      <c r="CA621" s="72"/>
      <c r="CB621" s="72"/>
      <c r="CC621" s="73"/>
      <c r="CD621" s="73"/>
      <c r="CE621" s="73"/>
      <c r="CF621" s="73"/>
      <c r="CG621" s="73"/>
      <c r="CH621" s="73">
        <f t="shared" si="240"/>
        <v>0</v>
      </c>
      <c r="CI621" s="73">
        <f t="shared" si="241"/>
        <v>0</v>
      </c>
      <c r="CJ621" s="73">
        <f t="shared" si="242"/>
        <v>0</v>
      </c>
      <c r="CK621" s="73"/>
      <c r="CL621" s="73">
        <f t="shared" si="243"/>
        <v>0</v>
      </c>
      <c r="CM621" s="73">
        <f t="shared" si="244"/>
        <v>0</v>
      </c>
      <c r="CN621" s="73">
        <f t="shared" si="245"/>
        <v>0</v>
      </c>
      <c r="CO621" s="73">
        <f t="shared" si="246"/>
        <v>0</v>
      </c>
      <c r="CP621" s="73">
        <f t="shared" si="247"/>
        <v>0</v>
      </c>
      <c r="CQ621" s="73">
        <f t="shared" si="248"/>
        <v>0</v>
      </c>
      <c r="CR621" s="73">
        <f t="shared" si="260"/>
        <v>0</v>
      </c>
      <c r="CS621" s="94"/>
      <c r="CT621" s="94"/>
      <c r="CU621" s="94"/>
      <c r="CV621" s="94"/>
      <c r="CW621" s="94"/>
    </row>
    <row r="622" spans="1:101" s="22" customFormat="1" x14ac:dyDescent="0.2">
      <c r="A622" s="91">
        <f t="shared" si="261"/>
        <v>611</v>
      </c>
      <c r="B622" s="61"/>
      <c r="C622" s="61"/>
      <c r="D622" s="6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AS622" s="109"/>
      <c r="AT622" s="94"/>
      <c r="AU622" s="94"/>
      <c r="AV622" s="94"/>
      <c r="AW622" s="94"/>
      <c r="AX622" s="94"/>
      <c r="AY622" s="94">
        <f t="shared" si="249"/>
        <v>611</v>
      </c>
      <c r="AZ622" s="94">
        <f>AVERAGE(B$12:B622)</f>
        <v>-1.0500267633333337E-3</v>
      </c>
      <c r="BA622" s="94">
        <f>AVERAGE(C$12:C622)</f>
        <v>4.6842394133333326E-3</v>
      </c>
      <c r="BB622" s="94">
        <f t="shared" si="250"/>
        <v>0</v>
      </c>
      <c r="BC622" s="94">
        <f t="shared" si="251"/>
        <v>0</v>
      </c>
      <c r="BD622" s="94">
        <f t="shared" si="262"/>
        <v>-6.3001605800000027E-2</v>
      </c>
      <c r="BE622" s="94">
        <f t="shared" si="263"/>
        <v>0.28105436479999996</v>
      </c>
      <c r="BF622" s="94">
        <f t="shared" si="264"/>
        <v>0.34405597060000004</v>
      </c>
      <c r="BG622" s="95">
        <f t="shared" si="252"/>
        <v>0</v>
      </c>
      <c r="BH622" s="95">
        <f t="shared" si="253"/>
        <v>0</v>
      </c>
      <c r="BI622" s="95">
        <f>(AVERAGE(B$12:B622)-AVERAGE($D$12:$D622))/STDEV(B$12:B622)</f>
        <v>-8.7081254602406233E-2</v>
      </c>
      <c r="BJ622" s="95">
        <f>(AVERAGE(C$12:C622)-AVERAGE($D$12:$D622))/STDEV(C$12:C622)</f>
        <v>0.10432948975861421</v>
      </c>
      <c r="BK622" s="94"/>
      <c r="BL622" s="94"/>
      <c r="BM622" s="94"/>
      <c r="BN622" s="72">
        <f t="shared" si="254"/>
        <v>0</v>
      </c>
      <c r="BO622" s="72">
        <f t="shared" si="255"/>
        <v>0</v>
      </c>
      <c r="BP622" s="72">
        <f t="shared" si="256"/>
        <v>0</v>
      </c>
      <c r="BQ622" s="72">
        <f t="shared" si="257"/>
        <v>1</v>
      </c>
      <c r="BR622" s="72">
        <f t="shared" si="258"/>
        <v>1</v>
      </c>
      <c r="BS622" s="72">
        <f t="shared" si="259"/>
        <v>1</v>
      </c>
      <c r="BT622" s="72"/>
      <c r="BU622" s="72"/>
      <c r="BV622" s="72"/>
      <c r="BW622" s="72"/>
      <c r="BX622" s="72"/>
      <c r="BY622" s="72"/>
      <c r="BZ622" s="72"/>
      <c r="CA622" s="72"/>
      <c r="CB622" s="72"/>
      <c r="CC622" s="73"/>
      <c r="CD622" s="73"/>
      <c r="CE622" s="73"/>
      <c r="CF622" s="73"/>
      <c r="CG622" s="73"/>
      <c r="CH622" s="73">
        <f t="shared" si="240"/>
        <v>0</v>
      </c>
      <c r="CI622" s="73">
        <f t="shared" si="241"/>
        <v>0</v>
      </c>
      <c r="CJ622" s="73">
        <f t="shared" si="242"/>
        <v>0</v>
      </c>
      <c r="CK622" s="73"/>
      <c r="CL622" s="73">
        <f t="shared" si="243"/>
        <v>0</v>
      </c>
      <c r="CM622" s="73">
        <f t="shared" si="244"/>
        <v>0</v>
      </c>
      <c r="CN622" s="73">
        <f t="shared" si="245"/>
        <v>0</v>
      </c>
      <c r="CO622" s="73">
        <f t="shared" si="246"/>
        <v>0</v>
      </c>
      <c r="CP622" s="73">
        <f t="shared" si="247"/>
        <v>0</v>
      </c>
      <c r="CQ622" s="73">
        <f t="shared" si="248"/>
        <v>0</v>
      </c>
      <c r="CR622" s="73">
        <f t="shared" si="260"/>
        <v>0</v>
      </c>
      <c r="CS622" s="94"/>
      <c r="CT622" s="94"/>
      <c r="CU622" s="94"/>
      <c r="CV622" s="94"/>
      <c r="CW622" s="94"/>
    </row>
    <row r="623" spans="1:101" s="22" customFormat="1" x14ac:dyDescent="0.2">
      <c r="A623" s="91">
        <f t="shared" si="261"/>
        <v>612</v>
      </c>
      <c r="B623" s="61"/>
      <c r="C623" s="61"/>
      <c r="D623" s="6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AS623" s="109"/>
      <c r="AT623" s="94"/>
      <c r="AU623" s="94"/>
      <c r="AV623" s="94"/>
      <c r="AW623" s="94"/>
      <c r="AX623" s="94"/>
      <c r="AY623" s="94">
        <f t="shared" si="249"/>
        <v>612</v>
      </c>
      <c r="AZ623" s="94">
        <f>AVERAGE(B$12:B623)</f>
        <v>-1.0500267633333337E-3</v>
      </c>
      <c r="BA623" s="94">
        <f>AVERAGE(C$12:C623)</f>
        <v>4.6842394133333326E-3</v>
      </c>
      <c r="BB623" s="94">
        <f t="shared" si="250"/>
        <v>0</v>
      </c>
      <c r="BC623" s="94">
        <f t="shared" si="251"/>
        <v>0</v>
      </c>
      <c r="BD623" s="94">
        <f t="shared" si="262"/>
        <v>-6.3001605800000027E-2</v>
      </c>
      <c r="BE623" s="94">
        <f t="shared" si="263"/>
        <v>0.28105436479999996</v>
      </c>
      <c r="BF623" s="94">
        <f t="shared" si="264"/>
        <v>0.34405597060000004</v>
      </c>
      <c r="BG623" s="95">
        <f t="shared" si="252"/>
        <v>0</v>
      </c>
      <c r="BH623" s="95">
        <f t="shared" si="253"/>
        <v>0</v>
      </c>
      <c r="BI623" s="95">
        <f>(AVERAGE(B$12:B623)-AVERAGE($D$12:$D623))/STDEV(B$12:B623)</f>
        <v>-8.7081254602406233E-2</v>
      </c>
      <c r="BJ623" s="95">
        <f>(AVERAGE(C$12:C623)-AVERAGE($D$12:$D623))/STDEV(C$12:C623)</f>
        <v>0.10432948975861421</v>
      </c>
      <c r="BK623" s="94"/>
      <c r="BL623" s="94"/>
      <c r="BM623" s="94"/>
      <c r="BN623" s="72">
        <f t="shared" si="254"/>
        <v>0</v>
      </c>
      <c r="BO623" s="72">
        <f t="shared" si="255"/>
        <v>0</v>
      </c>
      <c r="BP623" s="72">
        <f t="shared" si="256"/>
        <v>0</v>
      </c>
      <c r="BQ623" s="72">
        <f t="shared" si="257"/>
        <v>1</v>
      </c>
      <c r="BR623" s="72">
        <f t="shared" si="258"/>
        <v>1</v>
      </c>
      <c r="BS623" s="72">
        <f t="shared" si="259"/>
        <v>1</v>
      </c>
      <c r="BT623" s="72"/>
      <c r="BU623" s="72"/>
      <c r="BV623" s="72"/>
      <c r="BW623" s="72"/>
      <c r="BX623" s="72"/>
      <c r="BY623" s="72"/>
      <c r="BZ623" s="72"/>
      <c r="CA623" s="72"/>
      <c r="CB623" s="72"/>
      <c r="CC623" s="73"/>
      <c r="CD623" s="73"/>
      <c r="CE623" s="73"/>
      <c r="CF623" s="73"/>
      <c r="CG623" s="73"/>
      <c r="CH623" s="73">
        <f t="shared" si="240"/>
        <v>0</v>
      </c>
      <c r="CI623" s="73">
        <f t="shared" si="241"/>
        <v>0</v>
      </c>
      <c r="CJ623" s="73">
        <f t="shared" si="242"/>
        <v>0</v>
      </c>
      <c r="CK623" s="73"/>
      <c r="CL623" s="73">
        <f t="shared" si="243"/>
        <v>0</v>
      </c>
      <c r="CM623" s="73">
        <f t="shared" si="244"/>
        <v>0</v>
      </c>
      <c r="CN623" s="73">
        <f t="shared" si="245"/>
        <v>0</v>
      </c>
      <c r="CO623" s="73">
        <f t="shared" si="246"/>
        <v>0</v>
      </c>
      <c r="CP623" s="73">
        <f t="shared" si="247"/>
        <v>0</v>
      </c>
      <c r="CQ623" s="73">
        <f t="shared" si="248"/>
        <v>0</v>
      </c>
      <c r="CR623" s="73">
        <f t="shared" si="260"/>
        <v>0</v>
      </c>
      <c r="CS623" s="94"/>
      <c r="CT623" s="94"/>
      <c r="CU623" s="94"/>
      <c r="CV623" s="94"/>
      <c r="CW623" s="94"/>
    </row>
    <row r="624" spans="1:101" s="22" customFormat="1" x14ac:dyDescent="0.2">
      <c r="A624" s="91">
        <f t="shared" si="261"/>
        <v>613</v>
      </c>
      <c r="B624" s="61"/>
      <c r="C624" s="61"/>
      <c r="D624" s="61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AS624" s="109"/>
      <c r="AT624" s="94"/>
      <c r="AU624" s="94"/>
      <c r="AV624" s="94"/>
      <c r="AW624" s="94"/>
      <c r="AX624" s="94"/>
      <c r="AY624" s="94">
        <f t="shared" si="249"/>
        <v>613</v>
      </c>
      <c r="AZ624" s="94">
        <f>AVERAGE(B$12:B624)</f>
        <v>-1.0500267633333337E-3</v>
      </c>
      <c r="BA624" s="94">
        <f>AVERAGE(C$12:C624)</f>
        <v>4.6842394133333326E-3</v>
      </c>
      <c r="BB624" s="94">
        <f t="shared" si="250"/>
        <v>0</v>
      </c>
      <c r="BC624" s="94">
        <f t="shared" si="251"/>
        <v>0</v>
      </c>
      <c r="BD624" s="94">
        <f t="shared" si="262"/>
        <v>-6.3001605800000027E-2</v>
      </c>
      <c r="BE624" s="94">
        <f t="shared" si="263"/>
        <v>0.28105436479999996</v>
      </c>
      <c r="BF624" s="94">
        <f t="shared" si="264"/>
        <v>0.34405597060000004</v>
      </c>
      <c r="BG624" s="95">
        <f t="shared" si="252"/>
        <v>0</v>
      </c>
      <c r="BH624" s="95">
        <f t="shared" si="253"/>
        <v>0</v>
      </c>
      <c r="BI624" s="95">
        <f>(AVERAGE(B$12:B624)-AVERAGE($D$12:$D624))/STDEV(B$12:B624)</f>
        <v>-8.7081254602406233E-2</v>
      </c>
      <c r="BJ624" s="95">
        <f>(AVERAGE(C$12:C624)-AVERAGE($D$12:$D624))/STDEV(C$12:C624)</f>
        <v>0.10432948975861421</v>
      </c>
      <c r="BK624" s="94"/>
      <c r="BL624" s="94"/>
      <c r="BM624" s="94"/>
      <c r="BN624" s="72">
        <f t="shared" si="254"/>
        <v>0</v>
      </c>
      <c r="BO624" s="72">
        <f t="shared" si="255"/>
        <v>0</v>
      </c>
      <c r="BP624" s="72">
        <f t="shared" si="256"/>
        <v>0</v>
      </c>
      <c r="BQ624" s="72">
        <f t="shared" si="257"/>
        <v>1</v>
      </c>
      <c r="BR624" s="72">
        <f t="shared" si="258"/>
        <v>1</v>
      </c>
      <c r="BS624" s="72">
        <f t="shared" si="259"/>
        <v>1</v>
      </c>
      <c r="BT624" s="72"/>
      <c r="BU624" s="72"/>
      <c r="BV624" s="72"/>
      <c r="BW624" s="72"/>
      <c r="BX624" s="72"/>
      <c r="BY624" s="72"/>
      <c r="BZ624" s="72"/>
      <c r="CA624" s="72"/>
      <c r="CB624" s="72"/>
      <c r="CC624" s="73"/>
      <c r="CD624" s="73"/>
      <c r="CE624" s="73"/>
      <c r="CF624" s="73"/>
      <c r="CG624" s="73"/>
      <c r="CH624" s="73">
        <f t="shared" si="240"/>
        <v>0</v>
      </c>
      <c r="CI624" s="73">
        <f t="shared" si="241"/>
        <v>0</v>
      </c>
      <c r="CJ624" s="73">
        <f t="shared" si="242"/>
        <v>0</v>
      </c>
      <c r="CK624" s="73"/>
      <c r="CL624" s="73">
        <f t="shared" si="243"/>
        <v>0</v>
      </c>
      <c r="CM624" s="73">
        <f t="shared" si="244"/>
        <v>0</v>
      </c>
      <c r="CN624" s="73">
        <f t="shared" si="245"/>
        <v>0</v>
      </c>
      <c r="CO624" s="73">
        <f t="shared" si="246"/>
        <v>0</v>
      </c>
      <c r="CP624" s="73">
        <f t="shared" si="247"/>
        <v>0</v>
      </c>
      <c r="CQ624" s="73">
        <f t="shared" si="248"/>
        <v>0</v>
      </c>
      <c r="CR624" s="73">
        <f t="shared" si="260"/>
        <v>0</v>
      </c>
      <c r="CS624" s="94"/>
      <c r="CT624" s="94"/>
      <c r="CU624" s="94"/>
      <c r="CV624" s="94"/>
      <c r="CW624" s="94"/>
    </row>
    <row r="625" spans="1:101" s="22" customFormat="1" x14ac:dyDescent="0.2">
      <c r="A625" s="91">
        <f t="shared" si="261"/>
        <v>614</v>
      </c>
      <c r="B625" s="61"/>
      <c r="C625" s="61"/>
      <c r="D625" s="61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AS625" s="109"/>
      <c r="AT625" s="94"/>
      <c r="AU625" s="94"/>
      <c r="AV625" s="94"/>
      <c r="AW625" s="94"/>
      <c r="AX625" s="94"/>
      <c r="AY625" s="94">
        <f t="shared" si="249"/>
        <v>614</v>
      </c>
      <c r="AZ625" s="94">
        <f>AVERAGE(B$12:B625)</f>
        <v>-1.0500267633333337E-3</v>
      </c>
      <c r="BA625" s="94">
        <f>AVERAGE(C$12:C625)</f>
        <v>4.6842394133333326E-3</v>
      </c>
      <c r="BB625" s="94">
        <f t="shared" si="250"/>
        <v>0</v>
      </c>
      <c r="BC625" s="94">
        <f t="shared" si="251"/>
        <v>0</v>
      </c>
      <c r="BD625" s="94">
        <f t="shared" si="262"/>
        <v>-6.3001605800000027E-2</v>
      </c>
      <c r="BE625" s="94">
        <f t="shared" si="263"/>
        <v>0.28105436479999996</v>
      </c>
      <c r="BF625" s="94">
        <f t="shared" si="264"/>
        <v>0.34405597060000004</v>
      </c>
      <c r="BG625" s="95">
        <f t="shared" si="252"/>
        <v>0</v>
      </c>
      <c r="BH625" s="95">
        <f t="shared" si="253"/>
        <v>0</v>
      </c>
      <c r="BI625" s="95">
        <f>(AVERAGE(B$12:B625)-AVERAGE($D$12:$D625))/STDEV(B$12:B625)</f>
        <v>-8.7081254602406233E-2</v>
      </c>
      <c r="BJ625" s="95">
        <f>(AVERAGE(C$12:C625)-AVERAGE($D$12:$D625))/STDEV(C$12:C625)</f>
        <v>0.10432948975861421</v>
      </c>
      <c r="BK625" s="94"/>
      <c r="BL625" s="94"/>
      <c r="BM625" s="94"/>
      <c r="BN625" s="72">
        <f t="shared" si="254"/>
        <v>0</v>
      </c>
      <c r="BO625" s="72">
        <f t="shared" si="255"/>
        <v>0</v>
      </c>
      <c r="BP625" s="72">
        <f t="shared" si="256"/>
        <v>0</v>
      </c>
      <c r="BQ625" s="72">
        <f t="shared" si="257"/>
        <v>1</v>
      </c>
      <c r="BR625" s="72">
        <f t="shared" si="258"/>
        <v>1</v>
      </c>
      <c r="BS625" s="72">
        <f t="shared" si="259"/>
        <v>1</v>
      </c>
      <c r="BT625" s="72"/>
      <c r="BU625" s="72"/>
      <c r="BV625" s="72"/>
      <c r="BW625" s="72"/>
      <c r="BX625" s="72"/>
      <c r="BY625" s="72"/>
      <c r="BZ625" s="72"/>
      <c r="CA625" s="72"/>
      <c r="CB625" s="72"/>
      <c r="CC625" s="73"/>
      <c r="CD625" s="73"/>
      <c r="CE625" s="73"/>
      <c r="CF625" s="73"/>
      <c r="CG625" s="73"/>
      <c r="CH625" s="73">
        <f t="shared" si="240"/>
        <v>0</v>
      </c>
      <c r="CI625" s="73">
        <f t="shared" si="241"/>
        <v>0</v>
      </c>
      <c r="CJ625" s="73">
        <f t="shared" si="242"/>
        <v>0</v>
      </c>
      <c r="CK625" s="73"/>
      <c r="CL625" s="73">
        <f t="shared" si="243"/>
        <v>0</v>
      </c>
      <c r="CM625" s="73">
        <f t="shared" si="244"/>
        <v>0</v>
      </c>
      <c r="CN625" s="73">
        <f t="shared" si="245"/>
        <v>0</v>
      </c>
      <c r="CO625" s="73">
        <f t="shared" si="246"/>
        <v>0</v>
      </c>
      <c r="CP625" s="73">
        <f t="shared" si="247"/>
        <v>0</v>
      </c>
      <c r="CQ625" s="73">
        <f t="shared" si="248"/>
        <v>0</v>
      </c>
      <c r="CR625" s="73">
        <f t="shared" si="260"/>
        <v>0</v>
      </c>
      <c r="CS625" s="94"/>
      <c r="CT625" s="94"/>
      <c r="CU625" s="94"/>
      <c r="CV625" s="94"/>
      <c r="CW625" s="94"/>
    </row>
    <row r="626" spans="1:101" s="22" customFormat="1" x14ac:dyDescent="0.2">
      <c r="A626" s="91">
        <f t="shared" si="261"/>
        <v>615</v>
      </c>
      <c r="B626" s="61"/>
      <c r="C626" s="61"/>
      <c r="D626" s="61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AS626" s="109"/>
      <c r="AT626" s="94"/>
      <c r="AU626" s="94"/>
      <c r="AV626" s="94"/>
      <c r="AW626" s="94"/>
      <c r="AX626" s="94"/>
      <c r="AY626" s="94">
        <f t="shared" si="249"/>
        <v>615</v>
      </c>
      <c r="AZ626" s="94">
        <f>AVERAGE(B$12:B626)</f>
        <v>-1.0500267633333337E-3</v>
      </c>
      <c r="BA626" s="94">
        <f>AVERAGE(C$12:C626)</f>
        <v>4.6842394133333326E-3</v>
      </c>
      <c r="BB626" s="94">
        <f t="shared" si="250"/>
        <v>0</v>
      </c>
      <c r="BC626" s="94">
        <f t="shared" si="251"/>
        <v>0</v>
      </c>
      <c r="BD626" s="94">
        <f t="shared" si="262"/>
        <v>-6.3001605800000027E-2</v>
      </c>
      <c r="BE626" s="94">
        <f t="shared" si="263"/>
        <v>0.28105436479999996</v>
      </c>
      <c r="BF626" s="94">
        <f t="shared" si="264"/>
        <v>0.34405597060000004</v>
      </c>
      <c r="BG626" s="95">
        <f t="shared" si="252"/>
        <v>0</v>
      </c>
      <c r="BH626" s="95">
        <f t="shared" si="253"/>
        <v>0</v>
      </c>
      <c r="BI626" s="95">
        <f>(AVERAGE(B$12:B626)-AVERAGE($D$12:$D626))/STDEV(B$12:B626)</f>
        <v>-8.7081254602406233E-2</v>
      </c>
      <c r="BJ626" s="95">
        <f>(AVERAGE(C$12:C626)-AVERAGE($D$12:$D626))/STDEV(C$12:C626)</f>
        <v>0.10432948975861421</v>
      </c>
      <c r="BK626" s="94"/>
      <c r="BL626" s="94"/>
      <c r="BM626" s="94"/>
      <c r="BN626" s="72">
        <f t="shared" si="254"/>
        <v>0</v>
      </c>
      <c r="BO626" s="72">
        <f t="shared" si="255"/>
        <v>0</v>
      </c>
      <c r="BP626" s="72">
        <f t="shared" si="256"/>
        <v>0</v>
      </c>
      <c r="BQ626" s="72">
        <f t="shared" si="257"/>
        <v>1</v>
      </c>
      <c r="BR626" s="72">
        <f t="shared" si="258"/>
        <v>1</v>
      </c>
      <c r="BS626" s="72">
        <f t="shared" si="259"/>
        <v>1</v>
      </c>
      <c r="BT626" s="72"/>
      <c r="BU626" s="72"/>
      <c r="BV626" s="72"/>
      <c r="BW626" s="72"/>
      <c r="BX626" s="72"/>
      <c r="BY626" s="72"/>
      <c r="BZ626" s="72"/>
      <c r="CA626" s="72"/>
      <c r="CB626" s="72"/>
      <c r="CC626" s="73"/>
      <c r="CD626" s="73"/>
      <c r="CE626" s="73"/>
      <c r="CF626" s="73"/>
      <c r="CG626" s="73"/>
      <c r="CH626" s="73">
        <f t="shared" si="240"/>
        <v>0</v>
      </c>
      <c r="CI626" s="73">
        <f t="shared" si="241"/>
        <v>0</v>
      </c>
      <c r="CJ626" s="73">
        <f t="shared" si="242"/>
        <v>0</v>
      </c>
      <c r="CK626" s="73"/>
      <c r="CL626" s="73">
        <f t="shared" si="243"/>
        <v>0</v>
      </c>
      <c r="CM626" s="73">
        <f t="shared" si="244"/>
        <v>0</v>
      </c>
      <c r="CN626" s="73">
        <f t="shared" si="245"/>
        <v>0</v>
      </c>
      <c r="CO626" s="73">
        <f t="shared" si="246"/>
        <v>0</v>
      </c>
      <c r="CP626" s="73">
        <f t="shared" si="247"/>
        <v>0</v>
      </c>
      <c r="CQ626" s="73">
        <f t="shared" si="248"/>
        <v>0</v>
      </c>
      <c r="CR626" s="73">
        <f t="shared" si="260"/>
        <v>0</v>
      </c>
      <c r="CS626" s="94"/>
      <c r="CT626" s="94"/>
      <c r="CU626" s="94"/>
      <c r="CV626" s="94"/>
      <c r="CW626" s="94"/>
    </row>
    <row r="627" spans="1:101" s="22" customFormat="1" x14ac:dyDescent="0.2">
      <c r="A627" s="91">
        <f t="shared" si="261"/>
        <v>616</v>
      </c>
      <c r="B627" s="61"/>
      <c r="C627" s="61"/>
      <c r="D627" s="61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AS627" s="109"/>
      <c r="AT627" s="94"/>
      <c r="AU627" s="94"/>
      <c r="AV627" s="94"/>
      <c r="AW627" s="94"/>
      <c r="AX627" s="94"/>
      <c r="AY627" s="94">
        <f t="shared" si="249"/>
        <v>616</v>
      </c>
      <c r="AZ627" s="94">
        <f>AVERAGE(B$12:B627)</f>
        <v>-1.0500267633333337E-3</v>
      </c>
      <c r="BA627" s="94">
        <f>AVERAGE(C$12:C627)</f>
        <v>4.6842394133333326E-3</v>
      </c>
      <c r="BB627" s="94">
        <f t="shared" si="250"/>
        <v>0</v>
      </c>
      <c r="BC627" s="94">
        <f t="shared" si="251"/>
        <v>0</v>
      </c>
      <c r="BD627" s="94">
        <f t="shared" si="262"/>
        <v>-6.3001605800000027E-2</v>
      </c>
      <c r="BE627" s="94">
        <f t="shared" si="263"/>
        <v>0.28105436479999996</v>
      </c>
      <c r="BF627" s="94">
        <f t="shared" si="264"/>
        <v>0.34405597060000004</v>
      </c>
      <c r="BG627" s="95">
        <f t="shared" si="252"/>
        <v>0</v>
      </c>
      <c r="BH627" s="95">
        <f t="shared" si="253"/>
        <v>0</v>
      </c>
      <c r="BI627" s="95">
        <f>(AVERAGE(B$12:B627)-AVERAGE($D$12:$D627))/STDEV(B$12:B627)</f>
        <v>-8.7081254602406233E-2</v>
      </c>
      <c r="BJ627" s="95">
        <f>(AVERAGE(C$12:C627)-AVERAGE($D$12:$D627))/STDEV(C$12:C627)</f>
        <v>0.10432948975861421</v>
      </c>
      <c r="BK627" s="94"/>
      <c r="BL627" s="94"/>
      <c r="BM627" s="94"/>
      <c r="BN627" s="72">
        <f t="shared" si="254"/>
        <v>0</v>
      </c>
      <c r="BO627" s="72">
        <f t="shared" si="255"/>
        <v>0</v>
      </c>
      <c r="BP627" s="72">
        <f t="shared" si="256"/>
        <v>0</v>
      </c>
      <c r="BQ627" s="72">
        <f t="shared" si="257"/>
        <v>1</v>
      </c>
      <c r="BR627" s="72">
        <f t="shared" si="258"/>
        <v>1</v>
      </c>
      <c r="BS627" s="72">
        <f t="shared" si="259"/>
        <v>1</v>
      </c>
      <c r="BT627" s="72"/>
      <c r="BU627" s="72"/>
      <c r="BV627" s="72"/>
      <c r="BW627" s="72"/>
      <c r="BX627" s="72"/>
      <c r="BY627" s="72"/>
      <c r="BZ627" s="72"/>
      <c r="CA627" s="72"/>
      <c r="CB627" s="72"/>
      <c r="CC627" s="73"/>
      <c r="CD627" s="73"/>
      <c r="CE627" s="73"/>
      <c r="CF627" s="73"/>
      <c r="CG627" s="73"/>
      <c r="CH627" s="73">
        <f t="shared" si="240"/>
        <v>0</v>
      </c>
      <c r="CI627" s="73">
        <f t="shared" si="241"/>
        <v>0</v>
      </c>
      <c r="CJ627" s="73">
        <f t="shared" si="242"/>
        <v>0</v>
      </c>
      <c r="CK627" s="73"/>
      <c r="CL627" s="73">
        <f t="shared" si="243"/>
        <v>0</v>
      </c>
      <c r="CM627" s="73">
        <f t="shared" si="244"/>
        <v>0</v>
      </c>
      <c r="CN627" s="73">
        <f t="shared" si="245"/>
        <v>0</v>
      </c>
      <c r="CO627" s="73">
        <f t="shared" si="246"/>
        <v>0</v>
      </c>
      <c r="CP627" s="73">
        <f t="shared" si="247"/>
        <v>0</v>
      </c>
      <c r="CQ627" s="73">
        <f t="shared" si="248"/>
        <v>0</v>
      </c>
      <c r="CR627" s="73">
        <f t="shared" si="260"/>
        <v>0</v>
      </c>
      <c r="CS627" s="94"/>
      <c r="CT627" s="94"/>
      <c r="CU627" s="94"/>
      <c r="CV627" s="94"/>
      <c r="CW627" s="94"/>
    </row>
    <row r="628" spans="1:101" s="22" customFormat="1" x14ac:dyDescent="0.2">
      <c r="A628" s="91">
        <f t="shared" si="261"/>
        <v>617</v>
      </c>
      <c r="B628" s="61"/>
      <c r="C628" s="61"/>
      <c r="D628" s="61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AS628" s="109"/>
      <c r="AT628" s="94"/>
      <c r="AU628" s="94"/>
      <c r="AV628" s="94"/>
      <c r="AW628" s="94"/>
      <c r="AX628" s="94"/>
      <c r="AY628" s="94">
        <f t="shared" si="249"/>
        <v>617</v>
      </c>
      <c r="AZ628" s="94">
        <f>AVERAGE(B$12:B628)</f>
        <v>-1.0500267633333337E-3</v>
      </c>
      <c r="BA628" s="94">
        <f>AVERAGE(C$12:C628)</f>
        <v>4.6842394133333326E-3</v>
      </c>
      <c r="BB628" s="94">
        <f t="shared" si="250"/>
        <v>0</v>
      </c>
      <c r="BC628" s="94">
        <f t="shared" si="251"/>
        <v>0</v>
      </c>
      <c r="BD628" s="94">
        <f t="shared" si="262"/>
        <v>-6.3001605800000027E-2</v>
      </c>
      <c r="BE628" s="94">
        <f t="shared" si="263"/>
        <v>0.28105436479999996</v>
      </c>
      <c r="BF628" s="94">
        <f t="shared" si="264"/>
        <v>0.34405597060000004</v>
      </c>
      <c r="BG628" s="95">
        <f t="shared" si="252"/>
        <v>0</v>
      </c>
      <c r="BH628" s="95">
        <f t="shared" si="253"/>
        <v>0</v>
      </c>
      <c r="BI628" s="95">
        <f>(AVERAGE(B$12:B628)-AVERAGE($D$12:$D628))/STDEV(B$12:B628)</f>
        <v>-8.7081254602406233E-2</v>
      </c>
      <c r="BJ628" s="95">
        <f>(AVERAGE(C$12:C628)-AVERAGE($D$12:$D628))/STDEV(C$12:C628)</f>
        <v>0.10432948975861421</v>
      </c>
      <c r="BK628" s="94"/>
      <c r="BL628" s="94"/>
      <c r="BM628" s="94"/>
      <c r="BN628" s="72">
        <f t="shared" si="254"/>
        <v>0</v>
      </c>
      <c r="BO628" s="72">
        <f t="shared" si="255"/>
        <v>0</v>
      </c>
      <c r="BP628" s="72">
        <f t="shared" si="256"/>
        <v>0</v>
      </c>
      <c r="BQ628" s="72">
        <f t="shared" si="257"/>
        <v>1</v>
      </c>
      <c r="BR628" s="72">
        <f t="shared" si="258"/>
        <v>1</v>
      </c>
      <c r="BS628" s="72">
        <f t="shared" si="259"/>
        <v>1</v>
      </c>
      <c r="BT628" s="72"/>
      <c r="BU628" s="72"/>
      <c r="BV628" s="72"/>
      <c r="BW628" s="72"/>
      <c r="BX628" s="72"/>
      <c r="BY628" s="72"/>
      <c r="BZ628" s="72"/>
      <c r="CA628" s="72"/>
      <c r="CB628" s="72"/>
      <c r="CC628" s="73"/>
      <c r="CD628" s="73"/>
      <c r="CE628" s="73"/>
      <c r="CF628" s="73"/>
      <c r="CG628" s="73"/>
      <c r="CH628" s="73">
        <f t="shared" si="240"/>
        <v>0</v>
      </c>
      <c r="CI628" s="73">
        <f t="shared" si="241"/>
        <v>0</v>
      </c>
      <c r="CJ628" s="73">
        <f t="shared" si="242"/>
        <v>0</v>
      </c>
      <c r="CK628" s="73"/>
      <c r="CL628" s="73">
        <f t="shared" si="243"/>
        <v>0</v>
      </c>
      <c r="CM628" s="73">
        <f t="shared" si="244"/>
        <v>0</v>
      </c>
      <c r="CN628" s="73">
        <f t="shared" si="245"/>
        <v>0</v>
      </c>
      <c r="CO628" s="73">
        <f t="shared" si="246"/>
        <v>0</v>
      </c>
      <c r="CP628" s="73">
        <f t="shared" si="247"/>
        <v>0</v>
      </c>
      <c r="CQ628" s="73">
        <f t="shared" si="248"/>
        <v>0</v>
      </c>
      <c r="CR628" s="73">
        <f t="shared" si="260"/>
        <v>0</v>
      </c>
      <c r="CS628" s="94"/>
      <c r="CT628" s="94"/>
      <c r="CU628" s="94"/>
      <c r="CV628" s="94"/>
      <c r="CW628" s="94"/>
    </row>
    <row r="629" spans="1:101" s="22" customFormat="1" x14ac:dyDescent="0.2">
      <c r="A629" s="91">
        <f t="shared" si="261"/>
        <v>618</v>
      </c>
      <c r="B629" s="61"/>
      <c r="C629" s="61"/>
      <c r="D629" s="61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AS629" s="109"/>
      <c r="AT629" s="94"/>
      <c r="AU629" s="94"/>
      <c r="AV629" s="94"/>
      <c r="AW629" s="94"/>
      <c r="AX629" s="94"/>
      <c r="AY629" s="94">
        <f t="shared" si="249"/>
        <v>618</v>
      </c>
      <c r="AZ629" s="94">
        <f>AVERAGE(B$12:B629)</f>
        <v>-1.0500267633333337E-3</v>
      </c>
      <c r="BA629" s="94">
        <f>AVERAGE(C$12:C629)</f>
        <v>4.6842394133333326E-3</v>
      </c>
      <c r="BB629" s="94">
        <f t="shared" si="250"/>
        <v>0</v>
      </c>
      <c r="BC629" s="94">
        <f t="shared" si="251"/>
        <v>0</v>
      </c>
      <c r="BD629" s="94">
        <f t="shared" si="262"/>
        <v>-6.3001605800000027E-2</v>
      </c>
      <c r="BE629" s="94">
        <f t="shared" si="263"/>
        <v>0.28105436479999996</v>
      </c>
      <c r="BF629" s="94">
        <f t="shared" si="264"/>
        <v>0.34405597060000004</v>
      </c>
      <c r="BG629" s="95">
        <f t="shared" si="252"/>
        <v>0</v>
      </c>
      <c r="BH629" s="95">
        <f t="shared" si="253"/>
        <v>0</v>
      </c>
      <c r="BI629" s="95">
        <f>(AVERAGE(B$12:B629)-AVERAGE($D$12:$D629))/STDEV(B$12:B629)</f>
        <v>-8.7081254602406233E-2</v>
      </c>
      <c r="BJ629" s="95">
        <f>(AVERAGE(C$12:C629)-AVERAGE($D$12:$D629))/STDEV(C$12:C629)</f>
        <v>0.10432948975861421</v>
      </c>
      <c r="BK629" s="94"/>
      <c r="BL629" s="94"/>
      <c r="BM629" s="94"/>
      <c r="BN629" s="72">
        <f t="shared" si="254"/>
        <v>0</v>
      </c>
      <c r="BO629" s="72">
        <f t="shared" si="255"/>
        <v>0</v>
      </c>
      <c r="BP629" s="72">
        <f t="shared" si="256"/>
        <v>0</v>
      </c>
      <c r="BQ629" s="72">
        <f t="shared" si="257"/>
        <v>1</v>
      </c>
      <c r="BR629" s="72">
        <f t="shared" si="258"/>
        <v>1</v>
      </c>
      <c r="BS629" s="72">
        <f t="shared" si="259"/>
        <v>1</v>
      </c>
      <c r="BT629" s="72"/>
      <c r="BU629" s="72"/>
      <c r="BV629" s="72"/>
      <c r="BW629" s="72"/>
      <c r="BX629" s="72"/>
      <c r="BY629" s="72"/>
      <c r="BZ629" s="72"/>
      <c r="CA629" s="72"/>
      <c r="CB629" s="72"/>
      <c r="CC629" s="73"/>
      <c r="CD629" s="73"/>
      <c r="CE629" s="73"/>
      <c r="CF629" s="73"/>
      <c r="CG629" s="73"/>
      <c r="CH629" s="73">
        <f t="shared" si="240"/>
        <v>0</v>
      </c>
      <c r="CI629" s="73">
        <f t="shared" si="241"/>
        <v>0</v>
      </c>
      <c r="CJ629" s="73">
        <f t="shared" si="242"/>
        <v>0</v>
      </c>
      <c r="CK629" s="73"/>
      <c r="CL629" s="73">
        <f t="shared" si="243"/>
        <v>0</v>
      </c>
      <c r="CM629" s="73">
        <f t="shared" si="244"/>
        <v>0</v>
      </c>
      <c r="CN629" s="73">
        <f t="shared" si="245"/>
        <v>0</v>
      </c>
      <c r="CO629" s="73">
        <f t="shared" si="246"/>
        <v>0</v>
      </c>
      <c r="CP629" s="73">
        <f t="shared" si="247"/>
        <v>0</v>
      </c>
      <c r="CQ629" s="73">
        <f t="shared" si="248"/>
        <v>0</v>
      </c>
      <c r="CR629" s="73">
        <f t="shared" si="260"/>
        <v>0</v>
      </c>
      <c r="CS629" s="94"/>
      <c r="CT629" s="94"/>
      <c r="CU629" s="94"/>
      <c r="CV629" s="94"/>
      <c r="CW629" s="94"/>
    </row>
    <row r="630" spans="1:101" s="22" customFormat="1" x14ac:dyDescent="0.2">
      <c r="A630" s="91">
        <f t="shared" si="261"/>
        <v>619</v>
      </c>
      <c r="B630" s="61"/>
      <c r="C630" s="61"/>
      <c r="D630" s="61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AS630" s="109"/>
      <c r="AT630" s="94"/>
      <c r="AU630" s="94"/>
      <c r="AV630" s="94"/>
      <c r="AW630" s="94"/>
      <c r="AX630" s="94"/>
      <c r="AY630" s="94">
        <f t="shared" si="249"/>
        <v>619</v>
      </c>
      <c r="AZ630" s="94">
        <f>AVERAGE(B$12:B630)</f>
        <v>-1.0500267633333337E-3</v>
      </c>
      <c r="BA630" s="94">
        <f>AVERAGE(C$12:C630)</f>
        <v>4.6842394133333326E-3</v>
      </c>
      <c r="BB630" s="94">
        <f t="shared" si="250"/>
        <v>0</v>
      </c>
      <c r="BC630" s="94">
        <f t="shared" si="251"/>
        <v>0</v>
      </c>
      <c r="BD630" s="94">
        <f t="shared" si="262"/>
        <v>-6.3001605800000027E-2</v>
      </c>
      <c r="BE630" s="94">
        <f t="shared" si="263"/>
        <v>0.28105436479999996</v>
      </c>
      <c r="BF630" s="94">
        <f t="shared" si="264"/>
        <v>0.34405597060000004</v>
      </c>
      <c r="BG630" s="95">
        <f t="shared" si="252"/>
        <v>0</v>
      </c>
      <c r="BH630" s="95">
        <f t="shared" si="253"/>
        <v>0</v>
      </c>
      <c r="BI630" s="95">
        <f>(AVERAGE(B$12:B630)-AVERAGE($D$12:$D630))/STDEV(B$12:B630)</f>
        <v>-8.7081254602406233E-2</v>
      </c>
      <c r="BJ630" s="95">
        <f>(AVERAGE(C$12:C630)-AVERAGE($D$12:$D630))/STDEV(C$12:C630)</f>
        <v>0.10432948975861421</v>
      </c>
      <c r="BK630" s="94"/>
      <c r="BL630" s="94"/>
      <c r="BM630" s="94"/>
      <c r="BN630" s="72">
        <f t="shared" si="254"/>
        <v>0</v>
      </c>
      <c r="BO630" s="72">
        <f t="shared" si="255"/>
        <v>0</v>
      </c>
      <c r="BP630" s="72">
        <f t="shared" si="256"/>
        <v>0</v>
      </c>
      <c r="BQ630" s="72">
        <f t="shared" si="257"/>
        <v>1</v>
      </c>
      <c r="BR630" s="72">
        <f t="shared" si="258"/>
        <v>1</v>
      </c>
      <c r="BS630" s="72">
        <f t="shared" si="259"/>
        <v>1</v>
      </c>
      <c r="BT630" s="72"/>
      <c r="BU630" s="72"/>
      <c r="BV630" s="72"/>
      <c r="BW630" s="72"/>
      <c r="BX630" s="72"/>
      <c r="BY630" s="72"/>
      <c r="BZ630" s="72"/>
      <c r="CA630" s="72"/>
      <c r="CB630" s="72"/>
      <c r="CC630" s="73"/>
      <c r="CD630" s="73"/>
      <c r="CE630" s="73"/>
      <c r="CF630" s="73"/>
      <c r="CG630" s="73"/>
      <c r="CH630" s="73">
        <f t="shared" si="240"/>
        <v>0</v>
      </c>
      <c r="CI630" s="73">
        <f t="shared" si="241"/>
        <v>0</v>
      </c>
      <c r="CJ630" s="73">
        <f t="shared" si="242"/>
        <v>0</v>
      </c>
      <c r="CK630" s="73"/>
      <c r="CL630" s="73">
        <f t="shared" si="243"/>
        <v>0</v>
      </c>
      <c r="CM630" s="73">
        <f t="shared" si="244"/>
        <v>0</v>
      </c>
      <c r="CN630" s="73">
        <f t="shared" si="245"/>
        <v>0</v>
      </c>
      <c r="CO630" s="73">
        <f t="shared" si="246"/>
        <v>0</v>
      </c>
      <c r="CP630" s="73">
        <f t="shared" si="247"/>
        <v>0</v>
      </c>
      <c r="CQ630" s="73">
        <f t="shared" si="248"/>
        <v>0</v>
      </c>
      <c r="CR630" s="73">
        <f t="shared" si="260"/>
        <v>0</v>
      </c>
      <c r="CS630" s="94"/>
      <c r="CT630" s="94"/>
      <c r="CU630" s="94"/>
      <c r="CV630" s="94"/>
      <c r="CW630" s="94"/>
    </row>
    <row r="631" spans="1:101" s="22" customFormat="1" x14ac:dyDescent="0.2">
      <c r="A631" s="91">
        <f t="shared" si="261"/>
        <v>620</v>
      </c>
      <c r="B631" s="61"/>
      <c r="C631" s="61"/>
      <c r="D631" s="61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AS631" s="109"/>
      <c r="AT631" s="94"/>
      <c r="AU631" s="94"/>
      <c r="AV631" s="94"/>
      <c r="AW631" s="94"/>
      <c r="AX631" s="94"/>
      <c r="AY631" s="94">
        <f t="shared" si="249"/>
        <v>620</v>
      </c>
      <c r="AZ631" s="94">
        <f>AVERAGE(B$12:B631)</f>
        <v>-1.0500267633333337E-3</v>
      </c>
      <c r="BA631" s="94">
        <f>AVERAGE(C$12:C631)</f>
        <v>4.6842394133333326E-3</v>
      </c>
      <c r="BB631" s="94">
        <f t="shared" si="250"/>
        <v>0</v>
      </c>
      <c r="BC631" s="94">
        <f t="shared" si="251"/>
        <v>0</v>
      </c>
      <c r="BD631" s="94">
        <f t="shared" si="262"/>
        <v>-6.3001605800000027E-2</v>
      </c>
      <c r="BE631" s="94">
        <f t="shared" si="263"/>
        <v>0.28105436479999996</v>
      </c>
      <c r="BF631" s="94">
        <f t="shared" si="264"/>
        <v>0.34405597060000004</v>
      </c>
      <c r="BG631" s="95">
        <f t="shared" si="252"/>
        <v>0</v>
      </c>
      <c r="BH631" s="95">
        <f t="shared" si="253"/>
        <v>0</v>
      </c>
      <c r="BI631" s="95">
        <f>(AVERAGE(B$12:B631)-AVERAGE($D$12:$D631))/STDEV(B$12:B631)</f>
        <v>-8.7081254602406233E-2</v>
      </c>
      <c r="BJ631" s="95">
        <f>(AVERAGE(C$12:C631)-AVERAGE($D$12:$D631))/STDEV(C$12:C631)</f>
        <v>0.10432948975861421</v>
      </c>
      <c r="BK631" s="94"/>
      <c r="BL631" s="94"/>
      <c r="BM631" s="94"/>
      <c r="BN631" s="72">
        <f t="shared" si="254"/>
        <v>0</v>
      </c>
      <c r="BO631" s="72">
        <f t="shared" si="255"/>
        <v>0</v>
      </c>
      <c r="BP631" s="72">
        <f t="shared" si="256"/>
        <v>0</v>
      </c>
      <c r="BQ631" s="72">
        <f t="shared" si="257"/>
        <v>1</v>
      </c>
      <c r="BR631" s="72">
        <f t="shared" si="258"/>
        <v>1</v>
      </c>
      <c r="BS631" s="72">
        <f t="shared" si="259"/>
        <v>1</v>
      </c>
      <c r="BT631" s="72"/>
      <c r="BU631" s="72"/>
      <c r="BV631" s="72"/>
      <c r="BW631" s="72"/>
      <c r="BX631" s="72"/>
      <c r="BY631" s="72"/>
      <c r="BZ631" s="72"/>
      <c r="CA631" s="72"/>
      <c r="CB631" s="72"/>
      <c r="CC631" s="73"/>
      <c r="CD631" s="73"/>
      <c r="CE631" s="73"/>
      <c r="CF631" s="73"/>
      <c r="CG631" s="73"/>
      <c r="CH631" s="73">
        <f t="shared" si="240"/>
        <v>0</v>
      </c>
      <c r="CI631" s="73">
        <f t="shared" si="241"/>
        <v>0</v>
      </c>
      <c r="CJ631" s="73">
        <f t="shared" si="242"/>
        <v>0</v>
      </c>
      <c r="CK631" s="73"/>
      <c r="CL631" s="73">
        <f t="shared" si="243"/>
        <v>0</v>
      </c>
      <c r="CM631" s="73">
        <f t="shared" si="244"/>
        <v>0</v>
      </c>
      <c r="CN631" s="73">
        <f t="shared" si="245"/>
        <v>0</v>
      </c>
      <c r="CO631" s="73">
        <f t="shared" si="246"/>
        <v>0</v>
      </c>
      <c r="CP631" s="73">
        <f t="shared" si="247"/>
        <v>0</v>
      </c>
      <c r="CQ631" s="73">
        <f t="shared" si="248"/>
        <v>0</v>
      </c>
      <c r="CR631" s="73">
        <f t="shared" si="260"/>
        <v>0</v>
      </c>
      <c r="CS631" s="94"/>
      <c r="CT631" s="94"/>
      <c r="CU631" s="94"/>
      <c r="CV631" s="94"/>
      <c r="CW631" s="94"/>
    </row>
    <row r="632" spans="1:101" s="22" customFormat="1" x14ac:dyDescent="0.2">
      <c r="A632" s="91">
        <f t="shared" si="261"/>
        <v>621</v>
      </c>
      <c r="B632" s="61"/>
      <c r="C632" s="61"/>
      <c r="D632" s="61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AS632" s="109"/>
      <c r="AT632" s="94"/>
      <c r="AU632" s="94"/>
      <c r="AV632" s="94"/>
      <c r="AW632" s="94"/>
      <c r="AX632" s="94"/>
      <c r="AY632" s="94">
        <f t="shared" si="249"/>
        <v>621</v>
      </c>
      <c r="AZ632" s="94">
        <f>AVERAGE(B$12:B632)</f>
        <v>-1.0500267633333337E-3</v>
      </c>
      <c r="BA632" s="94">
        <f>AVERAGE(C$12:C632)</f>
        <v>4.6842394133333326E-3</v>
      </c>
      <c r="BB632" s="94">
        <f t="shared" si="250"/>
        <v>0</v>
      </c>
      <c r="BC632" s="94">
        <f t="shared" si="251"/>
        <v>0</v>
      </c>
      <c r="BD632" s="94">
        <f t="shared" si="262"/>
        <v>-6.3001605800000027E-2</v>
      </c>
      <c r="BE632" s="94">
        <f t="shared" si="263"/>
        <v>0.28105436479999996</v>
      </c>
      <c r="BF632" s="94">
        <f t="shared" si="264"/>
        <v>0.34405597060000004</v>
      </c>
      <c r="BG632" s="95">
        <f t="shared" si="252"/>
        <v>0</v>
      </c>
      <c r="BH632" s="95">
        <f t="shared" si="253"/>
        <v>0</v>
      </c>
      <c r="BI632" s="95">
        <f>(AVERAGE(B$12:B632)-AVERAGE($D$12:$D632))/STDEV(B$12:B632)</f>
        <v>-8.7081254602406233E-2</v>
      </c>
      <c r="BJ632" s="95">
        <f>(AVERAGE(C$12:C632)-AVERAGE($D$12:$D632))/STDEV(C$12:C632)</f>
        <v>0.10432948975861421</v>
      </c>
      <c r="BK632" s="94"/>
      <c r="BL632" s="94"/>
      <c r="BM632" s="94"/>
      <c r="BN632" s="72">
        <f t="shared" si="254"/>
        <v>0</v>
      </c>
      <c r="BO632" s="72">
        <f t="shared" si="255"/>
        <v>0</v>
      </c>
      <c r="BP632" s="72">
        <f t="shared" si="256"/>
        <v>0</v>
      </c>
      <c r="BQ632" s="72">
        <f t="shared" si="257"/>
        <v>1</v>
      </c>
      <c r="BR632" s="72">
        <f t="shared" si="258"/>
        <v>1</v>
      </c>
      <c r="BS632" s="72">
        <f t="shared" si="259"/>
        <v>1</v>
      </c>
      <c r="BT632" s="72"/>
      <c r="BU632" s="72"/>
      <c r="BV632" s="72"/>
      <c r="BW632" s="72"/>
      <c r="BX632" s="72"/>
      <c r="BY632" s="72"/>
      <c r="BZ632" s="72"/>
      <c r="CA632" s="72"/>
      <c r="CB632" s="72"/>
      <c r="CC632" s="73"/>
      <c r="CD632" s="73"/>
      <c r="CE632" s="73"/>
      <c r="CF632" s="73"/>
      <c r="CG632" s="73"/>
      <c r="CH632" s="73">
        <f t="shared" si="240"/>
        <v>0</v>
      </c>
      <c r="CI632" s="73">
        <f t="shared" si="241"/>
        <v>0</v>
      </c>
      <c r="CJ632" s="73">
        <f t="shared" si="242"/>
        <v>0</v>
      </c>
      <c r="CK632" s="73"/>
      <c r="CL632" s="73">
        <f t="shared" si="243"/>
        <v>0</v>
      </c>
      <c r="CM632" s="73">
        <f t="shared" si="244"/>
        <v>0</v>
      </c>
      <c r="CN632" s="73">
        <f t="shared" si="245"/>
        <v>0</v>
      </c>
      <c r="CO632" s="73">
        <f t="shared" si="246"/>
        <v>0</v>
      </c>
      <c r="CP632" s="73">
        <f t="shared" si="247"/>
        <v>0</v>
      </c>
      <c r="CQ632" s="73">
        <f t="shared" si="248"/>
        <v>0</v>
      </c>
      <c r="CR632" s="73">
        <f t="shared" si="260"/>
        <v>0</v>
      </c>
      <c r="CS632" s="94"/>
      <c r="CT632" s="94"/>
      <c r="CU632" s="94"/>
      <c r="CV632" s="94"/>
      <c r="CW632" s="94"/>
    </row>
    <row r="633" spans="1:101" s="22" customFormat="1" x14ac:dyDescent="0.2">
      <c r="A633" s="91">
        <f t="shared" si="261"/>
        <v>622</v>
      </c>
      <c r="B633" s="61"/>
      <c r="C633" s="61"/>
      <c r="D633" s="61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AS633" s="109"/>
      <c r="AT633" s="94"/>
      <c r="AU633" s="94"/>
      <c r="AV633" s="94"/>
      <c r="AW633" s="94"/>
      <c r="AX633" s="94"/>
      <c r="AY633" s="94">
        <f t="shared" si="249"/>
        <v>622</v>
      </c>
      <c r="AZ633" s="94">
        <f>AVERAGE(B$12:B633)</f>
        <v>-1.0500267633333337E-3</v>
      </c>
      <c r="BA633" s="94">
        <f>AVERAGE(C$12:C633)</f>
        <v>4.6842394133333326E-3</v>
      </c>
      <c r="BB633" s="94">
        <f t="shared" si="250"/>
        <v>0</v>
      </c>
      <c r="BC633" s="94">
        <f t="shared" si="251"/>
        <v>0</v>
      </c>
      <c r="BD633" s="94">
        <f t="shared" si="262"/>
        <v>-6.3001605800000027E-2</v>
      </c>
      <c r="BE633" s="94">
        <f t="shared" si="263"/>
        <v>0.28105436479999996</v>
      </c>
      <c r="BF633" s="94">
        <f t="shared" si="264"/>
        <v>0.34405597060000004</v>
      </c>
      <c r="BG633" s="95">
        <f t="shared" si="252"/>
        <v>0</v>
      </c>
      <c r="BH633" s="95">
        <f t="shared" si="253"/>
        <v>0</v>
      </c>
      <c r="BI633" s="95">
        <f>(AVERAGE(B$12:B633)-AVERAGE($D$12:$D633))/STDEV(B$12:B633)</f>
        <v>-8.7081254602406233E-2</v>
      </c>
      <c r="BJ633" s="95">
        <f>(AVERAGE(C$12:C633)-AVERAGE($D$12:$D633))/STDEV(C$12:C633)</f>
        <v>0.10432948975861421</v>
      </c>
      <c r="BK633" s="94"/>
      <c r="BL633" s="94"/>
      <c r="BM633" s="94"/>
      <c r="BN633" s="72">
        <f t="shared" si="254"/>
        <v>0</v>
      </c>
      <c r="BO633" s="72">
        <f t="shared" si="255"/>
        <v>0</v>
      </c>
      <c r="BP633" s="72">
        <f t="shared" si="256"/>
        <v>0</v>
      </c>
      <c r="BQ633" s="72">
        <f t="shared" si="257"/>
        <v>1</v>
      </c>
      <c r="BR633" s="72">
        <f t="shared" si="258"/>
        <v>1</v>
      </c>
      <c r="BS633" s="72">
        <f t="shared" si="259"/>
        <v>1</v>
      </c>
      <c r="BT633" s="72"/>
      <c r="BU633" s="72"/>
      <c r="BV633" s="72"/>
      <c r="BW633" s="72"/>
      <c r="BX633" s="72"/>
      <c r="BY633" s="72"/>
      <c r="BZ633" s="72"/>
      <c r="CA633" s="72"/>
      <c r="CB633" s="72"/>
      <c r="CC633" s="73"/>
      <c r="CD633" s="73"/>
      <c r="CE633" s="73"/>
      <c r="CF633" s="73"/>
      <c r="CG633" s="73"/>
      <c r="CH633" s="73">
        <f t="shared" si="240"/>
        <v>0</v>
      </c>
      <c r="CI633" s="73">
        <f t="shared" si="241"/>
        <v>0</v>
      </c>
      <c r="CJ633" s="73">
        <f t="shared" si="242"/>
        <v>0</v>
      </c>
      <c r="CK633" s="73"/>
      <c r="CL633" s="73">
        <f t="shared" si="243"/>
        <v>0</v>
      </c>
      <c r="CM633" s="73">
        <f t="shared" si="244"/>
        <v>0</v>
      </c>
      <c r="CN633" s="73">
        <f t="shared" si="245"/>
        <v>0</v>
      </c>
      <c r="CO633" s="73">
        <f t="shared" si="246"/>
        <v>0</v>
      </c>
      <c r="CP633" s="73">
        <f t="shared" si="247"/>
        <v>0</v>
      </c>
      <c r="CQ633" s="73">
        <f t="shared" si="248"/>
        <v>0</v>
      </c>
      <c r="CR633" s="73">
        <f t="shared" si="260"/>
        <v>0</v>
      </c>
      <c r="CS633" s="94"/>
      <c r="CT633" s="94"/>
      <c r="CU633" s="94"/>
      <c r="CV633" s="94"/>
      <c r="CW633" s="94"/>
    </row>
    <row r="634" spans="1:101" s="22" customFormat="1" x14ac:dyDescent="0.2">
      <c r="A634" s="91">
        <f t="shared" si="261"/>
        <v>623</v>
      </c>
      <c r="B634" s="61"/>
      <c r="C634" s="61"/>
      <c r="D634" s="61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AS634" s="109"/>
      <c r="AT634" s="94"/>
      <c r="AU634" s="94"/>
      <c r="AV634" s="94"/>
      <c r="AW634" s="94"/>
      <c r="AX634" s="94"/>
      <c r="AY634" s="94">
        <f t="shared" si="249"/>
        <v>623</v>
      </c>
      <c r="AZ634" s="94">
        <f>AVERAGE(B$12:B634)</f>
        <v>-1.0500267633333337E-3</v>
      </c>
      <c r="BA634" s="94">
        <f>AVERAGE(C$12:C634)</f>
        <v>4.6842394133333326E-3</v>
      </c>
      <c r="BB634" s="94">
        <f t="shared" si="250"/>
        <v>0</v>
      </c>
      <c r="BC634" s="94">
        <f t="shared" si="251"/>
        <v>0</v>
      </c>
      <c r="BD634" s="94">
        <f t="shared" si="262"/>
        <v>-6.3001605800000027E-2</v>
      </c>
      <c r="BE634" s="94">
        <f t="shared" si="263"/>
        <v>0.28105436479999996</v>
      </c>
      <c r="BF634" s="94">
        <f t="shared" si="264"/>
        <v>0.34405597060000004</v>
      </c>
      <c r="BG634" s="95">
        <f t="shared" si="252"/>
        <v>0</v>
      </c>
      <c r="BH634" s="95">
        <f t="shared" si="253"/>
        <v>0</v>
      </c>
      <c r="BI634" s="95">
        <f>(AVERAGE(B$12:B634)-AVERAGE($D$12:$D634))/STDEV(B$12:B634)</f>
        <v>-8.7081254602406233E-2</v>
      </c>
      <c r="BJ634" s="95">
        <f>(AVERAGE(C$12:C634)-AVERAGE($D$12:$D634))/STDEV(C$12:C634)</f>
        <v>0.10432948975861421</v>
      </c>
      <c r="BK634" s="94"/>
      <c r="BL634" s="94"/>
      <c r="BM634" s="94"/>
      <c r="BN634" s="72">
        <f t="shared" si="254"/>
        <v>0</v>
      </c>
      <c r="BO634" s="72">
        <f t="shared" si="255"/>
        <v>0</v>
      </c>
      <c r="BP634" s="72">
        <f t="shared" si="256"/>
        <v>0</v>
      </c>
      <c r="BQ634" s="72">
        <f t="shared" si="257"/>
        <v>1</v>
      </c>
      <c r="BR634" s="72">
        <f t="shared" si="258"/>
        <v>1</v>
      </c>
      <c r="BS634" s="72">
        <f t="shared" si="259"/>
        <v>1</v>
      </c>
      <c r="BT634" s="72"/>
      <c r="BU634" s="72"/>
      <c r="BV634" s="72"/>
      <c r="BW634" s="72"/>
      <c r="BX634" s="72"/>
      <c r="BY634" s="72"/>
      <c r="BZ634" s="72"/>
      <c r="CA634" s="72"/>
      <c r="CB634" s="72"/>
      <c r="CC634" s="73"/>
      <c r="CD634" s="73"/>
      <c r="CE634" s="73"/>
      <c r="CF634" s="73"/>
      <c r="CG634" s="73"/>
      <c r="CH634" s="73">
        <f t="shared" si="240"/>
        <v>0</v>
      </c>
      <c r="CI634" s="73">
        <f t="shared" si="241"/>
        <v>0</v>
      </c>
      <c r="CJ634" s="73">
        <f t="shared" si="242"/>
        <v>0</v>
      </c>
      <c r="CK634" s="73"/>
      <c r="CL634" s="73">
        <f t="shared" si="243"/>
        <v>0</v>
      </c>
      <c r="CM634" s="73">
        <f t="shared" si="244"/>
        <v>0</v>
      </c>
      <c r="CN634" s="73">
        <f t="shared" si="245"/>
        <v>0</v>
      </c>
      <c r="CO634" s="73">
        <f t="shared" si="246"/>
        <v>0</v>
      </c>
      <c r="CP634" s="73">
        <f t="shared" si="247"/>
        <v>0</v>
      </c>
      <c r="CQ634" s="73">
        <f t="shared" si="248"/>
        <v>0</v>
      </c>
      <c r="CR634" s="73">
        <f t="shared" si="260"/>
        <v>0</v>
      </c>
      <c r="CS634" s="94"/>
      <c r="CT634" s="94"/>
      <c r="CU634" s="94"/>
      <c r="CV634" s="94"/>
      <c r="CW634" s="94"/>
    </row>
    <row r="635" spans="1:101" s="22" customFormat="1" x14ac:dyDescent="0.2">
      <c r="A635" s="91">
        <f t="shared" si="261"/>
        <v>624</v>
      </c>
      <c r="B635" s="61"/>
      <c r="C635" s="61"/>
      <c r="D635" s="61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AS635" s="109"/>
      <c r="AT635" s="94"/>
      <c r="AU635" s="94"/>
      <c r="AV635" s="94"/>
      <c r="AW635" s="94"/>
      <c r="AX635" s="94"/>
      <c r="AY635" s="94">
        <f t="shared" si="249"/>
        <v>624</v>
      </c>
      <c r="AZ635" s="94">
        <f>AVERAGE(B$12:B635)</f>
        <v>-1.0500267633333337E-3</v>
      </c>
      <c r="BA635" s="94">
        <f>AVERAGE(C$12:C635)</f>
        <v>4.6842394133333326E-3</v>
      </c>
      <c r="BB635" s="94">
        <f t="shared" si="250"/>
        <v>0</v>
      </c>
      <c r="BC635" s="94">
        <f t="shared" si="251"/>
        <v>0</v>
      </c>
      <c r="BD635" s="94">
        <f t="shared" si="262"/>
        <v>-6.3001605800000027E-2</v>
      </c>
      <c r="BE635" s="94">
        <f t="shared" si="263"/>
        <v>0.28105436479999996</v>
      </c>
      <c r="BF635" s="94">
        <f t="shared" si="264"/>
        <v>0.34405597060000004</v>
      </c>
      <c r="BG635" s="95">
        <f t="shared" si="252"/>
        <v>0</v>
      </c>
      <c r="BH635" s="95">
        <f t="shared" si="253"/>
        <v>0</v>
      </c>
      <c r="BI635" s="95">
        <f>(AVERAGE(B$12:B635)-AVERAGE($D$12:$D635))/STDEV(B$12:B635)</f>
        <v>-8.7081254602406233E-2</v>
      </c>
      <c r="BJ635" s="95">
        <f>(AVERAGE(C$12:C635)-AVERAGE($D$12:$D635))/STDEV(C$12:C635)</f>
        <v>0.10432948975861421</v>
      </c>
      <c r="BK635" s="94"/>
      <c r="BL635" s="94"/>
      <c r="BM635" s="94"/>
      <c r="BN635" s="72">
        <f t="shared" si="254"/>
        <v>0</v>
      </c>
      <c r="BO635" s="72">
        <f t="shared" si="255"/>
        <v>0</v>
      </c>
      <c r="BP635" s="72">
        <f t="shared" si="256"/>
        <v>0</v>
      </c>
      <c r="BQ635" s="72">
        <f t="shared" si="257"/>
        <v>1</v>
      </c>
      <c r="BR635" s="72">
        <f t="shared" si="258"/>
        <v>1</v>
      </c>
      <c r="BS635" s="72">
        <f t="shared" si="259"/>
        <v>1</v>
      </c>
      <c r="BT635" s="72"/>
      <c r="BU635" s="72"/>
      <c r="BV635" s="72"/>
      <c r="BW635" s="72"/>
      <c r="BX635" s="72"/>
      <c r="BY635" s="72"/>
      <c r="BZ635" s="72"/>
      <c r="CA635" s="72"/>
      <c r="CB635" s="72"/>
      <c r="CC635" s="73"/>
      <c r="CD635" s="73"/>
      <c r="CE635" s="73"/>
      <c r="CF635" s="73"/>
      <c r="CG635" s="73"/>
      <c r="CH635" s="73">
        <f t="shared" si="240"/>
        <v>0</v>
      </c>
      <c r="CI635" s="73">
        <f t="shared" si="241"/>
        <v>0</v>
      </c>
      <c r="CJ635" s="73">
        <f t="shared" si="242"/>
        <v>0</v>
      </c>
      <c r="CK635" s="73"/>
      <c r="CL635" s="73">
        <f t="shared" si="243"/>
        <v>0</v>
      </c>
      <c r="CM635" s="73">
        <f t="shared" si="244"/>
        <v>0</v>
      </c>
      <c r="CN635" s="73">
        <f t="shared" si="245"/>
        <v>0</v>
      </c>
      <c r="CO635" s="73">
        <f t="shared" si="246"/>
        <v>0</v>
      </c>
      <c r="CP635" s="73">
        <f t="shared" si="247"/>
        <v>0</v>
      </c>
      <c r="CQ635" s="73">
        <f t="shared" si="248"/>
        <v>0</v>
      </c>
      <c r="CR635" s="73">
        <f t="shared" si="260"/>
        <v>0</v>
      </c>
      <c r="CS635" s="94"/>
      <c r="CT635" s="94"/>
      <c r="CU635" s="94"/>
      <c r="CV635" s="94"/>
      <c r="CW635" s="94"/>
    </row>
    <row r="636" spans="1:101" s="22" customFormat="1" x14ac:dyDescent="0.2">
      <c r="A636" s="91">
        <f t="shared" si="261"/>
        <v>625</v>
      </c>
      <c r="B636" s="61"/>
      <c r="C636" s="61"/>
      <c r="D636" s="61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AS636" s="109"/>
      <c r="AT636" s="94"/>
      <c r="AU636" s="94"/>
      <c r="AV636" s="94"/>
      <c r="AW636" s="94"/>
      <c r="AX636" s="94"/>
      <c r="AY636" s="94">
        <f t="shared" si="249"/>
        <v>625</v>
      </c>
      <c r="AZ636" s="94">
        <f>AVERAGE(B$12:B636)</f>
        <v>-1.0500267633333337E-3</v>
      </c>
      <c r="BA636" s="94">
        <f>AVERAGE(C$12:C636)</f>
        <v>4.6842394133333326E-3</v>
      </c>
      <c r="BB636" s="94">
        <f t="shared" si="250"/>
        <v>0</v>
      </c>
      <c r="BC636" s="94">
        <f t="shared" si="251"/>
        <v>0</v>
      </c>
      <c r="BD636" s="94">
        <f t="shared" si="262"/>
        <v>-6.3001605800000027E-2</v>
      </c>
      <c r="BE636" s="94">
        <f t="shared" si="263"/>
        <v>0.28105436479999996</v>
      </c>
      <c r="BF636" s="94">
        <f t="shared" si="264"/>
        <v>0.34405597060000004</v>
      </c>
      <c r="BG636" s="95">
        <f t="shared" si="252"/>
        <v>0</v>
      </c>
      <c r="BH636" s="95">
        <f t="shared" si="253"/>
        <v>0</v>
      </c>
      <c r="BI636" s="95">
        <f>(AVERAGE(B$12:B636)-AVERAGE($D$12:$D636))/STDEV(B$12:B636)</f>
        <v>-8.7081254602406233E-2</v>
      </c>
      <c r="BJ636" s="95">
        <f>(AVERAGE(C$12:C636)-AVERAGE($D$12:$D636))/STDEV(C$12:C636)</f>
        <v>0.10432948975861421</v>
      </c>
      <c r="BK636" s="94"/>
      <c r="BL636" s="94"/>
      <c r="BM636" s="94"/>
      <c r="BN636" s="72">
        <f t="shared" si="254"/>
        <v>0</v>
      </c>
      <c r="BO636" s="72">
        <f t="shared" si="255"/>
        <v>0</v>
      </c>
      <c r="BP636" s="72">
        <f t="shared" si="256"/>
        <v>0</v>
      </c>
      <c r="BQ636" s="72">
        <f t="shared" si="257"/>
        <v>1</v>
      </c>
      <c r="BR636" s="72">
        <f t="shared" si="258"/>
        <v>1</v>
      </c>
      <c r="BS636" s="72">
        <f t="shared" si="259"/>
        <v>1</v>
      </c>
      <c r="BT636" s="72"/>
      <c r="BU636" s="72"/>
      <c r="BV636" s="72"/>
      <c r="BW636" s="72"/>
      <c r="BX636" s="72"/>
      <c r="BY636" s="72"/>
      <c r="BZ636" s="72"/>
      <c r="CA636" s="72"/>
      <c r="CB636" s="72"/>
      <c r="CC636" s="73"/>
      <c r="CD636" s="73"/>
      <c r="CE636" s="73"/>
      <c r="CF636" s="73"/>
      <c r="CG636" s="73"/>
      <c r="CH636" s="73">
        <f t="shared" si="240"/>
        <v>0</v>
      </c>
      <c r="CI636" s="73">
        <f t="shared" si="241"/>
        <v>0</v>
      </c>
      <c r="CJ636" s="73">
        <f t="shared" si="242"/>
        <v>0</v>
      </c>
      <c r="CK636" s="73"/>
      <c r="CL636" s="73">
        <f t="shared" si="243"/>
        <v>0</v>
      </c>
      <c r="CM636" s="73">
        <f t="shared" si="244"/>
        <v>0</v>
      </c>
      <c r="CN636" s="73">
        <f t="shared" si="245"/>
        <v>0</v>
      </c>
      <c r="CO636" s="73">
        <f t="shared" si="246"/>
        <v>0</v>
      </c>
      <c r="CP636" s="73">
        <f t="shared" si="247"/>
        <v>0</v>
      </c>
      <c r="CQ636" s="73">
        <f t="shared" si="248"/>
        <v>0</v>
      </c>
      <c r="CR636" s="73">
        <f t="shared" si="260"/>
        <v>0</v>
      </c>
      <c r="CS636" s="94"/>
      <c r="CT636" s="94"/>
      <c r="CU636" s="94"/>
      <c r="CV636" s="94"/>
      <c r="CW636" s="94"/>
    </row>
    <row r="637" spans="1:101" s="22" customFormat="1" x14ac:dyDescent="0.2">
      <c r="A637" s="91">
        <f t="shared" si="261"/>
        <v>626</v>
      </c>
      <c r="B637" s="61"/>
      <c r="C637" s="61"/>
      <c r="D637" s="61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AS637" s="109"/>
      <c r="AT637" s="94"/>
      <c r="AU637" s="94"/>
      <c r="AV637" s="94"/>
      <c r="AW637" s="94"/>
      <c r="AX637" s="94"/>
      <c r="AY637" s="94">
        <f t="shared" si="249"/>
        <v>626</v>
      </c>
      <c r="AZ637" s="94">
        <f>AVERAGE(B$12:B637)</f>
        <v>-1.0500267633333337E-3</v>
      </c>
      <c r="BA637" s="94">
        <f>AVERAGE(C$12:C637)</f>
        <v>4.6842394133333326E-3</v>
      </c>
      <c r="BB637" s="94">
        <f t="shared" si="250"/>
        <v>0</v>
      </c>
      <c r="BC637" s="94">
        <f t="shared" si="251"/>
        <v>0</v>
      </c>
      <c r="BD637" s="94">
        <f t="shared" si="262"/>
        <v>-6.3001605800000027E-2</v>
      </c>
      <c r="BE637" s="94">
        <f t="shared" si="263"/>
        <v>0.28105436479999996</v>
      </c>
      <c r="BF637" s="94">
        <f t="shared" si="264"/>
        <v>0.34405597060000004</v>
      </c>
      <c r="BG637" s="95">
        <f t="shared" si="252"/>
        <v>0</v>
      </c>
      <c r="BH637" s="95">
        <f t="shared" si="253"/>
        <v>0</v>
      </c>
      <c r="BI637" s="95">
        <f>(AVERAGE(B$12:B637)-AVERAGE($D$12:$D637))/STDEV(B$12:B637)</f>
        <v>-8.7081254602406233E-2</v>
      </c>
      <c r="BJ637" s="95">
        <f>(AVERAGE(C$12:C637)-AVERAGE($D$12:$D637))/STDEV(C$12:C637)</f>
        <v>0.10432948975861421</v>
      </c>
      <c r="BK637" s="94"/>
      <c r="BL637" s="94"/>
      <c r="BM637" s="94"/>
      <c r="BN637" s="72">
        <f t="shared" si="254"/>
        <v>0</v>
      </c>
      <c r="BO637" s="72">
        <f t="shared" si="255"/>
        <v>0</v>
      </c>
      <c r="BP637" s="72">
        <f t="shared" si="256"/>
        <v>0</v>
      </c>
      <c r="BQ637" s="72">
        <f t="shared" si="257"/>
        <v>1</v>
      </c>
      <c r="BR637" s="72">
        <f t="shared" si="258"/>
        <v>1</v>
      </c>
      <c r="BS637" s="72">
        <f t="shared" si="259"/>
        <v>1</v>
      </c>
      <c r="BT637" s="72"/>
      <c r="BU637" s="72"/>
      <c r="BV637" s="72"/>
      <c r="BW637" s="72"/>
      <c r="BX637" s="72"/>
      <c r="BY637" s="72"/>
      <c r="BZ637" s="72"/>
      <c r="CA637" s="72"/>
      <c r="CB637" s="72"/>
      <c r="CC637" s="73"/>
      <c r="CD637" s="73"/>
      <c r="CE637" s="73"/>
      <c r="CF637" s="73"/>
      <c r="CG637" s="73"/>
      <c r="CH637" s="73">
        <f t="shared" si="240"/>
        <v>0</v>
      </c>
      <c r="CI637" s="73">
        <f t="shared" si="241"/>
        <v>0</v>
      </c>
      <c r="CJ637" s="73">
        <f t="shared" si="242"/>
        <v>0</v>
      </c>
      <c r="CK637" s="73"/>
      <c r="CL637" s="73">
        <f t="shared" si="243"/>
        <v>0</v>
      </c>
      <c r="CM637" s="73">
        <f t="shared" si="244"/>
        <v>0</v>
      </c>
      <c r="CN637" s="73">
        <f t="shared" si="245"/>
        <v>0</v>
      </c>
      <c r="CO637" s="73">
        <f t="shared" si="246"/>
        <v>0</v>
      </c>
      <c r="CP637" s="73">
        <f t="shared" si="247"/>
        <v>0</v>
      </c>
      <c r="CQ637" s="73">
        <f t="shared" si="248"/>
        <v>0</v>
      </c>
      <c r="CR637" s="73">
        <f t="shared" si="260"/>
        <v>0</v>
      </c>
      <c r="CS637" s="94"/>
      <c r="CT637" s="94"/>
      <c r="CU637" s="94"/>
      <c r="CV637" s="94"/>
      <c r="CW637" s="94"/>
    </row>
    <row r="638" spans="1:101" s="22" customFormat="1" x14ac:dyDescent="0.2">
      <c r="A638" s="91">
        <f t="shared" si="261"/>
        <v>627</v>
      </c>
      <c r="B638" s="61"/>
      <c r="C638" s="61"/>
      <c r="D638" s="61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AS638" s="109"/>
      <c r="AT638" s="94"/>
      <c r="AU638" s="94"/>
      <c r="AV638" s="94"/>
      <c r="AW638" s="94"/>
      <c r="AX638" s="94"/>
      <c r="AY638" s="94">
        <f t="shared" si="249"/>
        <v>627</v>
      </c>
      <c r="AZ638" s="94">
        <f>AVERAGE(B$12:B638)</f>
        <v>-1.0500267633333337E-3</v>
      </c>
      <c r="BA638" s="94">
        <f>AVERAGE(C$12:C638)</f>
        <v>4.6842394133333326E-3</v>
      </c>
      <c r="BB638" s="94">
        <f t="shared" si="250"/>
        <v>0</v>
      </c>
      <c r="BC638" s="94">
        <f t="shared" si="251"/>
        <v>0</v>
      </c>
      <c r="BD638" s="94">
        <f t="shared" si="262"/>
        <v>-6.3001605800000027E-2</v>
      </c>
      <c r="BE638" s="94">
        <f t="shared" si="263"/>
        <v>0.28105436479999996</v>
      </c>
      <c r="BF638" s="94">
        <f t="shared" si="264"/>
        <v>0.34405597060000004</v>
      </c>
      <c r="BG638" s="95">
        <f t="shared" si="252"/>
        <v>0</v>
      </c>
      <c r="BH638" s="95">
        <f t="shared" si="253"/>
        <v>0</v>
      </c>
      <c r="BI638" s="95">
        <f>(AVERAGE(B$12:B638)-AVERAGE($D$12:$D638))/STDEV(B$12:B638)</f>
        <v>-8.7081254602406233E-2</v>
      </c>
      <c r="BJ638" s="95">
        <f>(AVERAGE(C$12:C638)-AVERAGE($D$12:$D638))/STDEV(C$12:C638)</f>
        <v>0.10432948975861421</v>
      </c>
      <c r="BK638" s="94"/>
      <c r="BL638" s="94"/>
      <c r="BM638" s="94"/>
      <c r="BN638" s="72">
        <f t="shared" si="254"/>
        <v>0</v>
      </c>
      <c r="BO638" s="72">
        <f t="shared" si="255"/>
        <v>0</v>
      </c>
      <c r="BP638" s="72">
        <f t="shared" si="256"/>
        <v>0</v>
      </c>
      <c r="BQ638" s="72">
        <f t="shared" si="257"/>
        <v>1</v>
      </c>
      <c r="BR638" s="72">
        <f t="shared" si="258"/>
        <v>1</v>
      </c>
      <c r="BS638" s="72">
        <f t="shared" si="259"/>
        <v>1</v>
      </c>
      <c r="BT638" s="72"/>
      <c r="BU638" s="72"/>
      <c r="BV638" s="72"/>
      <c r="BW638" s="72"/>
      <c r="BX638" s="72"/>
      <c r="BY638" s="72"/>
      <c r="BZ638" s="72"/>
      <c r="CA638" s="72"/>
      <c r="CB638" s="72"/>
      <c r="CC638" s="73"/>
      <c r="CD638" s="73"/>
      <c r="CE638" s="73"/>
      <c r="CF638" s="73"/>
      <c r="CG638" s="73"/>
      <c r="CH638" s="73">
        <f t="shared" si="240"/>
        <v>0</v>
      </c>
      <c r="CI638" s="73">
        <f t="shared" si="241"/>
        <v>0</v>
      </c>
      <c r="CJ638" s="73">
        <f t="shared" si="242"/>
        <v>0</v>
      </c>
      <c r="CK638" s="73"/>
      <c r="CL638" s="73">
        <f t="shared" si="243"/>
        <v>0</v>
      </c>
      <c r="CM638" s="73">
        <f t="shared" si="244"/>
        <v>0</v>
      </c>
      <c r="CN638" s="73">
        <f t="shared" si="245"/>
        <v>0</v>
      </c>
      <c r="CO638" s="73">
        <f t="shared" si="246"/>
        <v>0</v>
      </c>
      <c r="CP638" s="73">
        <f t="shared" si="247"/>
        <v>0</v>
      </c>
      <c r="CQ638" s="73">
        <f t="shared" si="248"/>
        <v>0</v>
      </c>
      <c r="CR638" s="73">
        <f t="shared" si="260"/>
        <v>0</v>
      </c>
      <c r="CS638" s="94"/>
      <c r="CT638" s="94"/>
      <c r="CU638" s="94"/>
      <c r="CV638" s="94"/>
      <c r="CW638" s="94"/>
    </row>
    <row r="639" spans="1:101" s="22" customFormat="1" x14ac:dyDescent="0.2">
      <c r="A639" s="91">
        <f t="shared" si="261"/>
        <v>628</v>
      </c>
      <c r="B639" s="61"/>
      <c r="C639" s="61"/>
      <c r="D639" s="61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AS639" s="109"/>
      <c r="AT639" s="94"/>
      <c r="AU639" s="94"/>
      <c r="AV639" s="94"/>
      <c r="AW639" s="94"/>
      <c r="AX639" s="94"/>
      <c r="AY639" s="94">
        <f t="shared" si="249"/>
        <v>628</v>
      </c>
      <c r="AZ639" s="94">
        <f>AVERAGE(B$12:B639)</f>
        <v>-1.0500267633333337E-3</v>
      </c>
      <c r="BA639" s="94">
        <f>AVERAGE(C$12:C639)</f>
        <v>4.6842394133333326E-3</v>
      </c>
      <c r="BB639" s="94">
        <f t="shared" si="250"/>
        <v>0</v>
      </c>
      <c r="BC639" s="94">
        <f t="shared" si="251"/>
        <v>0</v>
      </c>
      <c r="BD639" s="94">
        <f t="shared" si="262"/>
        <v>-6.3001605800000027E-2</v>
      </c>
      <c r="BE639" s="94">
        <f t="shared" si="263"/>
        <v>0.28105436479999996</v>
      </c>
      <c r="BF639" s="94">
        <f t="shared" si="264"/>
        <v>0.34405597060000004</v>
      </c>
      <c r="BG639" s="95">
        <f t="shared" si="252"/>
        <v>0</v>
      </c>
      <c r="BH639" s="95">
        <f t="shared" si="253"/>
        <v>0</v>
      </c>
      <c r="BI639" s="95">
        <f>(AVERAGE(B$12:B639)-AVERAGE($D$12:$D639))/STDEV(B$12:B639)</f>
        <v>-8.7081254602406233E-2</v>
      </c>
      <c r="BJ639" s="95">
        <f>(AVERAGE(C$12:C639)-AVERAGE($D$12:$D639))/STDEV(C$12:C639)</f>
        <v>0.10432948975861421</v>
      </c>
      <c r="BK639" s="94"/>
      <c r="BL639" s="94"/>
      <c r="BM639" s="94"/>
      <c r="BN639" s="72">
        <f t="shared" si="254"/>
        <v>0</v>
      </c>
      <c r="BO639" s="72">
        <f t="shared" si="255"/>
        <v>0</v>
      </c>
      <c r="BP639" s="72">
        <f t="shared" si="256"/>
        <v>0</v>
      </c>
      <c r="BQ639" s="72">
        <f t="shared" si="257"/>
        <v>1</v>
      </c>
      <c r="BR639" s="72">
        <f t="shared" si="258"/>
        <v>1</v>
      </c>
      <c r="BS639" s="72">
        <f t="shared" si="259"/>
        <v>1</v>
      </c>
      <c r="BT639" s="72"/>
      <c r="BU639" s="72"/>
      <c r="BV639" s="72"/>
      <c r="BW639" s="72"/>
      <c r="BX639" s="72"/>
      <c r="BY639" s="72"/>
      <c r="BZ639" s="72"/>
      <c r="CA639" s="72"/>
      <c r="CB639" s="72"/>
      <c r="CC639" s="73"/>
      <c r="CD639" s="73"/>
      <c r="CE639" s="73"/>
      <c r="CF639" s="73"/>
      <c r="CG639" s="73"/>
      <c r="CH639" s="73">
        <f t="shared" si="240"/>
        <v>0</v>
      </c>
      <c r="CI639" s="73">
        <f t="shared" si="241"/>
        <v>0</v>
      </c>
      <c r="CJ639" s="73">
        <f t="shared" si="242"/>
        <v>0</v>
      </c>
      <c r="CK639" s="73"/>
      <c r="CL639" s="73">
        <f t="shared" si="243"/>
        <v>0</v>
      </c>
      <c r="CM639" s="73">
        <f t="shared" si="244"/>
        <v>0</v>
      </c>
      <c r="CN639" s="73">
        <f t="shared" si="245"/>
        <v>0</v>
      </c>
      <c r="CO639" s="73">
        <f t="shared" si="246"/>
        <v>0</v>
      </c>
      <c r="CP639" s="73">
        <f t="shared" si="247"/>
        <v>0</v>
      </c>
      <c r="CQ639" s="73">
        <f t="shared" si="248"/>
        <v>0</v>
      </c>
      <c r="CR639" s="73">
        <f t="shared" si="260"/>
        <v>0</v>
      </c>
      <c r="CS639" s="94"/>
      <c r="CT639" s="94"/>
      <c r="CU639" s="94"/>
      <c r="CV639" s="94"/>
      <c r="CW639" s="94"/>
    </row>
    <row r="640" spans="1:101" s="22" customFormat="1" x14ac:dyDescent="0.2">
      <c r="A640" s="91">
        <f t="shared" si="261"/>
        <v>629</v>
      </c>
      <c r="B640" s="61"/>
      <c r="C640" s="61"/>
      <c r="D640" s="61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AS640" s="109"/>
      <c r="AT640" s="94"/>
      <c r="AU640" s="94"/>
      <c r="AV640" s="94"/>
      <c r="AW640" s="94"/>
      <c r="AX640" s="94"/>
      <c r="AY640" s="94">
        <f t="shared" si="249"/>
        <v>629</v>
      </c>
      <c r="AZ640" s="94">
        <f>AVERAGE(B$12:B640)</f>
        <v>-1.0500267633333337E-3</v>
      </c>
      <c r="BA640" s="94">
        <f>AVERAGE(C$12:C640)</f>
        <v>4.6842394133333326E-3</v>
      </c>
      <c r="BB640" s="94">
        <f t="shared" si="250"/>
        <v>0</v>
      </c>
      <c r="BC640" s="94">
        <f t="shared" si="251"/>
        <v>0</v>
      </c>
      <c r="BD640" s="94">
        <f t="shared" si="262"/>
        <v>-6.3001605800000027E-2</v>
      </c>
      <c r="BE640" s="94">
        <f t="shared" si="263"/>
        <v>0.28105436479999996</v>
      </c>
      <c r="BF640" s="94">
        <f t="shared" si="264"/>
        <v>0.34405597060000004</v>
      </c>
      <c r="BG640" s="95">
        <f t="shared" si="252"/>
        <v>0</v>
      </c>
      <c r="BH640" s="95">
        <f t="shared" si="253"/>
        <v>0</v>
      </c>
      <c r="BI640" s="95">
        <f>(AVERAGE(B$12:B640)-AVERAGE($D$12:$D640))/STDEV(B$12:B640)</f>
        <v>-8.7081254602406233E-2</v>
      </c>
      <c r="BJ640" s="95">
        <f>(AVERAGE(C$12:C640)-AVERAGE($D$12:$D640))/STDEV(C$12:C640)</f>
        <v>0.10432948975861421</v>
      </c>
      <c r="BK640" s="94"/>
      <c r="BL640" s="94"/>
      <c r="BM640" s="94"/>
      <c r="BN640" s="72">
        <f t="shared" si="254"/>
        <v>0</v>
      </c>
      <c r="BO640" s="72">
        <f t="shared" si="255"/>
        <v>0</v>
      </c>
      <c r="BP640" s="72">
        <f t="shared" si="256"/>
        <v>0</v>
      </c>
      <c r="BQ640" s="72">
        <f t="shared" si="257"/>
        <v>1</v>
      </c>
      <c r="BR640" s="72">
        <f t="shared" si="258"/>
        <v>1</v>
      </c>
      <c r="BS640" s="72">
        <f t="shared" si="259"/>
        <v>1</v>
      </c>
      <c r="BT640" s="72"/>
      <c r="BU640" s="72"/>
      <c r="BV640" s="72"/>
      <c r="BW640" s="72"/>
      <c r="BX640" s="72"/>
      <c r="BY640" s="72"/>
      <c r="BZ640" s="72"/>
      <c r="CA640" s="72"/>
      <c r="CB640" s="72"/>
      <c r="CC640" s="73"/>
      <c r="CD640" s="73"/>
      <c r="CE640" s="73"/>
      <c r="CF640" s="73"/>
      <c r="CG640" s="73"/>
      <c r="CH640" s="73">
        <f t="shared" si="240"/>
        <v>0</v>
      </c>
      <c r="CI640" s="73">
        <f t="shared" si="241"/>
        <v>0</v>
      </c>
      <c r="CJ640" s="73">
        <f t="shared" si="242"/>
        <v>0</v>
      </c>
      <c r="CK640" s="73"/>
      <c r="CL640" s="73">
        <f t="shared" si="243"/>
        <v>0</v>
      </c>
      <c r="CM640" s="73">
        <f t="shared" si="244"/>
        <v>0</v>
      </c>
      <c r="CN640" s="73">
        <f t="shared" si="245"/>
        <v>0</v>
      </c>
      <c r="CO640" s="73">
        <f t="shared" si="246"/>
        <v>0</v>
      </c>
      <c r="CP640" s="73">
        <f t="shared" si="247"/>
        <v>0</v>
      </c>
      <c r="CQ640" s="73">
        <f t="shared" si="248"/>
        <v>0</v>
      </c>
      <c r="CR640" s="73">
        <f t="shared" si="260"/>
        <v>0</v>
      </c>
      <c r="CS640" s="94"/>
      <c r="CT640" s="94"/>
      <c r="CU640" s="94"/>
      <c r="CV640" s="94"/>
      <c r="CW640" s="94"/>
    </row>
    <row r="641" spans="1:101" s="22" customFormat="1" x14ac:dyDescent="0.2">
      <c r="A641" s="91">
        <f t="shared" si="261"/>
        <v>630</v>
      </c>
      <c r="B641" s="61"/>
      <c r="C641" s="61"/>
      <c r="D641" s="61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AS641" s="109"/>
      <c r="AT641" s="94"/>
      <c r="AU641" s="94"/>
      <c r="AV641" s="94"/>
      <c r="AW641" s="94"/>
      <c r="AX641" s="94"/>
      <c r="AY641" s="94">
        <f t="shared" si="249"/>
        <v>630</v>
      </c>
      <c r="AZ641" s="94">
        <f>AVERAGE(B$12:B641)</f>
        <v>-1.0500267633333337E-3</v>
      </c>
      <c r="BA641" s="94">
        <f>AVERAGE(C$12:C641)</f>
        <v>4.6842394133333326E-3</v>
      </c>
      <c r="BB641" s="94">
        <f t="shared" si="250"/>
        <v>0</v>
      </c>
      <c r="BC641" s="94">
        <f t="shared" si="251"/>
        <v>0</v>
      </c>
      <c r="BD641" s="94">
        <f t="shared" si="262"/>
        <v>-6.3001605800000027E-2</v>
      </c>
      <c r="BE641" s="94">
        <f t="shared" si="263"/>
        <v>0.28105436479999996</v>
      </c>
      <c r="BF641" s="94">
        <f t="shared" si="264"/>
        <v>0.34405597060000004</v>
      </c>
      <c r="BG641" s="95">
        <f t="shared" si="252"/>
        <v>0</v>
      </c>
      <c r="BH641" s="95">
        <f t="shared" si="253"/>
        <v>0</v>
      </c>
      <c r="BI641" s="95">
        <f>(AVERAGE(B$12:B641)-AVERAGE($D$12:$D641))/STDEV(B$12:B641)</f>
        <v>-8.7081254602406233E-2</v>
      </c>
      <c r="BJ641" s="95">
        <f>(AVERAGE(C$12:C641)-AVERAGE($D$12:$D641))/STDEV(C$12:C641)</f>
        <v>0.10432948975861421</v>
      </c>
      <c r="BK641" s="94"/>
      <c r="BL641" s="94"/>
      <c r="BM641" s="94"/>
      <c r="BN641" s="72">
        <f t="shared" si="254"/>
        <v>0</v>
      </c>
      <c r="BO641" s="72">
        <f t="shared" si="255"/>
        <v>0</v>
      </c>
      <c r="BP641" s="72">
        <f t="shared" si="256"/>
        <v>0</v>
      </c>
      <c r="BQ641" s="72">
        <f t="shared" si="257"/>
        <v>1</v>
      </c>
      <c r="BR641" s="72">
        <f t="shared" si="258"/>
        <v>1</v>
      </c>
      <c r="BS641" s="72">
        <f t="shared" si="259"/>
        <v>1</v>
      </c>
      <c r="BT641" s="72"/>
      <c r="BU641" s="72"/>
      <c r="BV641" s="72"/>
      <c r="BW641" s="72"/>
      <c r="BX641" s="72"/>
      <c r="BY641" s="72"/>
      <c r="BZ641" s="72"/>
      <c r="CA641" s="72"/>
      <c r="CB641" s="72"/>
      <c r="CC641" s="73"/>
      <c r="CD641" s="73"/>
      <c r="CE641" s="73"/>
      <c r="CF641" s="73"/>
      <c r="CG641" s="73"/>
      <c r="CH641" s="73">
        <f t="shared" si="240"/>
        <v>0</v>
      </c>
      <c r="CI641" s="73">
        <f t="shared" si="241"/>
        <v>0</v>
      </c>
      <c r="CJ641" s="73">
        <f t="shared" si="242"/>
        <v>0</v>
      </c>
      <c r="CK641" s="73"/>
      <c r="CL641" s="73">
        <f t="shared" si="243"/>
        <v>0</v>
      </c>
      <c r="CM641" s="73">
        <f t="shared" si="244"/>
        <v>0</v>
      </c>
      <c r="CN641" s="73">
        <f t="shared" si="245"/>
        <v>0</v>
      </c>
      <c r="CO641" s="73">
        <f t="shared" si="246"/>
        <v>0</v>
      </c>
      <c r="CP641" s="73">
        <f t="shared" si="247"/>
        <v>0</v>
      </c>
      <c r="CQ641" s="73">
        <f t="shared" si="248"/>
        <v>0</v>
      </c>
      <c r="CR641" s="73">
        <f t="shared" si="260"/>
        <v>0</v>
      </c>
      <c r="CS641" s="94"/>
      <c r="CT641" s="94"/>
      <c r="CU641" s="94"/>
      <c r="CV641" s="94"/>
      <c r="CW641" s="94"/>
    </row>
    <row r="642" spans="1:101" s="22" customFormat="1" x14ac:dyDescent="0.2">
      <c r="A642" s="91">
        <f t="shared" si="261"/>
        <v>631</v>
      </c>
      <c r="B642" s="61"/>
      <c r="C642" s="61"/>
      <c r="D642" s="61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AS642" s="109"/>
      <c r="AT642" s="94"/>
      <c r="AU642" s="94"/>
      <c r="AV642" s="94"/>
      <c r="AW642" s="94"/>
      <c r="AX642" s="94"/>
      <c r="AY642" s="94">
        <f t="shared" si="249"/>
        <v>631</v>
      </c>
      <c r="AZ642" s="94">
        <f>AVERAGE(B$12:B642)</f>
        <v>-1.0500267633333337E-3</v>
      </c>
      <c r="BA642" s="94">
        <f>AVERAGE(C$12:C642)</f>
        <v>4.6842394133333326E-3</v>
      </c>
      <c r="BB642" s="94">
        <f t="shared" si="250"/>
        <v>0</v>
      </c>
      <c r="BC642" s="94">
        <f t="shared" si="251"/>
        <v>0</v>
      </c>
      <c r="BD642" s="94">
        <f t="shared" si="262"/>
        <v>-6.3001605800000027E-2</v>
      </c>
      <c r="BE642" s="94">
        <f t="shared" si="263"/>
        <v>0.28105436479999996</v>
      </c>
      <c r="BF642" s="94">
        <f t="shared" si="264"/>
        <v>0.34405597060000004</v>
      </c>
      <c r="BG642" s="95">
        <f t="shared" si="252"/>
        <v>0</v>
      </c>
      <c r="BH642" s="95">
        <f t="shared" si="253"/>
        <v>0</v>
      </c>
      <c r="BI642" s="95">
        <f>(AVERAGE(B$12:B642)-AVERAGE($D$12:$D642))/STDEV(B$12:B642)</f>
        <v>-8.7081254602406233E-2</v>
      </c>
      <c r="BJ642" s="95">
        <f>(AVERAGE(C$12:C642)-AVERAGE($D$12:$D642))/STDEV(C$12:C642)</f>
        <v>0.10432948975861421</v>
      </c>
      <c r="BK642" s="94"/>
      <c r="BL642" s="94"/>
      <c r="BM642" s="94"/>
      <c r="BN642" s="72">
        <f t="shared" si="254"/>
        <v>0</v>
      </c>
      <c r="BO642" s="72">
        <f t="shared" si="255"/>
        <v>0</v>
      </c>
      <c r="BP642" s="72">
        <f t="shared" si="256"/>
        <v>0</v>
      </c>
      <c r="BQ642" s="72">
        <f t="shared" si="257"/>
        <v>1</v>
      </c>
      <c r="BR642" s="72">
        <f t="shared" si="258"/>
        <v>1</v>
      </c>
      <c r="BS642" s="72">
        <f t="shared" si="259"/>
        <v>1</v>
      </c>
      <c r="BT642" s="72"/>
      <c r="BU642" s="72"/>
      <c r="BV642" s="72"/>
      <c r="BW642" s="72"/>
      <c r="BX642" s="72"/>
      <c r="BY642" s="72"/>
      <c r="BZ642" s="72"/>
      <c r="CA642" s="72"/>
      <c r="CB642" s="72"/>
      <c r="CC642" s="73"/>
      <c r="CD642" s="73"/>
      <c r="CE642" s="73"/>
      <c r="CF642" s="73"/>
      <c r="CG642" s="73"/>
      <c r="CH642" s="73">
        <f t="shared" si="240"/>
        <v>0</v>
      </c>
      <c r="CI642" s="73">
        <f t="shared" si="241"/>
        <v>0</v>
      </c>
      <c r="CJ642" s="73">
        <f t="shared" si="242"/>
        <v>0</v>
      </c>
      <c r="CK642" s="73"/>
      <c r="CL642" s="73">
        <f t="shared" si="243"/>
        <v>0</v>
      </c>
      <c r="CM642" s="73">
        <f t="shared" si="244"/>
        <v>0</v>
      </c>
      <c r="CN642" s="73">
        <f t="shared" si="245"/>
        <v>0</v>
      </c>
      <c r="CO642" s="73">
        <f t="shared" si="246"/>
        <v>0</v>
      </c>
      <c r="CP642" s="73">
        <f t="shared" si="247"/>
        <v>0</v>
      </c>
      <c r="CQ642" s="73">
        <f t="shared" si="248"/>
        <v>0</v>
      </c>
      <c r="CR642" s="73">
        <f t="shared" si="260"/>
        <v>0</v>
      </c>
      <c r="CS642" s="94"/>
      <c r="CT642" s="94"/>
      <c r="CU642" s="94"/>
      <c r="CV642" s="94"/>
      <c r="CW642" s="94"/>
    </row>
    <row r="643" spans="1:101" s="22" customFormat="1" x14ac:dyDescent="0.2">
      <c r="A643" s="91">
        <f t="shared" si="261"/>
        <v>632</v>
      </c>
      <c r="B643" s="61"/>
      <c r="C643" s="61"/>
      <c r="D643" s="61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AS643" s="109"/>
      <c r="AT643" s="94"/>
      <c r="AU643" s="94"/>
      <c r="AV643" s="94"/>
      <c r="AW643" s="94"/>
      <c r="AX643" s="94"/>
      <c r="AY643" s="94">
        <f t="shared" si="249"/>
        <v>632</v>
      </c>
      <c r="AZ643" s="94">
        <f>AVERAGE(B$12:B643)</f>
        <v>-1.0500267633333337E-3</v>
      </c>
      <c r="BA643" s="94">
        <f>AVERAGE(C$12:C643)</f>
        <v>4.6842394133333326E-3</v>
      </c>
      <c r="BB643" s="94">
        <f t="shared" si="250"/>
        <v>0</v>
      </c>
      <c r="BC643" s="94">
        <f t="shared" si="251"/>
        <v>0</v>
      </c>
      <c r="BD643" s="94">
        <f t="shared" si="262"/>
        <v>-6.3001605800000027E-2</v>
      </c>
      <c r="BE643" s="94">
        <f t="shared" si="263"/>
        <v>0.28105436479999996</v>
      </c>
      <c r="BF643" s="94">
        <f t="shared" si="264"/>
        <v>0.34405597060000004</v>
      </c>
      <c r="BG643" s="95">
        <f t="shared" si="252"/>
        <v>0</v>
      </c>
      <c r="BH643" s="95">
        <f t="shared" si="253"/>
        <v>0</v>
      </c>
      <c r="BI643" s="95">
        <f>(AVERAGE(B$12:B643)-AVERAGE($D$12:$D643))/STDEV(B$12:B643)</f>
        <v>-8.7081254602406233E-2</v>
      </c>
      <c r="BJ643" s="95">
        <f>(AVERAGE(C$12:C643)-AVERAGE($D$12:$D643))/STDEV(C$12:C643)</f>
        <v>0.10432948975861421</v>
      </c>
      <c r="BK643" s="94"/>
      <c r="BL643" s="94"/>
      <c r="BM643" s="94"/>
      <c r="BN643" s="72">
        <f t="shared" si="254"/>
        <v>0</v>
      </c>
      <c r="BO643" s="72">
        <f t="shared" si="255"/>
        <v>0</v>
      </c>
      <c r="BP643" s="72">
        <f t="shared" si="256"/>
        <v>0</v>
      </c>
      <c r="BQ643" s="72">
        <f t="shared" si="257"/>
        <v>1</v>
      </c>
      <c r="BR643" s="72">
        <f t="shared" si="258"/>
        <v>1</v>
      </c>
      <c r="BS643" s="72">
        <f t="shared" si="259"/>
        <v>1</v>
      </c>
      <c r="BT643" s="72"/>
      <c r="BU643" s="72"/>
      <c r="BV643" s="72"/>
      <c r="BW643" s="72"/>
      <c r="BX643" s="72"/>
      <c r="BY643" s="72"/>
      <c r="BZ643" s="72"/>
      <c r="CA643" s="72"/>
      <c r="CB643" s="72"/>
      <c r="CC643" s="73"/>
      <c r="CD643" s="73"/>
      <c r="CE643" s="73"/>
      <c r="CF643" s="73"/>
      <c r="CG643" s="73"/>
      <c r="CH643" s="73">
        <f t="shared" si="240"/>
        <v>0</v>
      </c>
      <c r="CI643" s="73">
        <f t="shared" si="241"/>
        <v>0</v>
      </c>
      <c r="CJ643" s="73">
        <f t="shared" si="242"/>
        <v>0</v>
      </c>
      <c r="CK643" s="73"/>
      <c r="CL643" s="73">
        <f t="shared" si="243"/>
        <v>0</v>
      </c>
      <c r="CM643" s="73">
        <f t="shared" si="244"/>
        <v>0</v>
      </c>
      <c r="CN643" s="73">
        <f t="shared" si="245"/>
        <v>0</v>
      </c>
      <c r="CO643" s="73">
        <f t="shared" si="246"/>
        <v>0</v>
      </c>
      <c r="CP643" s="73">
        <f t="shared" si="247"/>
        <v>0</v>
      </c>
      <c r="CQ643" s="73">
        <f t="shared" si="248"/>
        <v>0</v>
      </c>
      <c r="CR643" s="73">
        <f t="shared" si="260"/>
        <v>0</v>
      </c>
      <c r="CS643" s="94"/>
      <c r="CT643" s="94"/>
      <c r="CU643" s="94"/>
      <c r="CV643" s="94"/>
      <c r="CW643" s="94"/>
    </row>
    <row r="644" spans="1:101" s="22" customFormat="1" x14ac:dyDescent="0.2">
      <c r="A644" s="91">
        <f t="shared" si="261"/>
        <v>633</v>
      </c>
      <c r="B644" s="61"/>
      <c r="C644" s="61"/>
      <c r="D644" s="61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AS644" s="109"/>
      <c r="AT644" s="94"/>
      <c r="AU644" s="94"/>
      <c r="AV644" s="94"/>
      <c r="AW644" s="94"/>
      <c r="AX644" s="94"/>
      <c r="AY644" s="94">
        <f t="shared" si="249"/>
        <v>633</v>
      </c>
      <c r="AZ644" s="94">
        <f>AVERAGE(B$12:B644)</f>
        <v>-1.0500267633333337E-3</v>
      </c>
      <c r="BA644" s="94">
        <f>AVERAGE(C$12:C644)</f>
        <v>4.6842394133333326E-3</v>
      </c>
      <c r="BB644" s="94">
        <f t="shared" si="250"/>
        <v>0</v>
      </c>
      <c r="BC644" s="94">
        <f t="shared" si="251"/>
        <v>0</v>
      </c>
      <c r="BD644" s="94">
        <f t="shared" si="262"/>
        <v>-6.3001605800000027E-2</v>
      </c>
      <c r="BE644" s="94">
        <f t="shared" si="263"/>
        <v>0.28105436479999996</v>
      </c>
      <c r="BF644" s="94">
        <f t="shared" si="264"/>
        <v>0.34405597060000004</v>
      </c>
      <c r="BG644" s="95">
        <f t="shared" si="252"/>
        <v>0</v>
      </c>
      <c r="BH644" s="95">
        <f t="shared" si="253"/>
        <v>0</v>
      </c>
      <c r="BI644" s="95">
        <f>(AVERAGE(B$12:B644)-AVERAGE($D$12:$D644))/STDEV(B$12:B644)</f>
        <v>-8.7081254602406233E-2</v>
      </c>
      <c r="BJ644" s="95">
        <f>(AVERAGE(C$12:C644)-AVERAGE($D$12:$D644))/STDEV(C$12:C644)</f>
        <v>0.10432948975861421</v>
      </c>
      <c r="BK644" s="94"/>
      <c r="BL644" s="94"/>
      <c r="BM644" s="94"/>
      <c r="BN644" s="72">
        <f t="shared" si="254"/>
        <v>0</v>
      </c>
      <c r="BO644" s="72">
        <f t="shared" si="255"/>
        <v>0</v>
      </c>
      <c r="BP644" s="72">
        <f t="shared" si="256"/>
        <v>0</v>
      </c>
      <c r="BQ644" s="72">
        <f t="shared" si="257"/>
        <v>1</v>
      </c>
      <c r="BR644" s="72">
        <f t="shared" si="258"/>
        <v>1</v>
      </c>
      <c r="BS644" s="72">
        <f t="shared" si="259"/>
        <v>1</v>
      </c>
      <c r="BT644" s="72"/>
      <c r="BU644" s="72"/>
      <c r="BV644" s="72"/>
      <c r="BW644" s="72"/>
      <c r="BX644" s="72"/>
      <c r="BY644" s="72"/>
      <c r="BZ644" s="72"/>
      <c r="CA644" s="72"/>
      <c r="CB644" s="72"/>
      <c r="CC644" s="73"/>
      <c r="CD644" s="73"/>
      <c r="CE644" s="73"/>
      <c r="CF644" s="73"/>
      <c r="CG644" s="73"/>
      <c r="CH644" s="73">
        <f t="shared" si="240"/>
        <v>0</v>
      </c>
      <c r="CI644" s="73">
        <f t="shared" si="241"/>
        <v>0</v>
      </c>
      <c r="CJ644" s="73">
        <f t="shared" si="242"/>
        <v>0</v>
      </c>
      <c r="CK644" s="73"/>
      <c r="CL644" s="73">
        <f t="shared" si="243"/>
        <v>0</v>
      </c>
      <c r="CM644" s="73">
        <f t="shared" si="244"/>
        <v>0</v>
      </c>
      <c r="CN644" s="73">
        <f t="shared" si="245"/>
        <v>0</v>
      </c>
      <c r="CO644" s="73">
        <f t="shared" si="246"/>
        <v>0</v>
      </c>
      <c r="CP644" s="73">
        <f t="shared" si="247"/>
        <v>0</v>
      </c>
      <c r="CQ644" s="73">
        <f t="shared" si="248"/>
        <v>0</v>
      </c>
      <c r="CR644" s="73">
        <f t="shared" si="260"/>
        <v>0</v>
      </c>
      <c r="CS644" s="94"/>
      <c r="CT644" s="94"/>
      <c r="CU644" s="94"/>
      <c r="CV644" s="94"/>
      <c r="CW644" s="94"/>
    </row>
    <row r="645" spans="1:101" s="22" customFormat="1" x14ac:dyDescent="0.2">
      <c r="A645" s="91">
        <f t="shared" si="261"/>
        <v>634</v>
      </c>
      <c r="B645" s="61"/>
      <c r="C645" s="61"/>
      <c r="D645" s="61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AS645" s="109"/>
      <c r="AT645" s="94"/>
      <c r="AU645" s="94"/>
      <c r="AV645" s="94"/>
      <c r="AW645" s="94"/>
      <c r="AX645" s="94"/>
      <c r="AY645" s="94">
        <f t="shared" si="249"/>
        <v>634</v>
      </c>
      <c r="AZ645" s="94">
        <f>AVERAGE(B$12:B645)</f>
        <v>-1.0500267633333337E-3</v>
      </c>
      <c r="BA645" s="94">
        <f>AVERAGE(C$12:C645)</f>
        <v>4.6842394133333326E-3</v>
      </c>
      <c r="BB645" s="94">
        <f t="shared" si="250"/>
        <v>0</v>
      </c>
      <c r="BC645" s="94">
        <f t="shared" si="251"/>
        <v>0</v>
      </c>
      <c r="BD645" s="94">
        <f t="shared" si="262"/>
        <v>-6.3001605800000027E-2</v>
      </c>
      <c r="BE645" s="94">
        <f t="shared" si="263"/>
        <v>0.28105436479999996</v>
      </c>
      <c r="BF645" s="94">
        <f t="shared" si="264"/>
        <v>0.34405597060000004</v>
      </c>
      <c r="BG645" s="95">
        <f t="shared" si="252"/>
        <v>0</v>
      </c>
      <c r="BH645" s="95">
        <f t="shared" si="253"/>
        <v>0</v>
      </c>
      <c r="BI645" s="95">
        <f>(AVERAGE(B$12:B645)-AVERAGE($D$12:$D645))/STDEV(B$12:B645)</f>
        <v>-8.7081254602406233E-2</v>
      </c>
      <c r="BJ645" s="95">
        <f>(AVERAGE(C$12:C645)-AVERAGE($D$12:$D645))/STDEV(C$12:C645)</f>
        <v>0.10432948975861421</v>
      </c>
      <c r="BK645" s="94"/>
      <c r="BL645" s="94"/>
      <c r="BM645" s="94"/>
      <c r="BN645" s="72">
        <f t="shared" si="254"/>
        <v>0</v>
      </c>
      <c r="BO645" s="72">
        <f t="shared" si="255"/>
        <v>0</v>
      </c>
      <c r="BP645" s="72">
        <f t="shared" si="256"/>
        <v>0</v>
      </c>
      <c r="BQ645" s="72">
        <f t="shared" si="257"/>
        <v>1</v>
      </c>
      <c r="BR645" s="72">
        <f t="shared" si="258"/>
        <v>1</v>
      </c>
      <c r="BS645" s="72">
        <f t="shared" si="259"/>
        <v>1</v>
      </c>
      <c r="BT645" s="72"/>
      <c r="BU645" s="72"/>
      <c r="BV645" s="72"/>
      <c r="BW645" s="72"/>
      <c r="BX645" s="72"/>
      <c r="BY645" s="72"/>
      <c r="BZ645" s="72"/>
      <c r="CA645" s="72"/>
      <c r="CB645" s="72"/>
      <c r="CC645" s="73"/>
      <c r="CD645" s="73"/>
      <c r="CE645" s="73"/>
      <c r="CF645" s="73"/>
      <c r="CG645" s="73"/>
      <c r="CH645" s="73">
        <f t="shared" si="240"/>
        <v>0</v>
      </c>
      <c r="CI645" s="73">
        <f t="shared" si="241"/>
        <v>0</v>
      </c>
      <c r="CJ645" s="73">
        <f t="shared" si="242"/>
        <v>0</v>
      </c>
      <c r="CK645" s="73"/>
      <c r="CL645" s="73">
        <f t="shared" si="243"/>
        <v>0</v>
      </c>
      <c r="CM645" s="73">
        <f t="shared" si="244"/>
        <v>0</v>
      </c>
      <c r="CN645" s="73">
        <f t="shared" si="245"/>
        <v>0</v>
      </c>
      <c r="CO645" s="73">
        <f t="shared" si="246"/>
        <v>0</v>
      </c>
      <c r="CP645" s="73">
        <f t="shared" si="247"/>
        <v>0</v>
      </c>
      <c r="CQ645" s="73">
        <f t="shared" si="248"/>
        <v>0</v>
      </c>
      <c r="CR645" s="73">
        <f t="shared" si="260"/>
        <v>0</v>
      </c>
      <c r="CS645" s="94"/>
      <c r="CT645" s="94"/>
      <c r="CU645" s="94"/>
      <c r="CV645" s="94"/>
      <c r="CW645" s="94"/>
    </row>
    <row r="646" spans="1:101" s="22" customFormat="1" x14ac:dyDescent="0.2">
      <c r="A646" s="91">
        <f t="shared" si="261"/>
        <v>635</v>
      </c>
      <c r="B646" s="61"/>
      <c r="C646" s="61"/>
      <c r="D646" s="61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AS646" s="109"/>
      <c r="AT646" s="94"/>
      <c r="AU646" s="94"/>
      <c r="AV646" s="94"/>
      <c r="AW646" s="94"/>
      <c r="AX646" s="94"/>
      <c r="AY646" s="94">
        <f t="shared" si="249"/>
        <v>635</v>
      </c>
      <c r="AZ646" s="94">
        <f>AVERAGE(B$12:B646)</f>
        <v>-1.0500267633333337E-3</v>
      </c>
      <c r="BA646" s="94">
        <f>AVERAGE(C$12:C646)</f>
        <v>4.6842394133333326E-3</v>
      </c>
      <c r="BB646" s="94">
        <f t="shared" si="250"/>
        <v>0</v>
      </c>
      <c r="BC646" s="94">
        <f t="shared" si="251"/>
        <v>0</v>
      </c>
      <c r="BD646" s="94">
        <f t="shared" si="262"/>
        <v>-6.3001605800000027E-2</v>
      </c>
      <c r="BE646" s="94">
        <f t="shared" si="263"/>
        <v>0.28105436479999996</v>
      </c>
      <c r="BF646" s="94">
        <f t="shared" si="264"/>
        <v>0.34405597060000004</v>
      </c>
      <c r="BG646" s="95">
        <f t="shared" si="252"/>
        <v>0</v>
      </c>
      <c r="BH646" s="95">
        <f t="shared" si="253"/>
        <v>0</v>
      </c>
      <c r="BI646" s="95">
        <f>(AVERAGE(B$12:B646)-AVERAGE($D$12:$D646))/STDEV(B$12:B646)</f>
        <v>-8.7081254602406233E-2</v>
      </c>
      <c r="BJ646" s="95">
        <f>(AVERAGE(C$12:C646)-AVERAGE($D$12:$D646))/STDEV(C$12:C646)</f>
        <v>0.10432948975861421</v>
      </c>
      <c r="BK646" s="94"/>
      <c r="BL646" s="94"/>
      <c r="BM646" s="94"/>
      <c r="BN646" s="72">
        <f t="shared" si="254"/>
        <v>0</v>
      </c>
      <c r="BO646" s="72">
        <f t="shared" si="255"/>
        <v>0</v>
      </c>
      <c r="BP646" s="72">
        <f t="shared" si="256"/>
        <v>0</v>
      </c>
      <c r="BQ646" s="72">
        <f t="shared" si="257"/>
        <v>1</v>
      </c>
      <c r="BR646" s="72">
        <f t="shared" si="258"/>
        <v>1</v>
      </c>
      <c r="BS646" s="72">
        <f t="shared" si="259"/>
        <v>1</v>
      </c>
      <c r="BT646" s="72"/>
      <c r="BU646" s="72"/>
      <c r="BV646" s="72"/>
      <c r="BW646" s="72"/>
      <c r="BX646" s="72"/>
      <c r="BY646" s="72"/>
      <c r="BZ646" s="72"/>
      <c r="CA646" s="72"/>
      <c r="CB646" s="72"/>
      <c r="CC646" s="73"/>
      <c r="CD646" s="73"/>
      <c r="CE646" s="73"/>
      <c r="CF646" s="73"/>
      <c r="CG646" s="73"/>
      <c r="CH646" s="73">
        <f t="shared" si="240"/>
        <v>0</v>
      </c>
      <c r="CI646" s="73">
        <f t="shared" si="241"/>
        <v>0</v>
      </c>
      <c r="CJ646" s="73">
        <f t="shared" si="242"/>
        <v>0</v>
      </c>
      <c r="CK646" s="73"/>
      <c r="CL646" s="73">
        <f t="shared" si="243"/>
        <v>0</v>
      </c>
      <c r="CM646" s="73">
        <f t="shared" si="244"/>
        <v>0</v>
      </c>
      <c r="CN646" s="73">
        <f t="shared" si="245"/>
        <v>0</v>
      </c>
      <c r="CO646" s="73">
        <f t="shared" si="246"/>
        <v>0</v>
      </c>
      <c r="CP646" s="73">
        <f t="shared" si="247"/>
        <v>0</v>
      </c>
      <c r="CQ646" s="73">
        <f t="shared" si="248"/>
        <v>0</v>
      </c>
      <c r="CR646" s="73">
        <f t="shared" si="260"/>
        <v>0</v>
      </c>
      <c r="CS646" s="94"/>
      <c r="CT646" s="94"/>
      <c r="CU646" s="94"/>
      <c r="CV646" s="94"/>
      <c r="CW646" s="94"/>
    </row>
    <row r="647" spans="1:101" s="22" customFormat="1" x14ac:dyDescent="0.2">
      <c r="A647" s="91">
        <f t="shared" si="261"/>
        <v>636</v>
      </c>
      <c r="B647" s="61"/>
      <c r="C647" s="61"/>
      <c r="D647" s="61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AS647" s="109"/>
      <c r="AT647" s="94"/>
      <c r="AU647" s="94"/>
      <c r="AV647" s="94"/>
      <c r="AW647" s="94"/>
      <c r="AX647" s="94"/>
      <c r="AY647" s="94">
        <f t="shared" si="249"/>
        <v>636</v>
      </c>
      <c r="AZ647" s="94">
        <f>AVERAGE(B$12:B647)</f>
        <v>-1.0500267633333337E-3</v>
      </c>
      <c r="BA647" s="94">
        <f>AVERAGE(C$12:C647)</f>
        <v>4.6842394133333326E-3</v>
      </c>
      <c r="BB647" s="94">
        <f t="shared" si="250"/>
        <v>0</v>
      </c>
      <c r="BC647" s="94">
        <f t="shared" si="251"/>
        <v>0</v>
      </c>
      <c r="BD647" s="94">
        <f t="shared" si="262"/>
        <v>-6.3001605800000027E-2</v>
      </c>
      <c r="BE647" s="94">
        <f t="shared" si="263"/>
        <v>0.28105436479999996</v>
      </c>
      <c r="BF647" s="94">
        <f t="shared" si="264"/>
        <v>0.34405597060000004</v>
      </c>
      <c r="BG647" s="95">
        <f t="shared" si="252"/>
        <v>0</v>
      </c>
      <c r="BH647" s="95">
        <f t="shared" si="253"/>
        <v>0</v>
      </c>
      <c r="BI647" s="95">
        <f>(AVERAGE(B$12:B647)-AVERAGE($D$12:$D647))/STDEV(B$12:B647)</f>
        <v>-8.7081254602406233E-2</v>
      </c>
      <c r="BJ647" s="95">
        <f>(AVERAGE(C$12:C647)-AVERAGE($D$12:$D647))/STDEV(C$12:C647)</f>
        <v>0.10432948975861421</v>
      </c>
      <c r="BK647" s="94"/>
      <c r="BL647" s="94"/>
      <c r="BM647" s="94"/>
      <c r="BN647" s="72">
        <f t="shared" si="254"/>
        <v>0</v>
      </c>
      <c r="BO647" s="72">
        <f t="shared" si="255"/>
        <v>0</v>
      </c>
      <c r="BP647" s="72">
        <f t="shared" si="256"/>
        <v>0</v>
      </c>
      <c r="BQ647" s="72">
        <f t="shared" si="257"/>
        <v>1</v>
      </c>
      <c r="BR647" s="72">
        <f t="shared" si="258"/>
        <v>1</v>
      </c>
      <c r="BS647" s="72">
        <f t="shared" si="259"/>
        <v>1</v>
      </c>
      <c r="BT647" s="72"/>
      <c r="BU647" s="72"/>
      <c r="BV647" s="72"/>
      <c r="BW647" s="72"/>
      <c r="BX647" s="72"/>
      <c r="BY647" s="72"/>
      <c r="BZ647" s="72"/>
      <c r="CA647" s="72"/>
      <c r="CB647" s="72"/>
      <c r="CC647" s="73"/>
      <c r="CD647" s="73"/>
      <c r="CE647" s="73"/>
      <c r="CF647" s="73"/>
      <c r="CG647" s="73"/>
      <c r="CH647" s="73">
        <f t="shared" si="240"/>
        <v>0</v>
      </c>
      <c r="CI647" s="73">
        <f t="shared" si="241"/>
        <v>0</v>
      </c>
      <c r="CJ647" s="73">
        <f t="shared" si="242"/>
        <v>0</v>
      </c>
      <c r="CK647" s="73"/>
      <c r="CL647" s="73">
        <f t="shared" si="243"/>
        <v>0</v>
      </c>
      <c r="CM647" s="73">
        <f t="shared" si="244"/>
        <v>0</v>
      </c>
      <c r="CN647" s="73">
        <f t="shared" si="245"/>
        <v>0</v>
      </c>
      <c r="CO647" s="73">
        <f t="shared" si="246"/>
        <v>0</v>
      </c>
      <c r="CP647" s="73">
        <f t="shared" si="247"/>
        <v>0</v>
      </c>
      <c r="CQ647" s="73">
        <f t="shared" si="248"/>
        <v>0</v>
      </c>
      <c r="CR647" s="73">
        <f t="shared" si="260"/>
        <v>0</v>
      </c>
      <c r="CS647" s="94"/>
      <c r="CT647" s="94"/>
      <c r="CU647" s="94"/>
      <c r="CV647" s="94"/>
      <c r="CW647" s="94"/>
    </row>
    <row r="648" spans="1:101" s="22" customFormat="1" x14ac:dyDescent="0.2">
      <c r="A648" s="91">
        <f t="shared" si="261"/>
        <v>637</v>
      </c>
      <c r="B648" s="61"/>
      <c r="C648" s="61"/>
      <c r="D648" s="61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AS648" s="109"/>
      <c r="AT648" s="94"/>
      <c r="AU648" s="94"/>
      <c r="AV648" s="94"/>
      <c r="AW648" s="94"/>
      <c r="AX648" s="94"/>
      <c r="AY648" s="94">
        <f t="shared" si="249"/>
        <v>637</v>
      </c>
      <c r="AZ648" s="94">
        <f>AVERAGE(B$12:B648)</f>
        <v>-1.0500267633333337E-3</v>
      </c>
      <c r="BA648" s="94">
        <f>AVERAGE(C$12:C648)</f>
        <v>4.6842394133333326E-3</v>
      </c>
      <c r="BB648" s="94">
        <f t="shared" si="250"/>
        <v>0</v>
      </c>
      <c r="BC648" s="94">
        <f t="shared" si="251"/>
        <v>0</v>
      </c>
      <c r="BD648" s="94">
        <f t="shared" si="262"/>
        <v>-6.3001605800000027E-2</v>
      </c>
      <c r="BE648" s="94">
        <f t="shared" si="263"/>
        <v>0.28105436479999996</v>
      </c>
      <c r="BF648" s="94">
        <f t="shared" si="264"/>
        <v>0.34405597060000004</v>
      </c>
      <c r="BG648" s="95">
        <f t="shared" si="252"/>
        <v>0</v>
      </c>
      <c r="BH648" s="95">
        <f t="shared" si="253"/>
        <v>0</v>
      </c>
      <c r="BI648" s="95">
        <f>(AVERAGE(B$12:B648)-AVERAGE($D$12:$D648))/STDEV(B$12:B648)</f>
        <v>-8.7081254602406233E-2</v>
      </c>
      <c r="BJ648" s="95">
        <f>(AVERAGE(C$12:C648)-AVERAGE($D$12:$D648))/STDEV(C$12:C648)</f>
        <v>0.10432948975861421</v>
      </c>
      <c r="BK648" s="94"/>
      <c r="BL648" s="94"/>
      <c r="BM648" s="94"/>
      <c r="BN648" s="72">
        <f t="shared" si="254"/>
        <v>0</v>
      </c>
      <c r="BO648" s="72">
        <f t="shared" si="255"/>
        <v>0</v>
      </c>
      <c r="BP648" s="72">
        <f t="shared" si="256"/>
        <v>0</v>
      </c>
      <c r="BQ648" s="72">
        <f t="shared" si="257"/>
        <v>1</v>
      </c>
      <c r="BR648" s="72">
        <f t="shared" si="258"/>
        <v>1</v>
      </c>
      <c r="BS648" s="72">
        <f t="shared" si="259"/>
        <v>1</v>
      </c>
      <c r="BT648" s="72"/>
      <c r="BU648" s="72"/>
      <c r="BV648" s="72"/>
      <c r="BW648" s="72"/>
      <c r="BX648" s="72"/>
      <c r="BY648" s="72"/>
      <c r="BZ648" s="72"/>
      <c r="CA648" s="72"/>
      <c r="CB648" s="72"/>
      <c r="CC648" s="73"/>
      <c r="CD648" s="73"/>
      <c r="CE648" s="73"/>
      <c r="CF648" s="73"/>
      <c r="CG648" s="73"/>
      <c r="CH648" s="73">
        <f t="shared" si="240"/>
        <v>0</v>
      </c>
      <c r="CI648" s="73">
        <f t="shared" si="241"/>
        <v>0</v>
      </c>
      <c r="CJ648" s="73">
        <f t="shared" si="242"/>
        <v>0</v>
      </c>
      <c r="CK648" s="73"/>
      <c r="CL648" s="73">
        <f t="shared" si="243"/>
        <v>0</v>
      </c>
      <c r="CM648" s="73">
        <f t="shared" si="244"/>
        <v>0</v>
      </c>
      <c r="CN648" s="73">
        <f t="shared" si="245"/>
        <v>0</v>
      </c>
      <c r="CO648" s="73">
        <f t="shared" si="246"/>
        <v>0</v>
      </c>
      <c r="CP648" s="73">
        <f t="shared" si="247"/>
        <v>0</v>
      </c>
      <c r="CQ648" s="73">
        <f t="shared" si="248"/>
        <v>0</v>
      </c>
      <c r="CR648" s="73">
        <f t="shared" si="260"/>
        <v>0</v>
      </c>
      <c r="CS648" s="94"/>
      <c r="CT648" s="94"/>
      <c r="CU648" s="94"/>
      <c r="CV648" s="94"/>
      <c r="CW648" s="94"/>
    </row>
    <row r="649" spans="1:101" s="22" customFormat="1" x14ac:dyDescent="0.2">
      <c r="A649" s="91">
        <f t="shared" si="261"/>
        <v>638</v>
      </c>
      <c r="B649" s="61"/>
      <c r="C649" s="61"/>
      <c r="D649" s="61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AS649" s="109"/>
      <c r="AT649" s="94"/>
      <c r="AU649" s="94"/>
      <c r="AV649" s="94"/>
      <c r="AW649" s="94"/>
      <c r="AX649" s="94"/>
      <c r="AY649" s="94">
        <f t="shared" si="249"/>
        <v>638</v>
      </c>
      <c r="AZ649" s="94">
        <f>AVERAGE(B$12:B649)</f>
        <v>-1.0500267633333337E-3</v>
      </c>
      <c r="BA649" s="94">
        <f>AVERAGE(C$12:C649)</f>
        <v>4.6842394133333326E-3</v>
      </c>
      <c r="BB649" s="94">
        <f t="shared" si="250"/>
        <v>0</v>
      </c>
      <c r="BC649" s="94">
        <f t="shared" si="251"/>
        <v>0</v>
      </c>
      <c r="BD649" s="94">
        <f t="shared" si="262"/>
        <v>-6.3001605800000027E-2</v>
      </c>
      <c r="BE649" s="94">
        <f t="shared" si="263"/>
        <v>0.28105436479999996</v>
      </c>
      <c r="BF649" s="94">
        <f t="shared" si="264"/>
        <v>0.34405597060000004</v>
      </c>
      <c r="BG649" s="95">
        <f t="shared" si="252"/>
        <v>0</v>
      </c>
      <c r="BH649" s="95">
        <f t="shared" si="253"/>
        <v>0</v>
      </c>
      <c r="BI649" s="95">
        <f>(AVERAGE(B$12:B649)-AVERAGE($D$12:$D649))/STDEV(B$12:B649)</f>
        <v>-8.7081254602406233E-2</v>
      </c>
      <c r="BJ649" s="95">
        <f>(AVERAGE(C$12:C649)-AVERAGE($D$12:$D649))/STDEV(C$12:C649)</f>
        <v>0.10432948975861421</v>
      </c>
      <c r="BK649" s="94"/>
      <c r="BL649" s="94"/>
      <c r="BM649" s="94"/>
      <c r="BN649" s="72">
        <f t="shared" si="254"/>
        <v>0</v>
      </c>
      <c r="BO649" s="72">
        <f t="shared" si="255"/>
        <v>0</v>
      </c>
      <c r="BP649" s="72">
        <f t="shared" si="256"/>
        <v>0</v>
      </c>
      <c r="BQ649" s="72">
        <f t="shared" si="257"/>
        <v>1</v>
      </c>
      <c r="BR649" s="72">
        <f t="shared" si="258"/>
        <v>1</v>
      </c>
      <c r="BS649" s="72">
        <f t="shared" si="259"/>
        <v>1</v>
      </c>
      <c r="BT649" s="72"/>
      <c r="BU649" s="72"/>
      <c r="BV649" s="72"/>
      <c r="BW649" s="72"/>
      <c r="BX649" s="72"/>
      <c r="BY649" s="72"/>
      <c r="BZ649" s="72"/>
      <c r="CA649" s="72"/>
      <c r="CB649" s="72"/>
      <c r="CC649" s="73"/>
      <c r="CD649" s="73"/>
      <c r="CE649" s="73"/>
      <c r="CF649" s="73"/>
      <c r="CG649" s="73"/>
      <c r="CH649" s="73">
        <f t="shared" si="240"/>
        <v>0</v>
      </c>
      <c r="CI649" s="73">
        <f t="shared" si="241"/>
        <v>0</v>
      </c>
      <c r="CJ649" s="73">
        <f t="shared" si="242"/>
        <v>0</v>
      </c>
      <c r="CK649" s="73"/>
      <c r="CL649" s="73">
        <f t="shared" si="243"/>
        <v>0</v>
      </c>
      <c r="CM649" s="73">
        <f t="shared" si="244"/>
        <v>0</v>
      </c>
      <c r="CN649" s="73">
        <f t="shared" si="245"/>
        <v>0</v>
      </c>
      <c r="CO649" s="73">
        <f t="shared" si="246"/>
        <v>0</v>
      </c>
      <c r="CP649" s="73">
        <f t="shared" si="247"/>
        <v>0</v>
      </c>
      <c r="CQ649" s="73">
        <f t="shared" si="248"/>
        <v>0</v>
      </c>
      <c r="CR649" s="73">
        <f t="shared" si="260"/>
        <v>0</v>
      </c>
      <c r="CS649" s="94"/>
      <c r="CT649" s="94"/>
      <c r="CU649" s="94"/>
      <c r="CV649" s="94"/>
      <c r="CW649" s="94"/>
    </row>
    <row r="650" spans="1:101" s="22" customFormat="1" x14ac:dyDescent="0.2">
      <c r="A650" s="91">
        <f t="shared" si="261"/>
        <v>639</v>
      </c>
      <c r="B650" s="61"/>
      <c r="C650" s="61"/>
      <c r="D650" s="61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AS650" s="109"/>
      <c r="AT650" s="94"/>
      <c r="AU650" s="94"/>
      <c r="AV650" s="94"/>
      <c r="AW650" s="94"/>
      <c r="AX650" s="94"/>
      <c r="AY650" s="94">
        <f t="shared" si="249"/>
        <v>639</v>
      </c>
      <c r="AZ650" s="94">
        <f>AVERAGE(B$12:B650)</f>
        <v>-1.0500267633333337E-3</v>
      </c>
      <c r="BA650" s="94">
        <f>AVERAGE(C$12:C650)</f>
        <v>4.6842394133333326E-3</v>
      </c>
      <c r="BB650" s="94">
        <f t="shared" si="250"/>
        <v>0</v>
      </c>
      <c r="BC650" s="94">
        <f t="shared" si="251"/>
        <v>0</v>
      </c>
      <c r="BD650" s="94">
        <f t="shared" si="262"/>
        <v>-6.3001605800000027E-2</v>
      </c>
      <c r="BE650" s="94">
        <f t="shared" si="263"/>
        <v>0.28105436479999996</v>
      </c>
      <c r="BF650" s="94">
        <f t="shared" si="264"/>
        <v>0.34405597060000004</v>
      </c>
      <c r="BG650" s="95">
        <f t="shared" si="252"/>
        <v>0</v>
      </c>
      <c r="BH650" s="95">
        <f t="shared" si="253"/>
        <v>0</v>
      </c>
      <c r="BI650" s="95">
        <f>(AVERAGE(B$12:B650)-AVERAGE($D$12:$D650))/STDEV(B$12:B650)</f>
        <v>-8.7081254602406233E-2</v>
      </c>
      <c r="BJ650" s="95">
        <f>(AVERAGE(C$12:C650)-AVERAGE($D$12:$D650))/STDEV(C$12:C650)</f>
        <v>0.10432948975861421</v>
      </c>
      <c r="BK650" s="94"/>
      <c r="BL650" s="94"/>
      <c r="BM650" s="94"/>
      <c r="BN650" s="72">
        <f t="shared" si="254"/>
        <v>0</v>
      </c>
      <c r="BO650" s="72">
        <f t="shared" si="255"/>
        <v>0</v>
      </c>
      <c r="BP650" s="72">
        <f t="shared" si="256"/>
        <v>0</v>
      </c>
      <c r="BQ650" s="72">
        <f t="shared" si="257"/>
        <v>1</v>
      </c>
      <c r="BR650" s="72">
        <f t="shared" si="258"/>
        <v>1</v>
      </c>
      <c r="BS650" s="72">
        <f t="shared" si="259"/>
        <v>1</v>
      </c>
      <c r="BT650" s="72"/>
      <c r="BU650" s="72"/>
      <c r="BV650" s="72"/>
      <c r="BW650" s="72"/>
      <c r="BX650" s="72"/>
      <c r="BY650" s="72"/>
      <c r="BZ650" s="72"/>
      <c r="CA650" s="72"/>
      <c r="CB650" s="72"/>
      <c r="CC650" s="73"/>
      <c r="CD650" s="73"/>
      <c r="CE650" s="73"/>
      <c r="CF650" s="73"/>
      <c r="CG650" s="73"/>
      <c r="CH650" s="73">
        <f t="shared" si="240"/>
        <v>0</v>
      </c>
      <c r="CI650" s="73">
        <f t="shared" si="241"/>
        <v>0</v>
      </c>
      <c r="CJ650" s="73">
        <f t="shared" si="242"/>
        <v>0</v>
      </c>
      <c r="CK650" s="73"/>
      <c r="CL650" s="73">
        <f t="shared" si="243"/>
        <v>0</v>
      </c>
      <c r="CM650" s="73">
        <f t="shared" si="244"/>
        <v>0</v>
      </c>
      <c r="CN650" s="73">
        <f t="shared" si="245"/>
        <v>0</v>
      </c>
      <c r="CO650" s="73">
        <f t="shared" si="246"/>
        <v>0</v>
      </c>
      <c r="CP650" s="73">
        <f t="shared" si="247"/>
        <v>0</v>
      </c>
      <c r="CQ650" s="73">
        <f t="shared" si="248"/>
        <v>0</v>
      </c>
      <c r="CR650" s="73">
        <f t="shared" si="260"/>
        <v>0</v>
      </c>
      <c r="CS650" s="94"/>
      <c r="CT650" s="94"/>
      <c r="CU650" s="94"/>
      <c r="CV650" s="94"/>
      <c r="CW650" s="94"/>
    </row>
    <row r="651" spans="1:101" s="22" customFormat="1" x14ac:dyDescent="0.2">
      <c r="A651" s="91">
        <f t="shared" si="261"/>
        <v>640</v>
      </c>
      <c r="B651" s="61"/>
      <c r="C651" s="61"/>
      <c r="D651" s="61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AS651" s="109"/>
      <c r="AT651" s="94"/>
      <c r="AU651" s="94"/>
      <c r="AV651" s="94"/>
      <c r="AW651" s="94"/>
      <c r="AX651" s="94"/>
      <c r="AY651" s="94">
        <f t="shared" si="249"/>
        <v>640</v>
      </c>
      <c r="AZ651" s="94">
        <f>AVERAGE(B$12:B651)</f>
        <v>-1.0500267633333337E-3</v>
      </c>
      <c r="BA651" s="94">
        <f>AVERAGE(C$12:C651)</f>
        <v>4.6842394133333326E-3</v>
      </c>
      <c r="BB651" s="94">
        <f t="shared" si="250"/>
        <v>0</v>
      </c>
      <c r="BC651" s="94">
        <f t="shared" si="251"/>
        <v>0</v>
      </c>
      <c r="BD651" s="94">
        <f t="shared" si="262"/>
        <v>-6.3001605800000027E-2</v>
      </c>
      <c r="BE651" s="94">
        <f t="shared" si="263"/>
        <v>0.28105436479999996</v>
      </c>
      <c r="BF651" s="94">
        <f t="shared" si="264"/>
        <v>0.34405597060000004</v>
      </c>
      <c r="BG651" s="95">
        <f t="shared" si="252"/>
        <v>0</v>
      </c>
      <c r="BH651" s="95">
        <f t="shared" si="253"/>
        <v>0</v>
      </c>
      <c r="BI651" s="95">
        <f>(AVERAGE(B$12:B651)-AVERAGE($D$12:$D651))/STDEV(B$12:B651)</f>
        <v>-8.7081254602406233E-2</v>
      </c>
      <c r="BJ651" s="95">
        <f>(AVERAGE(C$12:C651)-AVERAGE($D$12:$D651))/STDEV(C$12:C651)</f>
        <v>0.10432948975861421</v>
      </c>
      <c r="BK651" s="94"/>
      <c r="BL651" s="94"/>
      <c r="BM651" s="94"/>
      <c r="BN651" s="72">
        <f t="shared" si="254"/>
        <v>0</v>
      </c>
      <c r="BO651" s="72">
        <f t="shared" si="255"/>
        <v>0</v>
      </c>
      <c r="BP651" s="72">
        <f t="shared" si="256"/>
        <v>0</v>
      </c>
      <c r="BQ651" s="72">
        <f t="shared" si="257"/>
        <v>1</v>
      </c>
      <c r="BR651" s="72">
        <f t="shared" si="258"/>
        <v>1</v>
      </c>
      <c r="BS651" s="72">
        <f t="shared" si="259"/>
        <v>1</v>
      </c>
      <c r="BT651" s="72"/>
      <c r="BU651" s="72"/>
      <c r="BV651" s="72"/>
      <c r="BW651" s="72"/>
      <c r="BX651" s="72"/>
      <c r="BY651" s="72"/>
      <c r="BZ651" s="72"/>
      <c r="CA651" s="72"/>
      <c r="CB651" s="72"/>
      <c r="CC651" s="73"/>
      <c r="CD651" s="73"/>
      <c r="CE651" s="73"/>
      <c r="CF651" s="73"/>
      <c r="CG651" s="73"/>
      <c r="CH651" s="73">
        <f t="shared" si="240"/>
        <v>0</v>
      </c>
      <c r="CI651" s="73">
        <f t="shared" si="241"/>
        <v>0</v>
      </c>
      <c r="CJ651" s="73">
        <f t="shared" si="242"/>
        <v>0</v>
      </c>
      <c r="CK651" s="73"/>
      <c r="CL651" s="73">
        <f t="shared" si="243"/>
        <v>0</v>
      </c>
      <c r="CM651" s="73">
        <f t="shared" si="244"/>
        <v>0</v>
      </c>
      <c r="CN651" s="73">
        <f t="shared" si="245"/>
        <v>0</v>
      </c>
      <c r="CO651" s="73">
        <f t="shared" si="246"/>
        <v>0</v>
      </c>
      <c r="CP651" s="73">
        <f t="shared" si="247"/>
        <v>0</v>
      </c>
      <c r="CQ651" s="73">
        <f t="shared" si="248"/>
        <v>0</v>
      </c>
      <c r="CR651" s="73">
        <f t="shared" si="260"/>
        <v>0</v>
      </c>
      <c r="CS651" s="94"/>
      <c r="CT651" s="94"/>
      <c r="CU651" s="94"/>
      <c r="CV651" s="94"/>
      <c r="CW651" s="94"/>
    </row>
    <row r="652" spans="1:101" s="22" customFormat="1" x14ac:dyDescent="0.2">
      <c r="A652" s="91">
        <f t="shared" si="261"/>
        <v>641</v>
      </c>
      <c r="B652" s="61"/>
      <c r="C652" s="61"/>
      <c r="D652" s="61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AS652" s="109"/>
      <c r="AT652" s="94"/>
      <c r="AU652" s="94"/>
      <c r="AV652" s="94"/>
      <c r="AW652" s="94"/>
      <c r="AX652" s="94"/>
      <c r="AY652" s="94">
        <f t="shared" si="249"/>
        <v>641</v>
      </c>
      <c r="AZ652" s="94">
        <f>AVERAGE(B$12:B652)</f>
        <v>-1.0500267633333337E-3</v>
      </c>
      <c r="BA652" s="94">
        <f>AVERAGE(C$12:C652)</f>
        <v>4.6842394133333326E-3</v>
      </c>
      <c r="BB652" s="94">
        <f t="shared" si="250"/>
        <v>0</v>
      </c>
      <c r="BC652" s="94">
        <f t="shared" si="251"/>
        <v>0</v>
      </c>
      <c r="BD652" s="94">
        <f t="shared" si="262"/>
        <v>-6.3001605800000027E-2</v>
      </c>
      <c r="BE652" s="94">
        <f t="shared" si="263"/>
        <v>0.28105436479999996</v>
      </c>
      <c r="BF652" s="94">
        <f t="shared" si="264"/>
        <v>0.34405597060000004</v>
      </c>
      <c r="BG652" s="95">
        <f t="shared" si="252"/>
        <v>0</v>
      </c>
      <c r="BH652" s="95">
        <f t="shared" si="253"/>
        <v>0</v>
      </c>
      <c r="BI652" s="95">
        <f>(AVERAGE(B$12:B652)-AVERAGE($D$12:$D652))/STDEV(B$12:B652)</f>
        <v>-8.7081254602406233E-2</v>
      </c>
      <c r="BJ652" s="95">
        <f>(AVERAGE(C$12:C652)-AVERAGE($D$12:$D652))/STDEV(C$12:C652)</f>
        <v>0.10432948975861421</v>
      </c>
      <c r="BK652" s="94"/>
      <c r="BL652" s="94"/>
      <c r="BM652" s="94"/>
      <c r="BN652" s="72">
        <f t="shared" si="254"/>
        <v>0</v>
      </c>
      <c r="BO652" s="72">
        <f t="shared" si="255"/>
        <v>0</v>
      </c>
      <c r="BP652" s="72">
        <f t="shared" si="256"/>
        <v>0</v>
      </c>
      <c r="BQ652" s="72">
        <f t="shared" si="257"/>
        <v>1</v>
      </c>
      <c r="BR652" s="72">
        <f t="shared" si="258"/>
        <v>1</v>
      </c>
      <c r="BS652" s="72">
        <f t="shared" si="259"/>
        <v>1</v>
      </c>
      <c r="BT652" s="72"/>
      <c r="BU652" s="72"/>
      <c r="BV652" s="72"/>
      <c r="BW652" s="72"/>
      <c r="BX652" s="72"/>
      <c r="BY652" s="72"/>
      <c r="BZ652" s="72"/>
      <c r="CA652" s="72"/>
      <c r="CB652" s="72"/>
      <c r="CC652" s="73"/>
      <c r="CD652" s="73"/>
      <c r="CE652" s="73"/>
      <c r="CF652" s="73"/>
      <c r="CG652" s="73"/>
      <c r="CH652" s="73">
        <f t="shared" ref="CH652:CH715" si="265">B652^2</f>
        <v>0</v>
      </c>
      <c r="CI652" s="73">
        <f t="shared" ref="CI652:CI715" si="266">B652^3</f>
        <v>0</v>
      </c>
      <c r="CJ652" s="73">
        <f t="shared" ref="CJ652:CJ715" si="267">B652^4</f>
        <v>0</v>
      </c>
      <c r="CK652" s="73"/>
      <c r="CL652" s="73">
        <f t="shared" ref="CL652:CL715" si="268">C652^2</f>
        <v>0</v>
      </c>
      <c r="CM652" s="73">
        <f t="shared" ref="CM652:CM715" si="269">C652^3</f>
        <v>0</v>
      </c>
      <c r="CN652" s="73">
        <f t="shared" ref="CN652:CN715" si="270">C652^4</f>
        <v>0</v>
      </c>
      <c r="CO652" s="73">
        <f t="shared" ref="CO652:CO715" si="271">B652*C652</f>
        <v>0</v>
      </c>
      <c r="CP652" s="73">
        <f t="shared" ref="CP652:CP715" si="272">B652*CL652</f>
        <v>0</v>
      </c>
      <c r="CQ652" s="73">
        <f t="shared" ref="CQ652:CQ715" si="273">CH652*C652</f>
        <v>0</v>
      </c>
      <c r="CR652" s="73">
        <f t="shared" si="260"/>
        <v>0</v>
      </c>
      <c r="CS652" s="94"/>
      <c r="CT652" s="94"/>
      <c r="CU652" s="94"/>
      <c r="CV652" s="94"/>
      <c r="CW652" s="94"/>
    </row>
    <row r="653" spans="1:101" s="22" customFormat="1" x14ac:dyDescent="0.2">
      <c r="A653" s="91">
        <f t="shared" si="261"/>
        <v>642</v>
      </c>
      <c r="B653" s="61"/>
      <c r="C653" s="61"/>
      <c r="D653" s="61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AS653" s="109"/>
      <c r="AT653" s="94"/>
      <c r="AU653" s="94"/>
      <c r="AV653" s="94"/>
      <c r="AW653" s="94"/>
      <c r="AX653" s="94"/>
      <c r="AY653" s="94">
        <f t="shared" ref="AY653:AY716" si="274">A653</f>
        <v>642</v>
      </c>
      <c r="AZ653" s="94">
        <f>AVERAGE(B$12:B653)</f>
        <v>-1.0500267633333337E-3</v>
      </c>
      <c r="BA653" s="94">
        <f>AVERAGE(C$12:C653)</f>
        <v>4.6842394133333326E-3</v>
      </c>
      <c r="BB653" s="94">
        <f t="shared" ref="BB653:BB716" si="275">B653</f>
        <v>0</v>
      </c>
      <c r="BC653" s="94">
        <f t="shared" ref="BC653:BC716" si="276">C653</f>
        <v>0</v>
      </c>
      <c r="BD653" s="94">
        <f t="shared" si="262"/>
        <v>-6.3001605800000027E-2</v>
      </c>
      <c r="BE653" s="94">
        <f t="shared" si="263"/>
        <v>0.28105436479999996</v>
      </c>
      <c r="BF653" s="94">
        <f t="shared" si="264"/>
        <v>0.34405597060000004</v>
      </c>
      <c r="BG653" s="95">
        <f t="shared" ref="BG653:BG716" si="277">((BC653-BB653)&gt;0)*(BC653-BB653)</f>
        <v>0</v>
      </c>
      <c r="BH653" s="95">
        <f t="shared" ref="BH653:BH716" si="278">((BC653-BB653)&lt;=0)*(BC653-BB653)</f>
        <v>0</v>
      </c>
      <c r="BI653" s="95">
        <f>(AVERAGE(B$12:B653)-AVERAGE($D$12:$D653))/STDEV(B$12:B653)</f>
        <v>-8.7081254602406233E-2</v>
      </c>
      <c r="BJ653" s="95">
        <f>(AVERAGE(C$12:C653)-AVERAGE($D$12:$D653))/STDEV(C$12:C653)</f>
        <v>0.10432948975861421</v>
      </c>
      <c r="BK653" s="94"/>
      <c r="BL653" s="94"/>
      <c r="BM653" s="94"/>
      <c r="BN653" s="72">
        <f t="shared" ref="BN653:BN716" si="279">IF(BN652&lt;&gt;1,0,IF(AND(ISNUMBER(B653),-100&lt;B653,B653&lt;100),1,0))</f>
        <v>0</v>
      </c>
      <c r="BO653" s="72">
        <f t="shared" ref="BO653:BO716" si="280">IF(BO652&lt;&gt;1,0,IF(AND(ISNUMBER(C653),-100&lt;C653,C653&lt;100),1,0))</f>
        <v>0</v>
      </c>
      <c r="BP653" s="72">
        <f t="shared" ref="BP653:BP716" si="281">IF(BP652&lt;&gt;1,0,IF(AND(ISNUMBER(D653),-100&lt;D653,D653&lt;100),1,0))</f>
        <v>0</v>
      </c>
      <c r="BQ653" s="72">
        <f t="shared" ref="BQ653:BQ716" si="282">IF(B653=C653,1,0)</f>
        <v>1</v>
      </c>
      <c r="BR653" s="72">
        <f t="shared" ref="BR653:BR716" si="283">IF(B653=D653,1,0)</f>
        <v>1</v>
      </c>
      <c r="BS653" s="72">
        <f t="shared" ref="BS653:BS716" si="284">IF(C653=D653,1,0)</f>
        <v>1</v>
      </c>
      <c r="BT653" s="72"/>
      <c r="BU653" s="72"/>
      <c r="BV653" s="72"/>
      <c r="BW653" s="72"/>
      <c r="BX653" s="72"/>
      <c r="BY653" s="72"/>
      <c r="BZ653" s="72"/>
      <c r="CA653" s="72"/>
      <c r="CB653" s="72"/>
      <c r="CC653" s="73"/>
      <c r="CD653" s="73"/>
      <c r="CE653" s="73"/>
      <c r="CF653" s="73"/>
      <c r="CG653" s="73"/>
      <c r="CH653" s="73">
        <f t="shared" si="265"/>
        <v>0</v>
      </c>
      <c r="CI653" s="73">
        <f t="shared" si="266"/>
        <v>0</v>
      </c>
      <c r="CJ653" s="73">
        <f t="shared" si="267"/>
        <v>0</v>
      </c>
      <c r="CK653" s="73"/>
      <c r="CL653" s="73">
        <f t="shared" si="268"/>
        <v>0</v>
      </c>
      <c r="CM653" s="73">
        <f t="shared" si="269"/>
        <v>0</v>
      </c>
      <c r="CN653" s="73">
        <f t="shared" si="270"/>
        <v>0</v>
      </c>
      <c r="CO653" s="73">
        <f t="shared" si="271"/>
        <v>0</v>
      </c>
      <c r="CP653" s="73">
        <f t="shared" si="272"/>
        <v>0</v>
      </c>
      <c r="CQ653" s="73">
        <f t="shared" si="273"/>
        <v>0</v>
      </c>
      <c r="CR653" s="73">
        <f t="shared" ref="CR653:CR716" si="285">CH653*CL653</f>
        <v>0</v>
      </c>
      <c r="CS653" s="94"/>
      <c r="CT653" s="94"/>
      <c r="CU653" s="94"/>
      <c r="CV653" s="94"/>
      <c r="CW653" s="94"/>
    </row>
    <row r="654" spans="1:101" s="22" customFormat="1" x14ac:dyDescent="0.2">
      <c r="A654" s="91">
        <f t="shared" ref="A654:A717" si="286">A653+1</f>
        <v>643</v>
      </c>
      <c r="B654" s="61"/>
      <c r="C654" s="61"/>
      <c r="D654" s="61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AS654" s="109"/>
      <c r="AT654" s="94"/>
      <c r="AU654" s="94"/>
      <c r="AV654" s="94"/>
      <c r="AW654" s="94"/>
      <c r="AX654" s="94"/>
      <c r="AY654" s="94">
        <f t="shared" si="274"/>
        <v>643</v>
      </c>
      <c r="AZ654" s="94">
        <f>AVERAGE(B$12:B654)</f>
        <v>-1.0500267633333337E-3</v>
      </c>
      <c r="BA654" s="94">
        <f>AVERAGE(C$12:C654)</f>
        <v>4.6842394133333326E-3</v>
      </c>
      <c r="BB654" s="94">
        <f t="shared" si="275"/>
        <v>0</v>
      </c>
      <c r="BC654" s="94">
        <f t="shared" si="276"/>
        <v>0</v>
      </c>
      <c r="BD654" s="94">
        <f t="shared" ref="BD654:BD717" si="287">BB654+BD653</f>
        <v>-6.3001605800000027E-2</v>
      </c>
      <c r="BE654" s="94">
        <f t="shared" ref="BE654:BE717" si="288">BC654+BE653</f>
        <v>0.28105436479999996</v>
      </c>
      <c r="BF654" s="94">
        <f t="shared" ref="BF654:BF717" si="289">BC654-BB654+BF653</f>
        <v>0.34405597060000004</v>
      </c>
      <c r="BG654" s="95">
        <f t="shared" si="277"/>
        <v>0</v>
      </c>
      <c r="BH654" s="95">
        <f t="shared" si="278"/>
        <v>0</v>
      </c>
      <c r="BI654" s="95">
        <f>(AVERAGE(B$12:B654)-AVERAGE($D$12:$D654))/STDEV(B$12:B654)</f>
        <v>-8.7081254602406233E-2</v>
      </c>
      <c r="BJ654" s="95">
        <f>(AVERAGE(C$12:C654)-AVERAGE($D$12:$D654))/STDEV(C$12:C654)</f>
        <v>0.10432948975861421</v>
      </c>
      <c r="BK654" s="94"/>
      <c r="BL654" s="94"/>
      <c r="BM654" s="94"/>
      <c r="BN654" s="72">
        <f t="shared" si="279"/>
        <v>0</v>
      </c>
      <c r="BO654" s="72">
        <f t="shared" si="280"/>
        <v>0</v>
      </c>
      <c r="BP654" s="72">
        <f t="shared" si="281"/>
        <v>0</v>
      </c>
      <c r="BQ654" s="72">
        <f t="shared" si="282"/>
        <v>1</v>
      </c>
      <c r="BR654" s="72">
        <f t="shared" si="283"/>
        <v>1</v>
      </c>
      <c r="BS654" s="72">
        <f t="shared" si="284"/>
        <v>1</v>
      </c>
      <c r="BT654" s="72"/>
      <c r="BU654" s="72"/>
      <c r="BV654" s="72"/>
      <c r="BW654" s="72"/>
      <c r="BX654" s="72"/>
      <c r="BY654" s="72"/>
      <c r="BZ654" s="72"/>
      <c r="CA654" s="72"/>
      <c r="CB654" s="72"/>
      <c r="CC654" s="73"/>
      <c r="CD654" s="73"/>
      <c r="CE654" s="73"/>
      <c r="CF654" s="73"/>
      <c r="CG654" s="73"/>
      <c r="CH654" s="73">
        <f t="shared" si="265"/>
        <v>0</v>
      </c>
      <c r="CI654" s="73">
        <f t="shared" si="266"/>
        <v>0</v>
      </c>
      <c r="CJ654" s="73">
        <f t="shared" si="267"/>
        <v>0</v>
      </c>
      <c r="CK654" s="73"/>
      <c r="CL654" s="73">
        <f t="shared" si="268"/>
        <v>0</v>
      </c>
      <c r="CM654" s="73">
        <f t="shared" si="269"/>
        <v>0</v>
      </c>
      <c r="CN654" s="73">
        <f t="shared" si="270"/>
        <v>0</v>
      </c>
      <c r="CO654" s="73">
        <f t="shared" si="271"/>
        <v>0</v>
      </c>
      <c r="CP654" s="73">
        <f t="shared" si="272"/>
        <v>0</v>
      </c>
      <c r="CQ654" s="73">
        <f t="shared" si="273"/>
        <v>0</v>
      </c>
      <c r="CR654" s="73">
        <f t="shared" si="285"/>
        <v>0</v>
      </c>
      <c r="CS654" s="94"/>
      <c r="CT654" s="94"/>
      <c r="CU654" s="94"/>
      <c r="CV654" s="94"/>
      <c r="CW654" s="94"/>
    </row>
    <row r="655" spans="1:101" s="22" customFormat="1" x14ac:dyDescent="0.2">
      <c r="A655" s="91">
        <f t="shared" si="286"/>
        <v>644</v>
      </c>
      <c r="B655" s="61"/>
      <c r="C655" s="61"/>
      <c r="D655" s="61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AS655" s="109"/>
      <c r="AT655" s="94"/>
      <c r="AU655" s="94"/>
      <c r="AV655" s="94"/>
      <c r="AW655" s="94"/>
      <c r="AX655" s="94"/>
      <c r="AY655" s="94">
        <f t="shared" si="274"/>
        <v>644</v>
      </c>
      <c r="AZ655" s="94">
        <f>AVERAGE(B$12:B655)</f>
        <v>-1.0500267633333337E-3</v>
      </c>
      <c r="BA655" s="94">
        <f>AVERAGE(C$12:C655)</f>
        <v>4.6842394133333326E-3</v>
      </c>
      <c r="BB655" s="94">
        <f t="shared" si="275"/>
        <v>0</v>
      </c>
      <c r="BC655" s="94">
        <f t="shared" si="276"/>
        <v>0</v>
      </c>
      <c r="BD655" s="94">
        <f t="shared" si="287"/>
        <v>-6.3001605800000027E-2</v>
      </c>
      <c r="BE655" s="94">
        <f t="shared" si="288"/>
        <v>0.28105436479999996</v>
      </c>
      <c r="BF655" s="94">
        <f t="shared" si="289"/>
        <v>0.34405597060000004</v>
      </c>
      <c r="BG655" s="95">
        <f t="shared" si="277"/>
        <v>0</v>
      </c>
      <c r="BH655" s="95">
        <f t="shared" si="278"/>
        <v>0</v>
      </c>
      <c r="BI655" s="95">
        <f>(AVERAGE(B$12:B655)-AVERAGE($D$12:$D655))/STDEV(B$12:B655)</f>
        <v>-8.7081254602406233E-2</v>
      </c>
      <c r="BJ655" s="95">
        <f>(AVERAGE(C$12:C655)-AVERAGE($D$12:$D655))/STDEV(C$12:C655)</f>
        <v>0.10432948975861421</v>
      </c>
      <c r="BK655" s="94"/>
      <c r="BL655" s="94"/>
      <c r="BM655" s="94"/>
      <c r="BN655" s="72">
        <f t="shared" si="279"/>
        <v>0</v>
      </c>
      <c r="BO655" s="72">
        <f t="shared" si="280"/>
        <v>0</v>
      </c>
      <c r="BP655" s="72">
        <f t="shared" si="281"/>
        <v>0</v>
      </c>
      <c r="BQ655" s="72">
        <f t="shared" si="282"/>
        <v>1</v>
      </c>
      <c r="BR655" s="72">
        <f t="shared" si="283"/>
        <v>1</v>
      </c>
      <c r="BS655" s="72">
        <f t="shared" si="284"/>
        <v>1</v>
      </c>
      <c r="BT655" s="72"/>
      <c r="BU655" s="72"/>
      <c r="BV655" s="72"/>
      <c r="BW655" s="72"/>
      <c r="BX655" s="72"/>
      <c r="BY655" s="72"/>
      <c r="BZ655" s="72"/>
      <c r="CA655" s="72"/>
      <c r="CB655" s="72"/>
      <c r="CC655" s="73"/>
      <c r="CD655" s="73"/>
      <c r="CE655" s="73"/>
      <c r="CF655" s="73"/>
      <c r="CG655" s="73"/>
      <c r="CH655" s="73">
        <f t="shared" si="265"/>
        <v>0</v>
      </c>
      <c r="CI655" s="73">
        <f t="shared" si="266"/>
        <v>0</v>
      </c>
      <c r="CJ655" s="73">
        <f t="shared" si="267"/>
        <v>0</v>
      </c>
      <c r="CK655" s="73"/>
      <c r="CL655" s="73">
        <f t="shared" si="268"/>
        <v>0</v>
      </c>
      <c r="CM655" s="73">
        <f t="shared" si="269"/>
        <v>0</v>
      </c>
      <c r="CN655" s="73">
        <f t="shared" si="270"/>
        <v>0</v>
      </c>
      <c r="CO655" s="73">
        <f t="shared" si="271"/>
        <v>0</v>
      </c>
      <c r="CP655" s="73">
        <f t="shared" si="272"/>
        <v>0</v>
      </c>
      <c r="CQ655" s="73">
        <f t="shared" si="273"/>
        <v>0</v>
      </c>
      <c r="CR655" s="73">
        <f t="shared" si="285"/>
        <v>0</v>
      </c>
      <c r="CS655" s="94"/>
      <c r="CT655" s="94"/>
      <c r="CU655" s="94"/>
      <c r="CV655" s="94"/>
      <c r="CW655" s="94"/>
    </row>
    <row r="656" spans="1:101" s="22" customFormat="1" x14ac:dyDescent="0.2">
      <c r="A656" s="91">
        <f t="shared" si="286"/>
        <v>645</v>
      </c>
      <c r="B656" s="61"/>
      <c r="C656" s="61"/>
      <c r="D656" s="61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AS656" s="109"/>
      <c r="AT656" s="94"/>
      <c r="AU656" s="94"/>
      <c r="AV656" s="94"/>
      <c r="AW656" s="94"/>
      <c r="AX656" s="94"/>
      <c r="AY656" s="94">
        <f t="shared" si="274"/>
        <v>645</v>
      </c>
      <c r="AZ656" s="94">
        <f>AVERAGE(B$12:B656)</f>
        <v>-1.0500267633333337E-3</v>
      </c>
      <c r="BA656" s="94">
        <f>AVERAGE(C$12:C656)</f>
        <v>4.6842394133333326E-3</v>
      </c>
      <c r="BB656" s="94">
        <f t="shared" si="275"/>
        <v>0</v>
      </c>
      <c r="BC656" s="94">
        <f t="shared" si="276"/>
        <v>0</v>
      </c>
      <c r="BD656" s="94">
        <f t="shared" si="287"/>
        <v>-6.3001605800000027E-2</v>
      </c>
      <c r="BE656" s="94">
        <f t="shared" si="288"/>
        <v>0.28105436479999996</v>
      </c>
      <c r="BF656" s="94">
        <f t="shared" si="289"/>
        <v>0.34405597060000004</v>
      </c>
      <c r="BG656" s="95">
        <f t="shared" si="277"/>
        <v>0</v>
      </c>
      <c r="BH656" s="95">
        <f t="shared" si="278"/>
        <v>0</v>
      </c>
      <c r="BI656" s="95">
        <f>(AVERAGE(B$12:B656)-AVERAGE($D$12:$D656))/STDEV(B$12:B656)</f>
        <v>-8.7081254602406233E-2</v>
      </c>
      <c r="BJ656" s="95">
        <f>(AVERAGE(C$12:C656)-AVERAGE($D$12:$D656))/STDEV(C$12:C656)</f>
        <v>0.10432948975861421</v>
      </c>
      <c r="BK656" s="94"/>
      <c r="BL656" s="94"/>
      <c r="BM656" s="94"/>
      <c r="BN656" s="72">
        <f t="shared" si="279"/>
        <v>0</v>
      </c>
      <c r="BO656" s="72">
        <f t="shared" si="280"/>
        <v>0</v>
      </c>
      <c r="BP656" s="72">
        <f t="shared" si="281"/>
        <v>0</v>
      </c>
      <c r="BQ656" s="72">
        <f t="shared" si="282"/>
        <v>1</v>
      </c>
      <c r="BR656" s="72">
        <f t="shared" si="283"/>
        <v>1</v>
      </c>
      <c r="BS656" s="72">
        <f t="shared" si="284"/>
        <v>1</v>
      </c>
      <c r="BT656" s="72"/>
      <c r="BU656" s="72"/>
      <c r="BV656" s="72"/>
      <c r="BW656" s="72"/>
      <c r="BX656" s="72"/>
      <c r="BY656" s="72"/>
      <c r="BZ656" s="72"/>
      <c r="CA656" s="72"/>
      <c r="CB656" s="72"/>
      <c r="CC656" s="73"/>
      <c r="CD656" s="73"/>
      <c r="CE656" s="73"/>
      <c r="CF656" s="73"/>
      <c r="CG656" s="73"/>
      <c r="CH656" s="73">
        <f t="shared" si="265"/>
        <v>0</v>
      </c>
      <c r="CI656" s="73">
        <f t="shared" si="266"/>
        <v>0</v>
      </c>
      <c r="CJ656" s="73">
        <f t="shared" si="267"/>
        <v>0</v>
      </c>
      <c r="CK656" s="73"/>
      <c r="CL656" s="73">
        <f t="shared" si="268"/>
        <v>0</v>
      </c>
      <c r="CM656" s="73">
        <f t="shared" si="269"/>
        <v>0</v>
      </c>
      <c r="CN656" s="73">
        <f t="shared" si="270"/>
        <v>0</v>
      </c>
      <c r="CO656" s="73">
        <f t="shared" si="271"/>
        <v>0</v>
      </c>
      <c r="CP656" s="73">
        <f t="shared" si="272"/>
        <v>0</v>
      </c>
      <c r="CQ656" s="73">
        <f t="shared" si="273"/>
        <v>0</v>
      </c>
      <c r="CR656" s="73">
        <f t="shared" si="285"/>
        <v>0</v>
      </c>
      <c r="CS656" s="94"/>
      <c r="CT656" s="94"/>
      <c r="CU656" s="94"/>
      <c r="CV656" s="94"/>
      <c r="CW656" s="94"/>
    </row>
    <row r="657" spans="1:101" s="22" customFormat="1" x14ac:dyDescent="0.2">
      <c r="A657" s="91">
        <f t="shared" si="286"/>
        <v>646</v>
      </c>
      <c r="B657" s="61"/>
      <c r="C657" s="61"/>
      <c r="D657" s="61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AS657" s="109"/>
      <c r="AT657" s="94"/>
      <c r="AU657" s="94"/>
      <c r="AV657" s="94"/>
      <c r="AW657" s="94"/>
      <c r="AX657" s="94"/>
      <c r="AY657" s="94">
        <f t="shared" si="274"/>
        <v>646</v>
      </c>
      <c r="AZ657" s="94">
        <f>AVERAGE(B$12:B657)</f>
        <v>-1.0500267633333337E-3</v>
      </c>
      <c r="BA657" s="94">
        <f>AVERAGE(C$12:C657)</f>
        <v>4.6842394133333326E-3</v>
      </c>
      <c r="BB657" s="94">
        <f t="shared" si="275"/>
        <v>0</v>
      </c>
      <c r="BC657" s="94">
        <f t="shared" si="276"/>
        <v>0</v>
      </c>
      <c r="BD657" s="94">
        <f t="shared" si="287"/>
        <v>-6.3001605800000027E-2</v>
      </c>
      <c r="BE657" s="94">
        <f t="shared" si="288"/>
        <v>0.28105436479999996</v>
      </c>
      <c r="BF657" s="94">
        <f t="shared" si="289"/>
        <v>0.34405597060000004</v>
      </c>
      <c r="BG657" s="95">
        <f t="shared" si="277"/>
        <v>0</v>
      </c>
      <c r="BH657" s="95">
        <f t="shared" si="278"/>
        <v>0</v>
      </c>
      <c r="BI657" s="95">
        <f>(AVERAGE(B$12:B657)-AVERAGE($D$12:$D657))/STDEV(B$12:B657)</f>
        <v>-8.7081254602406233E-2</v>
      </c>
      <c r="BJ657" s="95">
        <f>(AVERAGE(C$12:C657)-AVERAGE($D$12:$D657))/STDEV(C$12:C657)</f>
        <v>0.10432948975861421</v>
      </c>
      <c r="BK657" s="94"/>
      <c r="BL657" s="94"/>
      <c r="BM657" s="94"/>
      <c r="BN657" s="72">
        <f t="shared" si="279"/>
        <v>0</v>
      </c>
      <c r="BO657" s="72">
        <f t="shared" si="280"/>
        <v>0</v>
      </c>
      <c r="BP657" s="72">
        <f t="shared" si="281"/>
        <v>0</v>
      </c>
      <c r="BQ657" s="72">
        <f t="shared" si="282"/>
        <v>1</v>
      </c>
      <c r="BR657" s="72">
        <f t="shared" si="283"/>
        <v>1</v>
      </c>
      <c r="BS657" s="72">
        <f t="shared" si="284"/>
        <v>1</v>
      </c>
      <c r="BT657" s="72"/>
      <c r="BU657" s="72"/>
      <c r="BV657" s="72"/>
      <c r="BW657" s="72"/>
      <c r="BX657" s="72"/>
      <c r="BY657" s="72"/>
      <c r="BZ657" s="72"/>
      <c r="CA657" s="72"/>
      <c r="CB657" s="72"/>
      <c r="CC657" s="73"/>
      <c r="CD657" s="73"/>
      <c r="CE657" s="73"/>
      <c r="CF657" s="73"/>
      <c r="CG657" s="73"/>
      <c r="CH657" s="73">
        <f t="shared" si="265"/>
        <v>0</v>
      </c>
      <c r="CI657" s="73">
        <f t="shared" si="266"/>
        <v>0</v>
      </c>
      <c r="CJ657" s="73">
        <f t="shared" si="267"/>
        <v>0</v>
      </c>
      <c r="CK657" s="73"/>
      <c r="CL657" s="73">
        <f t="shared" si="268"/>
        <v>0</v>
      </c>
      <c r="CM657" s="73">
        <f t="shared" si="269"/>
        <v>0</v>
      </c>
      <c r="CN657" s="73">
        <f t="shared" si="270"/>
        <v>0</v>
      </c>
      <c r="CO657" s="73">
        <f t="shared" si="271"/>
        <v>0</v>
      </c>
      <c r="CP657" s="73">
        <f t="shared" si="272"/>
        <v>0</v>
      </c>
      <c r="CQ657" s="73">
        <f t="shared" si="273"/>
        <v>0</v>
      </c>
      <c r="CR657" s="73">
        <f t="shared" si="285"/>
        <v>0</v>
      </c>
      <c r="CS657" s="94"/>
      <c r="CT657" s="94"/>
      <c r="CU657" s="94"/>
      <c r="CV657" s="94"/>
      <c r="CW657" s="94"/>
    </row>
    <row r="658" spans="1:101" s="22" customFormat="1" x14ac:dyDescent="0.2">
      <c r="A658" s="91">
        <f t="shared" si="286"/>
        <v>647</v>
      </c>
      <c r="B658" s="61"/>
      <c r="C658" s="61"/>
      <c r="D658" s="61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AS658" s="109"/>
      <c r="AT658" s="94"/>
      <c r="AU658" s="94"/>
      <c r="AV658" s="94"/>
      <c r="AW658" s="94"/>
      <c r="AX658" s="94"/>
      <c r="AY658" s="94">
        <f t="shared" si="274"/>
        <v>647</v>
      </c>
      <c r="AZ658" s="94">
        <f>AVERAGE(B$12:B658)</f>
        <v>-1.0500267633333337E-3</v>
      </c>
      <c r="BA658" s="94">
        <f>AVERAGE(C$12:C658)</f>
        <v>4.6842394133333326E-3</v>
      </c>
      <c r="BB658" s="94">
        <f t="shared" si="275"/>
        <v>0</v>
      </c>
      <c r="BC658" s="94">
        <f t="shared" si="276"/>
        <v>0</v>
      </c>
      <c r="BD658" s="94">
        <f t="shared" si="287"/>
        <v>-6.3001605800000027E-2</v>
      </c>
      <c r="BE658" s="94">
        <f t="shared" si="288"/>
        <v>0.28105436479999996</v>
      </c>
      <c r="BF658" s="94">
        <f t="shared" si="289"/>
        <v>0.34405597060000004</v>
      </c>
      <c r="BG658" s="95">
        <f t="shared" si="277"/>
        <v>0</v>
      </c>
      <c r="BH658" s="95">
        <f t="shared" si="278"/>
        <v>0</v>
      </c>
      <c r="BI658" s="95">
        <f>(AVERAGE(B$12:B658)-AVERAGE($D$12:$D658))/STDEV(B$12:B658)</f>
        <v>-8.7081254602406233E-2</v>
      </c>
      <c r="BJ658" s="95">
        <f>(AVERAGE(C$12:C658)-AVERAGE($D$12:$D658))/STDEV(C$12:C658)</f>
        <v>0.10432948975861421</v>
      </c>
      <c r="BK658" s="94"/>
      <c r="BL658" s="94"/>
      <c r="BM658" s="94"/>
      <c r="BN658" s="72">
        <f t="shared" si="279"/>
        <v>0</v>
      </c>
      <c r="BO658" s="72">
        <f t="shared" si="280"/>
        <v>0</v>
      </c>
      <c r="BP658" s="72">
        <f t="shared" si="281"/>
        <v>0</v>
      </c>
      <c r="BQ658" s="72">
        <f t="shared" si="282"/>
        <v>1</v>
      </c>
      <c r="BR658" s="72">
        <f t="shared" si="283"/>
        <v>1</v>
      </c>
      <c r="BS658" s="72">
        <f t="shared" si="284"/>
        <v>1</v>
      </c>
      <c r="BT658" s="72"/>
      <c r="BU658" s="72"/>
      <c r="BV658" s="72"/>
      <c r="BW658" s="72"/>
      <c r="BX658" s="72"/>
      <c r="BY658" s="72"/>
      <c r="BZ658" s="72"/>
      <c r="CA658" s="72"/>
      <c r="CB658" s="72"/>
      <c r="CC658" s="73"/>
      <c r="CD658" s="73"/>
      <c r="CE658" s="73"/>
      <c r="CF658" s="73"/>
      <c r="CG658" s="73"/>
      <c r="CH658" s="73">
        <f t="shared" si="265"/>
        <v>0</v>
      </c>
      <c r="CI658" s="73">
        <f t="shared" si="266"/>
        <v>0</v>
      </c>
      <c r="CJ658" s="73">
        <f t="shared" si="267"/>
        <v>0</v>
      </c>
      <c r="CK658" s="73"/>
      <c r="CL658" s="73">
        <f t="shared" si="268"/>
        <v>0</v>
      </c>
      <c r="CM658" s="73">
        <f t="shared" si="269"/>
        <v>0</v>
      </c>
      <c r="CN658" s="73">
        <f t="shared" si="270"/>
        <v>0</v>
      </c>
      <c r="CO658" s="73">
        <f t="shared" si="271"/>
        <v>0</v>
      </c>
      <c r="CP658" s="73">
        <f t="shared" si="272"/>
        <v>0</v>
      </c>
      <c r="CQ658" s="73">
        <f t="shared" si="273"/>
        <v>0</v>
      </c>
      <c r="CR658" s="73">
        <f t="shared" si="285"/>
        <v>0</v>
      </c>
      <c r="CS658" s="94"/>
      <c r="CT658" s="94"/>
      <c r="CU658" s="94"/>
      <c r="CV658" s="94"/>
      <c r="CW658" s="94"/>
    </row>
    <row r="659" spans="1:101" s="22" customFormat="1" x14ac:dyDescent="0.2">
      <c r="A659" s="91">
        <f t="shared" si="286"/>
        <v>648</v>
      </c>
      <c r="B659" s="61"/>
      <c r="C659" s="61"/>
      <c r="D659" s="61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AS659" s="109"/>
      <c r="AT659" s="94"/>
      <c r="AU659" s="94"/>
      <c r="AV659" s="94"/>
      <c r="AW659" s="94"/>
      <c r="AX659" s="94"/>
      <c r="AY659" s="94">
        <f t="shared" si="274"/>
        <v>648</v>
      </c>
      <c r="AZ659" s="94">
        <f>AVERAGE(B$12:B659)</f>
        <v>-1.0500267633333337E-3</v>
      </c>
      <c r="BA659" s="94">
        <f>AVERAGE(C$12:C659)</f>
        <v>4.6842394133333326E-3</v>
      </c>
      <c r="BB659" s="94">
        <f t="shared" si="275"/>
        <v>0</v>
      </c>
      <c r="BC659" s="94">
        <f t="shared" si="276"/>
        <v>0</v>
      </c>
      <c r="BD659" s="94">
        <f t="shared" si="287"/>
        <v>-6.3001605800000027E-2</v>
      </c>
      <c r="BE659" s="94">
        <f t="shared" si="288"/>
        <v>0.28105436479999996</v>
      </c>
      <c r="BF659" s="94">
        <f t="shared" si="289"/>
        <v>0.34405597060000004</v>
      </c>
      <c r="BG659" s="95">
        <f t="shared" si="277"/>
        <v>0</v>
      </c>
      <c r="BH659" s="95">
        <f t="shared" si="278"/>
        <v>0</v>
      </c>
      <c r="BI659" s="95">
        <f>(AVERAGE(B$12:B659)-AVERAGE($D$12:$D659))/STDEV(B$12:B659)</f>
        <v>-8.7081254602406233E-2</v>
      </c>
      <c r="BJ659" s="95">
        <f>(AVERAGE(C$12:C659)-AVERAGE($D$12:$D659))/STDEV(C$12:C659)</f>
        <v>0.10432948975861421</v>
      </c>
      <c r="BK659" s="94"/>
      <c r="BL659" s="94"/>
      <c r="BM659" s="94"/>
      <c r="BN659" s="72">
        <f t="shared" si="279"/>
        <v>0</v>
      </c>
      <c r="BO659" s="72">
        <f t="shared" si="280"/>
        <v>0</v>
      </c>
      <c r="BP659" s="72">
        <f t="shared" si="281"/>
        <v>0</v>
      </c>
      <c r="BQ659" s="72">
        <f t="shared" si="282"/>
        <v>1</v>
      </c>
      <c r="BR659" s="72">
        <f t="shared" si="283"/>
        <v>1</v>
      </c>
      <c r="BS659" s="72">
        <f t="shared" si="284"/>
        <v>1</v>
      </c>
      <c r="BT659" s="72"/>
      <c r="BU659" s="72"/>
      <c r="BV659" s="72"/>
      <c r="BW659" s="72"/>
      <c r="BX659" s="72"/>
      <c r="BY659" s="72"/>
      <c r="BZ659" s="72"/>
      <c r="CA659" s="72"/>
      <c r="CB659" s="72"/>
      <c r="CC659" s="73"/>
      <c r="CD659" s="73"/>
      <c r="CE659" s="73"/>
      <c r="CF659" s="73"/>
      <c r="CG659" s="73"/>
      <c r="CH659" s="73">
        <f t="shared" si="265"/>
        <v>0</v>
      </c>
      <c r="CI659" s="73">
        <f t="shared" si="266"/>
        <v>0</v>
      </c>
      <c r="CJ659" s="73">
        <f t="shared" si="267"/>
        <v>0</v>
      </c>
      <c r="CK659" s="73"/>
      <c r="CL659" s="73">
        <f t="shared" si="268"/>
        <v>0</v>
      </c>
      <c r="CM659" s="73">
        <f t="shared" si="269"/>
        <v>0</v>
      </c>
      <c r="CN659" s="73">
        <f t="shared" si="270"/>
        <v>0</v>
      </c>
      <c r="CO659" s="73">
        <f t="shared" si="271"/>
        <v>0</v>
      </c>
      <c r="CP659" s="73">
        <f t="shared" si="272"/>
        <v>0</v>
      </c>
      <c r="CQ659" s="73">
        <f t="shared" si="273"/>
        <v>0</v>
      </c>
      <c r="CR659" s="73">
        <f t="shared" si="285"/>
        <v>0</v>
      </c>
      <c r="CS659" s="94"/>
      <c r="CT659" s="94"/>
      <c r="CU659" s="94"/>
      <c r="CV659" s="94"/>
      <c r="CW659" s="94"/>
    </row>
    <row r="660" spans="1:101" s="22" customFormat="1" x14ac:dyDescent="0.2">
      <c r="A660" s="91">
        <f t="shared" si="286"/>
        <v>649</v>
      </c>
      <c r="B660" s="61"/>
      <c r="C660" s="61"/>
      <c r="D660" s="61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AS660" s="109"/>
      <c r="AT660" s="94"/>
      <c r="AU660" s="94"/>
      <c r="AV660" s="94"/>
      <c r="AW660" s="94"/>
      <c r="AX660" s="94"/>
      <c r="AY660" s="94">
        <f t="shared" si="274"/>
        <v>649</v>
      </c>
      <c r="AZ660" s="94">
        <f>AVERAGE(B$12:B660)</f>
        <v>-1.0500267633333337E-3</v>
      </c>
      <c r="BA660" s="94">
        <f>AVERAGE(C$12:C660)</f>
        <v>4.6842394133333326E-3</v>
      </c>
      <c r="BB660" s="94">
        <f t="shared" si="275"/>
        <v>0</v>
      </c>
      <c r="BC660" s="94">
        <f t="shared" si="276"/>
        <v>0</v>
      </c>
      <c r="BD660" s="94">
        <f t="shared" si="287"/>
        <v>-6.3001605800000027E-2</v>
      </c>
      <c r="BE660" s="94">
        <f t="shared" si="288"/>
        <v>0.28105436479999996</v>
      </c>
      <c r="BF660" s="94">
        <f t="shared" si="289"/>
        <v>0.34405597060000004</v>
      </c>
      <c r="BG660" s="95">
        <f t="shared" si="277"/>
        <v>0</v>
      </c>
      <c r="BH660" s="95">
        <f t="shared" si="278"/>
        <v>0</v>
      </c>
      <c r="BI660" s="95">
        <f>(AVERAGE(B$12:B660)-AVERAGE($D$12:$D660))/STDEV(B$12:B660)</f>
        <v>-8.7081254602406233E-2</v>
      </c>
      <c r="BJ660" s="95">
        <f>(AVERAGE(C$12:C660)-AVERAGE($D$12:$D660))/STDEV(C$12:C660)</f>
        <v>0.10432948975861421</v>
      </c>
      <c r="BK660" s="94"/>
      <c r="BL660" s="94"/>
      <c r="BM660" s="94"/>
      <c r="BN660" s="72">
        <f t="shared" si="279"/>
        <v>0</v>
      </c>
      <c r="BO660" s="72">
        <f t="shared" si="280"/>
        <v>0</v>
      </c>
      <c r="BP660" s="72">
        <f t="shared" si="281"/>
        <v>0</v>
      </c>
      <c r="BQ660" s="72">
        <f t="shared" si="282"/>
        <v>1</v>
      </c>
      <c r="BR660" s="72">
        <f t="shared" si="283"/>
        <v>1</v>
      </c>
      <c r="BS660" s="72">
        <f t="shared" si="284"/>
        <v>1</v>
      </c>
      <c r="BT660" s="72"/>
      <c r="BU660" s="72"/>
      <c r="BV660" s="72"/>
      <c r="BW660" s="72"/>
      <c r="BX660" s="72"/>
      <c r="BY660" s="72"/>
      <c r="BZ660" s="72"/>
      <c r="CA660" s="72"/>
      <c r="CB660" s="72"/>
      <c r="CC660" s="73"/>
      <c r="CD660" s="73"/>
      <c r="CE660" s="73"/>
      <c r="CF660" s="73"/>
      <c r="CG660" s="73"/>
      <c r="CH660" s="73">
        <f t="shared" si="265"/>
        <v>0</v>
      </c>
      <c r="CI660" s="73">
        <f t="shared" si="266"/>
        <v>0</v>
      </c>
      <c r="CJ660" s="73">
        <f t="shared" si="267"/>
        <v>0</v>
      </c>
      <c r="CK660" s="73"/>
      <c r="CL660" s="73">
        <f t="shared" si="268"/>
        <v>0</v>
      </c>
      <c r="CM660" s="73">
        <f t="shared" si="269"/>
        <v>0</v>
      </c>
      <c r="CN660" s="73">
        <f t="shared" si="270"/>
        <v>0</v>
      </c>
      <c r="CO660" s="73">
        <f t="shared" si="271"/>
        <v>0</v>
      </c>
      <c r="CP660" s="73">
        <f t="shared" si="272"/>
        <v>0</v>
      </c>
      <c r="CQ660" s="73">
        <f t="shared" si="273"/>
        <v>0</v>
      </c>
      <c r="CR660" s="73">
        <f t="shared" si="285"/>
        <v>0</v>
      </c>
      <c r="CS660" s="94"/>
      <c r="CT660" s="94"/>
      <c r="CU660" s="94"/>
      <c r="CV660" s="94"/>
      <c r="CW660" s="94"/>
    </row>
    <row r="661" spans="1:101" s="22" customFormat="1" x14ac:dyDescent="0.2">
      <c r="A661" s="91">
        <f t="shared" si="286"/>
        <v>650</v>
      </c>
      <c r="B661" s="61"/>
      <c r="C661" s="61"/>
      <c r="D661" s="61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AS661" s="109"/>
      <c r="AT661" s="94"/>
      <c r="AU661" s="94"/>
      <c r="AV661" s="94"/>
      <c r="AW661" s="94"/>
      <c r="AX661" s="94"/>
      <c r="AY661" s="94">
        <f t="shared" si="274"/>
        <v>650</v>
      </c>
      <c r="AZ661" s="94">
        <f>AVERAGE(B$12:B661)</f>
        <v>-1.0500267633333337E-3</v>
      </c>
      <c r="BA661" s="94">
        <f>AVERAGE(C$12:C661)</f>
        <v>4.6842394133333326E-3</v>
      </c>
      <c r="BB661" s="94">
        <f t="shared" si="275"/>
        <v>0</v>
      </c>
      <c r="BC661" s="94">
        <f t="shared" si="276"/>
        <v>0</v>
      </c>
      <c r="BD661" s="94">
        <f t="shared" si="287"/>
        <v>-6.3001605800000027E-2</v>
      </c>
      <c r="BE661" s="94">
        <f t="shared" si="288"/>
        <v>0.28105436479999996</v>
      </c>
      <c r="BF661" s="94">
        <f t="shared" si="289"/>
        <v>0.34405597060000004</v>
      </c>
      <c r="BG661" s="95">
        <f t="shared" si="277"/>
        <v>0</v>
      </c>
      <c r="BH661" s="95">
        <f t="shared" si="278"/>
        <v>0</v>
      </c>
      <c r="BI661" s="95">
        <f>(AVERAGE(B$12:B661)-AVERAGE($D$12:$D661))/STDEV(B$12:B661)</f>
        <v>-8.7081254602406233E-2</v>
      </c>
      <c r="BJ661" s="95">
        <f>(AVERAGE(C$12:C661)-AVERAGE($D$12:$D661))/STDEV(C$12:C661)</f>
        <v>0.10432948975861421</v>
      </c>
      <c r="BK661" s="94"/>
      <c r="BL661" s="94"/>
      <c r="BM661" s="94"/>
      <c r="BN661" s="72">
        <f t="shared" si="279"/>
        <v>0</v>
      </c>
      <c r="BO661" s="72">
        <f t="shared" si="280"/>
        <v>0</v>
      </c>
      <c r="BP661" s="72">
        <f t="shared" si="281"/>
        <v>0</v>
      </c>
      <c r="BQ661" s="72">
        <f t="shared" si="282"/>
        <v>1</v>
      </c>
      <c r="BR661" s="72">
        <f t="shared" si="283"/>
        <v>1</v>
      </c>
      <c r="BS661" s="72">
        <f t="shared" si="284"/>
        <v>1</v>
      </c>
      <c r="BT661" s="72"/>
      <c r="BU661" s="72"/>
      <c r="BV661" s="72"/>
      <c r="BW661" s="72"/>
      <c r="BX661" s="72"/>
      <c r="BY661" s="72"/>
      <c r="BZ661" s="72"/>
      <c r="CA661" s="72"/>
      <c r="CB661" s="72"/>
      <c r="CC661" s="73"/>
      <c r="CD661" s="73"/>
      <c r="CE661" s="73"/>
      <c r="CF661" s="73"/>
      <c r="CG661" s="73"/>
      <c r="CH661" s="73">
        <f t="shared" si="265"/>
        <v>0</v>
      </c>
      <c r="CI661" s="73">
        <f t="shared" si="266"/>
        <v>0</v>
      </c>
      <c r="CJ661" s="73">
        <f t="shared" si="267"/>
        <v>0</v>
      </c>
      <c r="CK661" s="73"/>
      <c r="CL661" s="73">
        <f t="shared" si="268"/>
        <v>0</v>
      </c>
      <c r="CM661" s="73">
        <f t="shared" si="269"/>
        <v>0</v>
      </c>
      <c r="CN661" s="73">
        <f t="shared" si="270"/>
        <v>0</v>
      </c>
      <c r="CO661" s="73">
        <f t="shared" si="271"/>
        <v>0</v>
      </c>
      <c r="CP661" s="73">
        <f t="shared" si="272"/>
        <v>0</v>
      </c>
      <c r="CQ661" s="73">
        <f t="shared" si="273"/>
        <v>0</v>
      </c>
      <c r="CR661" s="73">
        <f t="shared" si="285"/>
        <v>0</v>
      </c>
      <c r="CS661" s="94"/>
      <c r="CT661" s="94"/>
      <c r="CU661" s="94"/>
      <c r="CV661" s="94"/>
      <c r="CW661" s="94"/>
    </row>
    <row r="662" spans="1:101" s="22" customFormat="1" x14ac:dyDescent="0.2">
      <c r="A662" s="91">
        <f t="shared" si="286"/>
        <v>651</v>
      </c>
      <c r="B662" s="61"/>
      <c r="C662" s="61"/>
      <c r="D662" s="61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AS662" s="109"/>
      <c r="AT662" s="94"/>
      <c r="AU662" s="94"/>
      <c r="AV662" s="94"/>
      <c r="AW662" s="94"/>
      <c r="AX662" s="94"/>
      <c r="AY662" s="94">
        <f t="shared" si="274"/>
        <v>651</v>
      </c>
      <c r="AZ662" s="94">
        <f>AVERAGE(B$12:B662)</f>
        <v>-1.0500267633333337E-3</v>
      </c>
      <c r="BA662" s="94">
        <f>AVERAGE(C$12:C662)</f>
        <v>4.6842394133333326E-3</v>
      </c>
      <c r="BB662" s="94">
        <f t="shared" si="275"/>
        <v>0</v>
      </c>
      <c r="BC662" s="94">
        <f t="shared" si="276"/>
        <v>0</v>
      </c>
      <c r="BD662" s="94">
        <f t="shared" si="287"/>
        <v>-6.3001605800000027E-2</v>
      </c>
      <c r="BE662" s="94">
        <f t="shared" si="288"/>
        <v>0.28105436479999996</v>
      </c>
      <c r="BF662" s="94">
        <f t="shared" si="289"/>
        <v>0.34405597060000004</v>
      </c>
      <c r="BG662" s="95">
        <f t="shared" si="277"/>
        <v>0</v>
      </c>
      <c r="BH662" s="95">
        <f t="shared" si="278"/>
        <v>0</v>
      </c>
      <c r="BI662" s="95">
        <f>(AVERAGE(B$12:B662)-AVERAGE($D$12:$D662))/STDEV(B$12:B662)</f>
        <v>-8.7081254602406233E-2</v>
      </c>
      <c r="BJ662" s="95">
        <f>(AVERAGE(C$12:C662)-AVERAGE($D$12:$D662))/STDEV(C$12:C662)</f>
        <v>0.10432948975861421</v>
      </c>
      <c r="BK662" s="94"/>
      <c r="BL662" s="94"/>
      <c r="BM662" s="94"/>
      <c r="BN662" s="72">
        <f t="shared" si="279"/>
        <v>0</v>
      </c>
      <c r="BO662" s="72">
        <f t="shared" si="280"/>
        <v>0</v>
      </c>
      <c r="BP662" s="72">
        <f t="shared" si="281"/>
        <v>0</v>
      </c>
      <c r="BQ662" s="72">
        <f t="shared" si="282"/>
        <v>1</v>
      </c>
      <c r="BR662" s="72">
        <f t="shared" si="283"/>
        <v>1</v>
      </c>
      <c r="BS662" s="72">
        <f t="shared" si="284"/>
        <v>1</v>
      </c>
      <c r="BT662" s="72"/>
      <c r="BU662" s="72"/>
      <c r="BV662" s="72"/>
      <c r="BW662" s="72"/>
      <c r="BX662" s="72"/>
      <c r="BY662" s="72"/>
      <c r="BZ662" s="72"/>
      <c r="CA662" s="72"/>
      <c r="CB662" s="72"/>
      <c r="CC662" s="73"/>
      <c r="CD662" s="73"/>
      <c r="CE662" s="73"/>
      <c r="CF662" s="73"/>
      <c r="CG662" s="73"/>
      <c r="CH662" s="73">
        <f t="shared" si="265"/>
        <v>0</v>
      </c>
      <c r="CI662" s="73">
        <f t="shared" si="266"/>
        <v>0</v>
      </c>
      <c r="CJ662" s="73">
        <f t="shared" si="267"/>
        <v>0</v>
      </c>
      <c r="CK662" s="73"/>
      <c r="CL662" s="73">
        <f t="shared" si="268"/>
        <v>0</v>
      </c>
      <c r="CM662" s="73">
        <f t="shared" si="269"/>
        <v>0</v>
      </c>
      <c r="CN662" s="73">
        <f t="shared" si="270"/>
        <v>0</v>
      </c>
      <c r="CO662" s="73">
        <f t="shared" si="271"/>
        <v>0</v>
      </c>
      <c r="CP662" s="73">
        <f t="shared" si="272"/>
        <v>0</v>
      </c>
      <c r="CQ662" s="73">
        <f t="shared" si="273"/>
        <v>0</v>
      </c>
      <c r="CR662" s="73">
        <f t="shared" si="285"/>
        <v>0</v>
      </c>
      <c r="CS662" s="94"/>
      <c r="CT662" s="94"/>
      <c r="CU662" s="94"/>
      <c r="CV662" s="94"/>
      <c r="CW662" s="94"/>
    </row>
    <row r="663" spans="1:101" s="22" customFormat="1" x14ac:dyDescent="0.2">
      <c r="A663" s="91">
        <f t="shared" si="286"/>
        <v>652</v>
      </c>
      <c r="B663" s="61"/>
      <c r="C663" s="61"/>
      <c r="D663" s="61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AS663" s="109"/>
      <c r="AT663" s="94"/>
      <c r="AU663" s="94"/>
      <c r="AV663" s="94"/>
      <c r="AW663" s="94"/>
      <c r="AX663" s="94"/>
      <c r="AY663" s="94">
        <f t="shared" si="274"/>
        <v>652</v>
      </c>
      <c r="AZ663" s="94">
        <f>AVERAGE(B$12:B663)</f>
        <v>-1.0500267633333337E-3</v>
      </c>
      <c r="BA663" s="94">
        <f>AVERAGE(C$12:C663)</f>
        <v>4.6842394133333326E-3</v>
      </c>
      <c r="BB663" s="94">
        <f t="shared" si="275"/>
        <v>0</v>
      </c>
      <c r="BC663" s="94">
        <f t="shared" si="276"/>
        <v>0</v>
      </c>
      <c r="BD663" s="94">
        <f t="shared" si="287"/>
        <v>-6.3001605800000027E-2</v>
      </c>
      <c r="BE663" s="94">
        <f t="shared" si="288"/>
        <v>0.28105436479999996</v>
      </c>
      <c r="BF663" s="94">
        <f t="shared" si="289"/>
        <v>0.34405597060000004</v>
      </c>
      <c r="BG663" s="95">
        <f t="shared" si="277"/>
        <v>0</v>
      </c>
      <c r="BH663" s="95">
        <f t="shared" si="278"/>
        <v>0</v>
      </c>
      <c r="BI663" s="95">
        <f>(AVERAGE(B$12:B663)-AVERAGE($D$12:$D663))/STDEV(B$12:B663)</f>
        <v>-8.7081254602406233E-2</v>
      </c>
      <c r="BJ663" s="95">
        <f>(AVERAGE(C$12:C663)-AVERAGE($D$12:$D663))/STDEV(C$12:C663)</f>
        <v>0.10432948975861421</v>
      </c>
      <c r="BK663" s="94"/>
      <c r="BL663" s="94"/>
      <c r="BM663" s="94"/>
      <c r="BN663" s="72">
        <f t="shared" si="279"/>
        <v>0</v>
      </c>
      <c r="BO663" s="72">
        <f t="shared" si="280"/>
        <v>0</v>
      </c>
      <c r="BP663" s="72">
        <f t="shared" si="281"/>
        <v>0</v>
      </c>
      <c r="BQ663" s="72">
        <f t="shared" si="282"/>
        <v>1</v>
      </c>
      <c r="BR663" s="72">
        <f t="shared" si="283"/>
        <v>1</v>
      </c>
      <c r="BS663" s="72">
        <f t="shared" si="284"/>
        <v>1</v>
      </c>
      <c r="BT663" s="72"/>
      <c r="BU663" s="72"/>
      <c r="BV663" s="72"/>
      <c r="BW663" s="72"/>
      <c r="BX663" s="72"/>
      <c r="BY663" s="72"/>
      <c r="BZ663" s="72"/>
      <c r="CA663" s="72"/>
      <c r="CB663" s="72"/>
      <c r="CC663" s="73"/>
      <c r="CD663" s="73"/>
      <c r="CE663" s="73"/>
      <c r="CF663" s="73"/>
      <c r="CG663" s="73"/>
      <c r="CH663" s="73">
        <f t="shared" si="265"/>
        <v>0</v>
      </c>
      <c r="CI663" s="73">
        <f t="shared" si="266"/>
        <v>0</v>
      </c>
      <c r="CJ663" s="73">
        <f t="shared" si="267"/>
        <v>0</v>
      </c>
      <c r="CK663" s="73"/>
      <c r="CL663" s="73">
        <f t="shared" si="268"/>
        <v>0</v>
      </c>
      <c r="CM663" s="73">
        <f t="shared" si="269"/>
        <v>0</v>
      </c>
      <c r="CN663" s="73">
        <f t="shared" si="270"/>
        <v>0</v>
      </c>
      <c r="CO663" s="73">
        <f t="shared" si="271"/>
        <v>0</v>
      </c>
      <c r="CP663" s="73">
        <f t="shared" si="272"/>
        <v>0</v>
      </c>
      <c r="CQ663" s="73">
        <f t="shared" si="273"/>
        <v>0</v>
      </c>
      <c r="CR663" s="73">
        <f t="shared" si="285"/>
        <v>0</v>
      </c>
      <c r="CS663" s="94"/>
      <c r="CT663" s="94"/>
      <c r="CU663" s="94"/>
      <c r="CV663" s="94"/>
      <c r="CW663" s="94"/>
    </row>
    <row r="664" spans="1:101" s="22" customFormat="1" x14ac:dyDescent="0.2">
      <c r="A664" s="91">
        <f t="shared" si="286"/>
        <v>653</v>
      </c>
      <c r="B664" s="61"/>
      <c r="C664" s="61"/>
      <c r="D664" s="61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AS664" s="109"/>
      <c r="AT664" s="94"/>
      <c r="AU664" s="94"/>
      <c r="AV664" s="94"/>
      <c r="AW664" s="94"/>
      <c r="AX664" s="94"/>
      <c r="AY664" s="94">
        <f t="shared" si="274"/>
        <v>653</v>
      </c>
      <c r="AZ664" s="94">
        <f>AVERAGE(B$12:B664)</f>
        <v>-1.0500267633333337E-3</v>
      </c>
      <c r="BA664" s="94">
        <f>AVERAGE(C$12:C664)</f>
        <v>4.6842394133333326E-3</v>
      </c>
      <c r="BB664" s="94">
        <f t="shared" si="275"/>
        <v>0</v>
      </c>
      <c r="BC664" s="94">
        <f t="shared" si="276"/>
        <v>0</v>
      </c>
      <c r="BD664" s="94">
        <f t="shared" si="287"/>
        <v>-6.3001605800000027E-2</v>
      </c>
      <c r="BE664" s="94">
        <f t="shared" si="288"/>
        <v>0.28105436479999996</v>
      </c>
      <c r="BF664" s="94">
        <f t="shared" si="289"/>
        <v>0.34405597060000004</v>
      </c>
      <c r="BG664" s="95">
        <f t="shared" si="277"/>
        <v>0</v>
      </c>
      <c r="BH664" s="95">
        <f t="shared" si="278"/>
        <v>0</v>
      </c>
      <c r="BI664" s="95">
        <f>(AVERAGE(B$12:B664)-AVERAGE($D$12:$D664))/STDEV(B$12:B664)</f>
        <v>-8.7081254602406233E-2</v>
      </c>
      <c r="BJ664" s="95">
        <f>(AVERAGE(C$12:C664)-AVERAGE($D$12:$D664))/STDEV(C$12:C664)</f>
        <v>0.10432948975861421</v>
      </c>
      <c r="BK664" s="94"/>
      <c r="BL664" s="94"/>
      <c r="BM664" s="94"/>
      <c r="BN664" s="72">
        <f t="shared" si="279"/>
        <v>0</v>
      </c>
      <c r="BO664" s="72">
        <f t="shared" si="280"/>
        <v>0</v>
      </c>
      <c r="BP664" s="72">
        <f t="shared" si="281"/>
        <v>0</v>
      </c>
      <c r="BQ664" s="72">
        <f t="shared" si="282"/>
        <v>1</v>
      </c>
      <c r="BR664" s="72">
        <f t="shared" si="283"/>
        <v>1</v>
      </c>
      <c r="BS664" s="72">
        <f t="shared" si="284"/>
        <v>1</v>
      </c>
      <c r="BT664" s="72"/>
      <c r="BU664" s="72"/>
      <c r="BV664" s="72"/>
      <c r="BW664" s="72"/>
      <c r="BX664" s="72"/>
      <c r="BY664" s="72"/>
      <c r="BZ664" s="72"/>
      <c r="CA664" s="72"/>
      <c r="CB664" s="72"/>
      <c r="CC664" s="73"/>
      <c r="CD664" s="73"/>
      <c r="CE664" s="73"/>
      <c r="CF664" s="73"/>
      <c r="CG664" s="73"/>
      <c r="CH664" s="73">
        <f t="shared" si="265"/>
        <v>0</v>
      </c>
      <c r="CI664" s="73">
        <f t="shared" si="266"/>
        <v>0</v>
      </c>
      <c r="CJ664" s="73">
        <f t="shared" si="267"/>
        <v>0</v>
      </c>
      <c r="CK664" s="73"/>
      <c r="CL664" s="73">
        <f t="shared" si="268"/>
        <v>0</v>
      </c>
      <c r="CM664" s="73">
        <f t="shared" si="269"/>
        <v>0</v>
      </c>
      <c r="CN664" s="73">
        <f t="shared" si="270"/>
        <v>0</v>
      </c>
      <c r="CO664" s="73">
        <f t="shared" si="271"/>
        <v>0</v>
      </c>
      <c r="CP664" s="73">
        <f t="shared" si="272"/>
        <v>0</v>
      </c>
      <c r="CQ664" s="73">
        <f t="shared" si="273"/>
        <v>0</v>
      </c>
      <c r="CR664" s="73">
        <f t="shared" si="285"/>
        <v>0</v>
      </c>
      <c r="CS664" s="94"/>
      <c r="CT664" s="94"/>
      <c r="CU664" s="94"/>
      <c r="CV664" s="94"/>
      <c r="CW664" s="94"/>
    </row>
    <row r="665" spans="1:101" s="22" customFormat="1" x14ac:dyDescent="0.2">
      <c r="A665" s="91">
        <f t="shared" si="286"/>
        <v>654</v>
      </c>
      <c r="B665" s="61"/>
      <c r="C665" s="61"/>
      <c r="D665" s="61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AS665" s="109"/>
      <c r="AT665" s="94"/>
      <c r="AU665" s="94"/>
      <c r="AV665" s="94"/>
      <c r="AW665" s="94"/>
      <c r="AX665" s="94"/>
      <c r="AY665" s="94">
        <f t="shared" si="274"/>
        <v>654</v>
      </c>
      <c r="AZ665" s="94">
        <f>AVERAGE(B$12:B665)</f>
        <v>-1.0500267633333337E-3</v>
      </c>
      <c r="BA665" s="94">
        <f>AVERAGE(C$12:C665)</f>
        <v>4.6842394133333326E-3</v>
      </c>
      <c r="BB665" s="94">
        <f t="shared" si="275"/>
        <v>0</v>
      </c>
      <c r="BC665" s="94">
        <f t="shared" si="276"/>
        <v>0</v>
      </c>
      <c r="BD665" s="94">
        <f t="shared" si="287"/>
        <v>-6.3001605800000027E-2</v>
      </c>
      <c r="BE665" s="94">
        <f t="shared" si="288"/>
        <v>0.28105436479999996</v>
      </c>
      <c r="BF665" s="94">
        <f t="shared" si="289"/>
        <v>0.34405597060000004</v>
      </c>
      <c r="BG665" s="95">
        <f t="shared" si="277"/>
        <v>0</v>
      </c>
      <c r="BH665" s="95">
        <f t="shared" si="278"/>
        <v>0</v>
      </c>
      <c r="BI665" s="95">
        <f>(AVERAGE(B$12:B665)-AVERAGE($D$12:$D665))/STDEV(B$12:B665)</f>
        <v>-8.7081254602406233E-2</v>
      </c>
      <c r="BJ665" s="95">
        <f>(AVERAGE(C$12:C665)-AVERAGE($D$12:$D665))/STDEV(C$12:C665)</f>
        <v>0.10432948975861421</v>
      </c>
      <c r="BK665" s="94"/>
      <c r="BL665" s="94"/>
      <c r="BM665" s="94"/>
      <c r="BN665" s="72">
        <f t="shared" si="279"/>
        <v>0</v>
      </c>
      <c r="BO665" s="72">
        <f t="shared" si="280"/>
        <v>0</v>
      </c>
      <c r="BP665" s="72">
        <f t="shared" si="281"/>
        <v>0</v>
      </c>
      <c r="BQ665" s="72">
        <f t="shared" si="282"/>
        <v>1</v>
      </c>
      <c r="BR665" s="72">
        <f t="shared" si="283"/>
        <v>1</v>
      </c>
      <c r="BS665" s="72">
        <f t="shared" si="284"/>
        <v>1</v>
      </c>
      <c r="BT665" s="72"/>
      <c r="BU665" s="72"/>
      <c r="BV665" s="72"/>
      <c r="BW665" s="72"/>
      <c r="BX665" s="72"/>
      <c r="BY665" s="72"/>
      <c r="BZ665" s="72"/>
      <c r="CA665" s="72"/>
      <c r="CB665" s="72"/>
      <c r="CC665" s="73"/>
      <c r="CD665" s="73"/>
      <c r="CE665" s="73"/>
      <c r="CF665" s="73"/>
      <c r="CG665" s="73"/>
      <c r="CH665" s="73">
        <f t="shared" si="265"/>
        <v>0</v>
      </c>
      <c r="CI665" s="73">
        <f t="shared" si="266"/>
        <v>0</v>
      </c>
      <c r="CJ665" s="73">
        <f t="shared" si="267"/>
        <v>0</v>
      </c>
      <c r="CK665" s="73"/>
      <c r="CL665" s="73">
        <f t="shared" si="268"/>
        <v>0</v>
      </c>
      <c r="CM665" s="73">
        <f t="shared" si="269"/>
        <v>0</v>
      </c>
      <c r="CN665" s="73">
        <f t="shared" si="270"/>
        <v>0</v>
      </c>
      <c r="CO665" s="73">
        <f t="shared" si="271"/>
        <v>0</v>
      </c>
      <c r="CP665" s="73">
        <f t="shared" si="272"/>
        <v>0</v>
      </c>
      <c r="CQ665" s="73">
        <f t="shared" si="273"/>
        <v>0</v>
      </c>
      <c r="CR665" s="73">
        <f t="shared" si="285"/>
        <v>0</v>
      </c>
      <c r="CS665" s="94"/>
      <c r="CT665" s="94"/>
      <c r="CU665" s="94"/>
      <c r="CV665" s="94"/>
      <c r="CW665" s="94"/>
    </row>
    <row r="666" spans="1:101" s="22" customFormat="1" x14ac:dyDescent="0.2">
      <c r="A666" s="91">
        <f t="shared" si="286"/>
        <v>655</v>
      </c>
      <c r="B666" s="61"/>
      <c r="C666" s="61"/>
      <c r="D666" s="61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AS666" s="109"/>
      <c r="AT666" s="94"/>
      <c r="AU666" s="94"/>
      <c r="AV666" s="94"/>
      <c r="AW666" s="94"/>
      <c r="AX666" s="94"/>
      <c r="AY666" s="94">
        <f t="shared" si="274"/>
        <v>655</v>
      </c>
      <c r="AZ666" s="94">
        <f>AVERAGE(B$12:B666)</f>
        <v>-1.0500267633333337E-3</v>
      </c>
      <c r="BA666" s="94">
        <f>AVERAGE(C$12:C666)</f>
        <v>4.6842394133333326E-3</v>
      </c>
      <c r="BB666" s="94">
        <f t="shared" si="275"/>
        <v>0</v>
      </c>
      <c r="BC666" s="94">
        <f t="shared" si="276"/>
        <v>0</v>
      </c>
      <c r="BD666" s="94">
        <f t="shared" si="287"/>
        <v>-6.3001605800000027E-2</v>
      </c>
      <c r="BE666" s="94">
        <f t="shared" si="288"/>
        <v>0.28105436479999996</v>
      </c>
      <c r="BF666" s="94">
        <f t="shared" si="289"/>
        <v>0.34405597060000004</v>
      </c>
      <c r="BG666" s="95">
        <f t="shared" si="277"/>
        <v>0</v>
      </c>
      <c r="BH666" s="95">
        <f t="shared" si="278"/>
        <v>0</v>
      </c>
      <c r="BI666" s="95">
        <f>(AVERAGE(B$12:B666)-AVERAGE($D$12:$D666))/STDEV(B$12:B666)</f>
        <v>-8.7081254602406233E-2</v>
      </c>
      <c r="BJ666" s="95">
        <f>(AVERAGE(C$12:C666)-AVERAGE($D$12:$D666))/STDEV(C$12:C666)</f>
        <v>0.10432948975861421</v>
      </c>
      <c r="BK666" s="94"/>
      <c r="BL666" s="94"/>
      <c r="BM666" s="94"/>
      <c r="BN666" s="72">
        <f t="shared" si="279"/>
        <v>0</v>
      </c>
      <c r="BO666" s="72">
        <f t="shared" si="280"/>
        <v>0</v>
      </c>
      <c r="BP666" s="72">
        <f t="shared" si="281"/>
        <v>0</v>
      </c>
      <c r="BQ666" s="72">
        <f t="shared" si="282"/>
        <v>1</v>
      </c>
      <c r="BR666" s="72">
        <f t="shared" si="283"/>
        <v>1</v>
      </c>
      <c r="BS666" s="72">
        <f t="shared" si="284"/>
        <v>1</v>
      </c>
      <c r="BT666" s="72"/>
      <c r="BU666" s="72"/>
      <c r="BV666" s="72"/>
      <c r="BW666" s="72"/>
      <c r="BX666" s="72"/>
      <c r="BY666" s="72"/>
      <c r="BZ666" s="72"/>
      <c r="CA666" s="72"/>
      <c r="CB666" s="72"/>
      <c r="CC666" s="73"/>
      <c r="CD666" s="73"/>
      <c r="CE666" s="73"/>
      <c r="CF666" s="73"/>
      <c r="CG666" s="73"/>
      <c r="CH666" s="73">
        <f t="shared" si="265"/>
        <v>0</v>
      </c>
      <c r="CI666" s="73">
        <f t="shared" si="266"/>
        <v>0</v>
      </c>
      <c r="CJ666" s="73">
        <f t="shared" si="267"/>
        <v>0</v>
      </c>
      <c r="CK666" s="73"/>
      <c r="CL666" s="73">
        <f t="shared" si="268"/>
        <v>0</v>
      </c>
      <c r="CM666" s="73">
        <f t="shared" si="269"/>
        <v>0</v>
      </c>
      <c r="CN666" s="73">
        <f t="shared" si="270"/>
        <v>0</v>
      </c>
      <c r="CO666" s="73">
        <f t="shared" si="271"/>
        <v>0</v>
      </c>
      <c r="CP666" s="73">
        <f t="shared" si="272"/>
        <v>0</v>
      </c>
      <c r="CQ666" s="73">
        <f t="shared" si="273"/>
        <v>0</v>
      </c>
      <c r="CR666" s="73">
        <f t="shared" si="285"/>
        <v>0</v>
      </c>
      <c r="CS666" s="94"/>
      <c r="CT666" s="94"/>
      <c r="CU666" s="94"/>
      <c r="CV666" s="94"/>
      <c r="CW666" s="94"/>
    </row>
    <row r="667" spans="1:101" s="22" customFormat="1" x14ac:dyDescent="0.2">
      <c r="A667" s="91">
        <f t="shared" si="286"/>
        <v>656</v>
      </c>
      <c r="B667" s="61"/>
      <c r="C667" s="61"/>
      <c r="D667" s="61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AS667" s="109"/>
      <c r="AT667" s="94"/>
      <c r="AU667" s="94"/>
      <c r="AV667" s="94"/>
      <c r="AW667" s="94"/>
      <c r="AX667" s="94"/>
      <c r="AY667" s="94">
        <f t="shared" si="274"/>
        <v>656</v>
      </c>
      <c r="AZ667" s="94">
        <f>AVERAGE(B$12:B667)</f>
        <v>-1.0500267633333337E-3</v>
      </c>
      <c r="BA667" s="94">
        <f>AVERAGE(C$12:C667)</f>
        <v>4.6842394133333326E-3</v>
      </c>
      <c r="BB667" s="94">
        <f t="shared" si="275"/>
        <v>0</v>
      </c>
      <c r="BC667" s="94">
        <f t="shared" si="276"/>
        <v>0</v>
      </c>
      <c r="BD667" s="94">
        <f t="shared" si="287"/>
        <v>-6.3001605800000027E-2</v>
      </c>
      <c r="BE667" s="94">
        <f t="shared" si="288"/>
        <v>0.28105436479999996</v>
      </c>
      <c r="BF667" s="94">
        <f t="shared" si="289"/>
        <v>0.34405597060000004</v>
      </c>
      <c r="BG667" s="95">
        <f t="shared" si="277"/>
        <v>0</v>
      </c>
      <c r="BH667" s="95">
        <f t="shared" si="278"/>
        <v>0</v>
      </c>
      <c r="BI667" s="95">
        <f>(AVERAGE(B$12:B667)-AVERAGE($D$12:$D667))/STDEV(B$12:B667)</f>
        <v>-8.7081254602406233E-2</v>
      </c>
      <c r="BJ667" s="95">
        <f>(AVERAGE(C$12:C667)-AVERAGE($D$12:$D667))/STDEV(C$12:C667)</f>
        <v>0.10432948975861421</v>
      </c>
      <c r="BK667" s="94"/>
      <c r="BL667" s="94"/>
      <c r="BM667" s="94"/>
      <c r="BN667" s="72">
        <f t="shared" si="279"/>
        <v>0</v>
      </c>
      <c r="BO667" s="72">
        <f t="shared" si="280"/>
        <v>0</v>
      </c>
      <c r="BP667" s="72">
        <f t="shared" si="281"/>
        <v>0</v>
      </c>
      <c r="BQ667" s="72">
        <f t="shared" si="282"/>
        <v>1</v>
      </c>
      <c r="BR667" s="72">
        <f t="shared" si="283"/>
        <v>1</v>
      </c>
      <c r="BS667" s="72">
        <f t="shared" si="284"/>
        <v>1</v>
      </c>
      <c r="BT667" s="72"/>
      <c r="BU667" s="72"/>
      <c r="BV667" s="72"/>
      <c r="BW667" s="72"/>
      <c r="BX667" s="72"/>
      <c r="BY667" s="72"/>
      <c r="BZ667" s="72"/>
      <c r="CA667" s="72"/>
      <c r="CB667" s="72"/>
      <c r="CC667" s="73"/>
      <c r="CD667" s="73"/>
      <c r="CE667" s="73"/>
      <c r="CF667" s="73"/>
      <c r="CG667" s="73"/>
      <c r="CH667" s="73">
        <f t="shared" si="265"/>
        <v>0</v>
      </c>
      <c r="CI667" s="73">
        <f t="shared" si="266"/>
        <v>0</v>
      </c>
      <c r="CJ667" s="73">
        <f t="shared" si="267"/>
        <v>0</v>
      </c>
      <c r="CK667" s="73"/>
      <c r="CL667" s="73">
        <f t="shared" si="268"/>
        <v>0</v>
      </c>
      <c r="CM667" s="73">
        <f t="shared" si="269"/>
        <v>0</v>
      </c>
      <c r="CN667" s="73">
        <f t="shared" si="270"/>
        <v>0</v>
      </c>
      <c r="CO667" s="73">
        <f t="shared" si="271"/>
        <v>0</v>
      </c>
      <c r="CP667" s="73">
        <f t="shared" si="272"/>
        <v>0</v>
      </c>
      <c r="CQ667" s="73">
        <f t="shared" si="273"/>
        <v>0</v>
      </c>
      <c r="CR667" s="73">
        <f t="shared" si="285"/>
        <v>0</v>
      </c>
      <c r="CS667" s="94"/>
      <c r="CT667" s="94"/>
      <c r="CU667" s="94"/>
      <c r="CV667" s="94"/>
      <c r="CW667" s="94"/>
    </row>
    <row r="668" spans="1:101" s="22" customFormat="1" x14ac:dyDescent="0.2">
      <c r="A668" s="91">
        <f t="shared" si="286"/>
        <v>657</v>
      </c>
      <c r="B668" s="61"/>
      <c r="C668" s="61"/>
      <c r="D668" s="61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AS668" s="109"/>
      <c r="AT668" s="94"/>
      <c r="AU668" s="94"/>
      <c r="AV668" s="94"/>
      <c r="AW668" s="94"/>
      <c r="AX668" s="94"/>
      <c r="AY668" s="94">
        <f t="shared" si="274"/>
        <v>657</v>
      </c>
      <c r="AZ668" s="94">
        <f>AVERAGE(B$12:B668)</f>
        <v>-1.0500267633333337E-3</v>
      </c>
      <c r="BA668" s="94">
        <f>AVERAGE(C$12:C668)</f>
        <v>4.6842394133333326E-3</v>
      </c>
      <c r="BB668" s="94">
        <f t="shared" si="275"/>
        <v>0</v>
      </c>
      <c r="BC668" s="94">
        <f t="shared" si="276"/>
        <v>0</v>
      </c>
      <c r="BD668" s="94">
        <f t="shared" si="287"/>
        <v>-6.3001605800000027E-2</v>
      </c>
      <c r="BE668" s="94">
        <f t="shared" si="288"/>
        <v>0.28105436479999996</v>
      </c>
      <c r="BF668" s="94">
        <f t="shared" si="289"/>
        <v>0.34405597060000004</v>
      </c>
      <c r="BG668" s="95">
        <f t="shared" si="277"/>
        <v>0</v>
      </c>
      <c r="BH668" s="95">
        <f t="shared" si="278"/>
        <v>0</v>
      </c>
      <c r="BI668" s="95">
        <f>(AVERAGE(B$12:B668)-AVERAGE($D$12:$D668))/STDEV(B$12:B668)</f>
        <v>-8.7081254602406233E-2</v>
      </c>
      <c r="BJ668" s="95">
        <f>(AVERAGE(C$12:C668)-AVERAGE($D$12:$D668))/STDEV(C$12:C668)</f>
        <v>0.10432948975861421</v>
      </c>
      <c r="BK668" s="94"/>
      <c r="BL668" s="94"/>
      <c r="BM668" s="94"/>
      <c r="BN668" s="72">
        <f t="shared" si="279"/>
        <v>0</v>
      </c>
      <c r="BO668" s="72">
        <f t="shared" si="280"/>
        <v>0</v>
      </c>
      <c r="BP668" s="72">
        <f t="shared" si="281"/>
        <v>0</v>
      </c>
      <c r="BQ668" s="72">
        <f t="shared" si="282"/>
        <v>1</v>
      </c>
      <c r="BR668" s="72">
        <f t="shared" si="283"/>
        <v>1</v>
      </c>
      <c r="BS668" s="72">
        <f t="shared" si="284"/>
        <v>1</v>
      </c>
      <c r="BT668" s="72"/>
      <c r="BU668" s="72"/>
      <c r="BV668" s="72"/>
      <c r="BW668" s="72"/>
      <c r="BX668" s="72"/>
      <c r="BY668" s="72"/>
      <c r="BZ668" s="72"/>
      <c r="CA668" s="72"/>
      <c r="CB668" s="72"/>
      <c r="CC668" s="73"/>
      <c r="CD668" s="73"/>
      <c r="CE668" s="73"/>
      <c r="CF668" s="73"/>
      <c r="CG668" s="73"/>
      <c r="CH668" s="73">
        <f t="shared" si="265"/>
        <v>0</v>
      </c>
      <c r="CI668" s="73">
        <f t="shared" si="266"/>
        <v>0</v>
      </c>
      <c r="CJ668" s="73">
        <f t="shared" si="267"/>
        <v>0</v>
      </c>
      <c r="CK668" s="73"/>
      <c r="CL668" s="73">
        <f t="shared" si="268"/>
        <v>0</v>
      </c>
      <c r="CM668" s="73">
        <f t="shared" si="269"/>
        <v>0</v>
      </c>
      <c r="CN668" s="73">
        <f t="shared" si="270"/>
        <v>0</v>
      </c>
      <c r="CO668" s="73">
        <f t="shared" si="271"/>
        <v>0</v>
      </c>
      <c r="CP668" s="73">
        <f t="shared" si="272"/>
        <v>0</v>
      </c>
      <c r="CQ668" s="73">
        <f t="shared" si="273"/>
        <v>0</v>
      </c>
      <c r="CR668" s="73">
        <f t="shared" si="285"/>
        <v>0</v>
      </c>
      <c r="CS668" s="94"/>
      <c r="CT668" s="94"/>
      <c r="CU668" s="94"/>
      <c r="CV668" s="94"/>
      <c r="CW668" s="94"/>
    </row>
    <row r="669" spans="1:101" s="22" customFormat="1" x14ac:dyDescent="0.2">
      <c r="A669" s="91">
        <f t="shared" si="286"/>
        <v>658</v>
      </c>
      <c r="B669" s="61"/>
      <c r="C669" s="61"/>
      <c r="D669" s="61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AS669" s="109"/>
      <c r="AT669" s="94"/>
      <c r="AU669" s="94"/>
      <c r="AV669" s="94"/>
      <c r="AW669" s="94"/>
      <c r="AX669" s="94"/>
      <c r="AY669" s="94">
        <f t="shared" si="274"/>
        <v>658</v>
      </c>
      <c r="AZ669" s="94">
        <f>AVERAGE(B$12:B669)</f>
        <v>-1.0500267633333337E-3</v>
      </c>
      <c r="BA669" s="94">
        <f>AVERAGE(C$12:C669)</f>
        <v>4.6842394133333326E-3</v>
      </c>
      <c r="BB669" s="94">
        <f t="shared" si="275"/>
        <v>0</v>
      </c>
      <c r="BC669" s="94">
        <f t="shared" si="276"/>
        <v>0</v>
      </c>
      <c r="BD669" s="94">
        <f t="shared" si="287"/>
        <v>-6.3001605800000027E-2</v>
      </c>
      <c r="BE669" s="94">
        <f t="shared" si="288"/>
        <v>0.28105436479999996</v>
      </c>
      <c r="BF669" s="94">
        <f t="shared" si="289"/>
        <v>0.34405597060000004</v>
      </c>
      <c r="BG669" s="95">
        <f t="shared" si="277"/>
        <v>0</v>
      </c>
      <c r="BH669" s="95">
        <f t="shared" si="278"/>
        <v>0</v>
      </c>
      <c r="BI669" s="95">
        <f>(AVERAGE(B$12:B669)-AVERAGE($D$12:$D669))/STDEV(B$12:B669)</f>
        <v>-8.7081254602406233E-2</v>
      </c>
      <c r="BJ669" s="95">
        <f>(AVERAGE(C$12:C669)-AVERAGE($D$12:$D669))/STDEV(C$12:C669)</f>
        <v>0.10432948975861421</v>
      </c>
      <c r="BK669" s="94"/>
      <c r="BL669" s="94"/>
      <c r="BM669" s="94"/>
      <c r="BN669" s="72">
        <f t="shared" si="279"/>
        <v>0</v>
      </c>
      <c r="BO669" s="72">
        <f t="shared" si="280"/>
        <v>0</v>
      </c>
      <c r="BP669" s="72">
        <f t="shared" si="281"/>
        <v>0</v>
      </c>
      <c r="BQ669" s="72">
        <f t="shared" si="282"/>
        <v>1</v>
      </c>
      <c r="BR669" s="72">
        <f t="shared" si="283"/>
        <v>1</v>
      </c>
      <c r="BS669" s="72">
        <f t="shared" si="284"/>
        <v>1</v>
      </c>
      <c r="BT669" s="72"/>
      <c r="BU669" s="72"/>
      <c r="BV669" s="72"/>
      <c r="BW669" s="72"/>
      <c r="BX669" s="72"/>
      <c r="BY669" s="72"/>
      <c r="BZ669" s="72"/>
      <c r="CA669" s="72"/>
      <c r="CB669" s="72"/>
      <c r="CC669" s="73"/>
      <c r="CD669" s="73"/>
      <c r="CE669" s="73"/>
      <c r="CF669" s="73"/>
      <c r="CG669" s="73"/>
      <c r="CH669" s="73">
        <f t="shared" si="265"/>
        <v>0</v>
      </c>
      <c r="CI669" s="73">
        <f t="shared" si="266"/>
        <v>0</v>
      </c>
      <c r="CJ669" s="73">
        <f t="shared" si="267"/>
        <v>0</v>
      </c>
      <c r="CK669" s="73"/>
      <c r="CL669" s="73">
        <f t="shared" si="268"/>
        <v>0</v>
      </c>
      <c r="CM669" s="73">
        <f t="shared" si="269"/>
        <v>0</v>
      </c>
      <c r="CN669" s="73">
        <f t="shared" si="270"/>
        <v>0</v>
      </c>
      <c r="CO669" s="73">
        <f t="shared" si="271"/>
        <v>0</v>
      </c>
      <c r="CP669" s="73">
        <f t="shared" si="272"/>
        <v>0</v>
      </c>
      <c r="CQ669" s="73">
        <f t="shared" si="273"/>
        <v>0</v>
      </c>
      <c r="CR669" s="73">
        <f t="shared" si="285"/>
        <v>0</v>
      </c>
      <c r="CS669" s="94"/>
      <c r="CT669" s="94"/>
      <c r="CU669" s="94"/>
      <c r="CV669" s="94"/>
      <c r="CW669" s="94"/>
    </row>
    <row r="670" spans="1:101" s="22" customFormat="1" x14ac:dyDescent="0.2">
      <c r="A670" s="91">
        <f t="shared" si="286"/>
        <v>659</v>
      </c>
      <c r="B670" s="61"/>
      <c r="C670" s="61"/>
      <c r="D670" s="61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AS670" s="109"/>
      <c r="AT670" s="94"/>
      <c r="AU670" s="94"/>
      <c r="AV670" s="94"/>
      <c r="AW670" s="94"/>
      <c r="AX670" s="94"/>
      <c r="AY670" s="94">
        <f t="shared" si="274"/>
        <v>659</v>
      </c>
      <c r="AZ670" s="94">
        <f>AVERAGE(B$12:B670)</f>
        <v>-1.0500267633333337E-3</v>
      </c>
      <c r="BA670" s="94">
        <f>AVERAGE(C$12:C670)</f>
        <v>4.6842394133333326E-3</v>
      </c>
      <c r="BB670" s="94">
        <f t="shared" si="275"/>
        <v>0</v>
      </c>
      <c r="BC670" s="94">
        <f t="shared" si="276"/>
        <v>0</v>
      </c>
      <c r="BD670" s="94">
        <f t="shared" si="287"/>
        <v>-6.3001605800000027E-2</v>
      </c>
      <c r="BE670" s="94">
        <f t="shared" si="288"/>
        <v>0.28105436479999996</v>
      </c>
      <c r="BF670" s="94">
        <f t="shared" si="289"/>
        <v>0.34405597060000004</v>
      </c>
      <c r="BG670" s="95">
        <f t="shared" si="277"/>
        <v>0</v>
      </c>
      <c r="BH670" s="95">
        <f t="shared" si="278"/>
        <v>0</v>
      </c>
      <c r="BI670" s="95">
        <f>(AVERAGE(B$12:B670)-AVERAGE($D$12:$D670))/STDEV(B$12:B670)</f>
        <v>-8.7081254602406233E-2</v>
      </c>
      <c r="BJ670" s="95">
        <f>(AVERAGE(C$12:C670)-AVERAGE($D$12:$D670))/STDEV(C$12:C670)</f>
        <v>0.10432948975861421</v>
      </c>
      <c r="BK670" s="94"/>
      <c r="BL670" s="94"/>
      <c r="BM670" s="94"/>
      <c r="BN670" s="72">
        <f t="shared" si="279"/>
        <v>0</v>
      </c>
      <c r="BO670" s="72">
        <f t="shared" si="280"/>
        <v>0</v>
      </c>
      <c r="BP670" s="72">
        <f t="shared" si="281"/>
        <v>0</v>
      </c>
      <c r="BQ670" s="72">
        <f t="shared" si="282"/>
        <v>1</v>
      </c>
      <c r="BR670" s="72">
        <f t="shared" si="283"/>
        <v>1</v>
      </c>
      <c r="BS670" s="72">
        <f t="shared" si="284"/>
        <v>1</v>
      </c>
      <c r="BT670" s="72"/>
      <c r="BU670" s="72"/>
      <c r="BV670" s="72"/>
      <c r="BW670" s="72"/>
      <c r="BX670" s="72"/>
      <c r="BY670" s="72"/>
      <c r="BZ670" s="72"/>
      <c r="CA670" s="72"/>
      <c r="CB670" s="72"/>
      <c r="CC670" s="73"/>
      <c r="CD670" s="73"/>
      <c r="CE670" s="73"/>
      <c r="CF670" s="73"/>
      <c r="CG670" s="73"/>
      <c r="CH670" s="73">
        <f t="shared" si="265"/>
        <v>0</v>
      </c>
      <c r="CI670" s="73">
        <f t="shared" si="266"/>
        <v>0</v>
      </c>
      <c r="CJ670" s="73">
        <f t="shared" si="267"/>
        <v>0</v>
      </c>
      <c r="CK670" s="73"/>
      <c r="CL670" s="73">
        <f t="shared" si="268"/>
        <v>0</v>
      </c>
      <c r="CM670" s="73">
        <f t="shared" si="269"/>
        <v>0</v>
      </c>
      <c r="CN670" s="73">
        <f t="shared" si="270"/>
        <v>0</v>
      </c>
      <c r="CO670" s="73">
        <f t="shared" si="271"/>
        <v>0</v>
      </c>
      <c r="CP670" s="73">
        <f t="shared" si="272"/>
        <v>0</v>
      </c>
      <c r="CQ670" s="73">
        <f t="shared" si="273"/>
        <v>0</v>
      </c>
      <c r="CR670" s="73">
        <f t="shared" si="285"/>
        <v>0</v>
      </c>
      <c r="CS670" s="94"/>
      <c r="CT670" s="94"/>
      <c r="CU670" s="94"/>
      <c r="CV670" s="94"/>
      <c r="CW670" s="94"/>
    </row>
    <row r="671" spans="1:101" s="22" customFormat="1" x14ac:dyDescent="0.2">
      <c r="A671" s="91">
        <f t="shared" si="286"/>
        <v>660</v>
      </c>
      <c r="B671" s="61"/>
      <c r="C671" s="61"/>
      <c r="D671" s="61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AS671" s="109"/>
      <c r="AT671" s="94"/>
      <c r="AU671" s="94"/>
      <c r="AV671" s="94"/>
      <c r="AW671" s="94"/>
      <c r="AX671" s="94"/>
      <c r="AY671" s="94">
        <f t="shared" si="274"/>
        <v>660</v>
      </c>
      <c r="AZ671" s="94">
        <f>AVERAGE(B$12:B671)</f>
        <v>-1.0500267633333337E-3</v>
      </c>
      <c r="BA671" s="94">
        <f>AVERAGE(C$12:C671)</f>
        <v>4.6842394133333326E-3</v>
      </c>
      <c r="BB671" s="94">
        <f t="shared" si="275"/>
        <v>0</v>
      </c>
      <c r="BC671" s="94">
        <f t="shared" si="276"/>
        <v>0</v>
      </c>
      <c r="BD671" s="94">
        <f t="shared" si="287"/>
        <v>-6.3001605800000027E-2</v>
      </c>
      <c r="BE671" s="94">
        <f t="shared" si="288"/>
        <v>0.28105436479999996</v>
      </c>
      <c r="BF671" s="94">
        <f t="shared" si="289"/>
        <v>0.34405597060000004</v>
      </c>
      <c r="BG671" s="95">
        <f t="shared" si="277"/>
        <v>0</v>
      </c>
      <c r="BH671" s="95">
        <f t="shared" si="278"/>
        <v>0</v>
      </c>
      <c r="BI671" s="95">
        <f>(AVERAGE(B$12:B671)-AVERAGE($D$12:$D671))/STDEV(B$12:B671)</f>
        <v>-8.7081254602406233E-2</v>
      </c>
      <c r="BJ671" s="95">
        <f>(AVERAGE(C$12:C671)-AVERAGE($D$12:$D671))/STDEV(C$12:C671)</f>
        <v>0.10432948975861421</v>
      </c>
      <c r="BK671" s="94"/>
      <c r="BL671" s="94"/>
      <c r="BM671" s="94"/>
      <c r="BN671" s="72">
        <f t="shared" si="279"/>
        <v>0</v>
      </c>
      <c r="BO671" s="72">
        <f t="shared" si="280"/>
        <v>0</v>
      </c>
      <c r="BP671" s="72">
        <f t="shared" si="281"/>
        <v>0</v>
      </c>
      <c r="BQ671" s="72">
        <f t="shared" si="282"/>
        <v>1</v>
      </c>
      <c r="BR671" s="72">
        <f t="shared" si="283"/>
        <v>1</v>
      </c>
      <c r="BS671" s="72">
        <f t="shared" si="284"/>
        <v>1</v>
      </c>
      <c r="BT671" s="72"/>
      <c r="BU671" s="72"/>
      <c r="BV671" s="72"/>
      <c r="BW671" s="72"/>
      <c r="BX671" s="72"/>
      <c r="BY671" s="72"/>
      <c r="BZ671" s="72"/>
      <c r="CA671" s="72"/>
      <c r="CB671" s="72"/>
      <c r="CC671" s="73"/>
      <c r="CD671" s="73"/>
      <c r="CE671" s="73"/>
      <c r="CF671" s="73"/>
      <c r="CG671" s="73"/>
      <c r="CH671" s="73">
        <f t="shared" si="265"/>
        <v>0</v>
      </c>
      <c r="CI671" s="73">
        <f t="shared" si="266"/>
        <v>0</v>
      </c>
      <c r="CJ671" s="73">
        <f t="shared" si="267"/>
        <v>0</v>
      </c>
      <c r="CK671" s="73"/>
      <c r="CL671" s="73">
        <f t="shared" si="268"/>
        <v>0</v>
      </c>
      <c r="CM671" s="73">
        <f t="shared" si="269"/>
        <v>0</v>
      </c>
      <c r="CN671" s="73">
        <f t="shared" si="270"/>
        <v>0</v>
      </c>
      <c r="CO671" s="73">
        <f t="shared" si="271"/>
        <v>0</v>
      </c>
      <c r="CP671" s="73">
        <f t="shared" si="272"/>
        <v>0</v>
      </c>
      <c r="CQ671" s="73">
        <f t="shared" si="273"/>
        <v>0</v>
      </c>
      <c r="CR671" s="73">
        <f t="shared" si="285"/>
        <v>0</v>
      </c>
      <c r="CS671" s="94"/>
      <c r="CT671" s="94"/>
      <c r="CU671" s="94"/>
      <c r="CV671" s="94"/>
      <c r="CW671" s="94"/>
    </row>
    <row r="672" spans="1:101" s="22" customFormat="1" x14ac:dyDescent="0.2">
      <c r="A672" s="91">
        <f t="shared" si="286"/>
        <v>661</v>
      </c>
      <c r="B672" s="61"/>
      <c r="C672" s="61"/>
      <c r="D672" s="61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AS672" s="109"/>
      <c r="AT672" s="94"/>
      <c r="AU672" s="94"/>
      <c r="AV672" s="94"/>
      <c r="AW672" s="94"/>
      <c r="AX672" s="94"/>
      <c r="AY672" s="94">
        <f t="shared" si="274"/>
        <v>661</v>
      </c>
      <c r="AZ672" s="94">
        <f>AVERAGE(B$12:B672)</f>
        <v>-1.0500267633333337E-3</v>
      </c>
      <c r="BA672" s="94">
        <f>AVERAGE(C$12:C672)</f>
        <v>4.6842394133333326E-3</v>
      </c>
      <c r="BB672" s="94">
        <f t="shared" si="275"/>
        <v>0</v>
      </c>
      <c r="BC672" s="94">
        <f t="shared" si="276"/>
        <v>0</v>
      </c>
      <c r="BD672" s="94">
        <f t="shared" si="287"/>
        <v>-6.3001605800000027E-2</v>
      </c>
      <c r="BE672" s="94">
        <f t="shared" si="288"/>
        <v>0.28105436479999996</v>
      </c>
      <c r="BF672" s="94">
        <f t="shared" si="289"/>
        <v>0.34405597060000004</v>
      </c>
      <c r="BG672" s="95">
        <f t="shared" si="277"/>
        <v>0</v>
      </c>
      <c r="BH672" s="95">
        <f t="shared" si="278"/>
        <v>0</v>
      </c>
      <c r="BI672" s="95">
        <f>(AVERAGE(B$12:B672)-AVERAGE($D$12:$D672))/STDEV(B$12:B672)</f>
        <v>-8.7081254602406233E-2</v>
      </c>
      <c r="BJ672" s="95">
        <f>(AVERAGE(C$12:C672)-AVERAGE($D$12:$D672))/STDEV(C$12:C672)</f>
        <v>0.10432948975861421</v>
      </c>
      <c r="BK672" s="94"/>
      <c r="BL672" s="94"/>
      <c r="BM672" s="94"/>
      <c r="BN672" s="72">
        <f t="shared" si="279"/>
        <v>0</v>
      </c>
      <c r="BO672" s="72">
        <f t="shared" si="280"/>
        <v>0</v>
      </c>
      <c r="BP672" s="72">
        <f t="shared" si="281"/>
        <v>0</v>
      </c>
      <c r="BQ672" s="72">
        <f t="shared" si="282"/>
        <v>1</v>
      </c>
      <c r="BR672" s="72">
        <f t="shared" si="283"/>
        <v>1</v>
      </c>
      <c r="BS672" s="72">
        <f t="shared" si="284"/>
        <v>1</v>
      </c>
      <c r="BT672" s="72"/>
      <c r="BU672" s="72"/>
      <c r="BV672" s="72"/>
      <c r="BW672" s="72"/>
      <c r="BX672" s="72"/>
      <c r="BY672" s="72"/>
      <c r="BZ672" s="72"/>
      <c r="CA672" s="72"/>
      <c r="CB672" s="72"/>
      <c r="CC672" s="73"/>
      <c r="CD672" s="73"/>
      <c r="CE672" s="73"/>
      <c r="CF672" s="73"/>
      <c r="CG672" s="73"/>
      <c r="CH672" s="73">
        <f t="shared" si="265"/>
        <v>0</v>
      </c>
      <c r="CI672" s="73">
        <f t="shared" si="266"/>
        <v>0</v>
      </c>
      <c r="CJ672" s="73">
        <f t="shared" si="267"/>
        <v>0</v>
      </c>
      <c r="CK672" s="73"/>
      <c r="CL672" s="73">
        <f t="shared" si="268"/>
        <v>0</v>
      </c>
      <c r="CM672" s="73">
        <f t="shared" si="269"/>
        <v>0</v>
      </c>
      <c r="CN672" s="73">
        <f t="shared" si="270"/>
        <v>0</v>
      </c>
      <c r="CO672" s="73">
        <f t="shared" si="271"/>
        <v>0</v>
      </c>
      <c r="CP672" s="73">
        <f t="shared" si="272"/>
        <v>0</v>
      </c>
      <c r="CQ672" s="73">
        <f t="shared" si="273"/>
        <v>0</v>
      </c>
      <c r="CR672" s="73">
        <f t="shared" si="285"/>
        <v>0</v>
      </c>
      <c r="CS672" s="94"/>
      <c r="CT672" s="94"/>
      <c r="CU672" s="94"/>
      <c r="CV672" s="94"/>
      <c r="CW672" s="94"/>
    </row>
    <row r="673" spans="1:101" s="22" customFormat="1" x14ac:dyDescent="0.2">
      <c r="A673" s="91">
        <f t="shared" si="286"/>
        <v>662</v>
      </c>
      <c r="B673" s="61"/>
      <c r="C673" s="61"/>
      <c r="D673" s="61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AS673" s="109"/>
      <c r="AT673" s="94"/>
      <c r="AU673" s="94"/>
      <c r="AV673" s="94"/>
      <c r="AW673" s="94"/>
      <c r="AX673" s="94"/>
      <c r="AY673" s="94">
        <f t="shared" si="274"/>
        <v>662</v>
      </c>
      <c r="AZ673" s="94">
        <f>AVERAGE(B$12:B673)</f>
        <v>-1.0500267633333337E-3</v>
      </c>
      <c r="BA673" s="94">
        <f>AVERAGE(C$12:C673)</f>
        <v>4.6842394133333326E-3</v>
      </c>
      <c r="BB673" s="94">
        <f t="shared" si="275"/>
        <v>0</v>
      </c>
      <c r="BC673" s="94">
        <f t="shared" si="276"/>
        <v>0</v>
      </c>
      <c r="BD673" s="94">
        <f t="shared" si="287"/>
        <v>-6.3001605800000027E-2</v>
      </c>
      <c r="BE673" s="94">
        <f t="shared" si="288"/>
        <v>0.28105436479999996</v>
      </c>
      <c r="BF673" s="94">
        <f t="shared" si="289"/>
        <v>0.34405597060000004</v>
      </c>
      <c r="BG673" s="95">
        <f t="shared" si="277"/>
        <v>0</v>
      </c>
      <c r="BH673" s="95">
        <f t="shared" si="278"/>
        <v>0</v>
      </c>
      <c r="BI673" s="95">
        <f>(AVERAGE(B$12:B673)-AVERAGE($D$12:$D673))/STDEV(B$12:B673)</f>
        <v>-8.7081254602406233E-2</v>
      </c>
      <c r="BJ673" s="95">
        <f>(AVERAGE(C$12:C673)-AVERAGE($D$12:$D673))/STDEV(C$12:C673)</f>
        <v>0.10432948975861421</v>
      </c>
      <c r="BK673" s="94"/>
      <c r="BL673" s="94"/>
      <c r="BM673" s="94"/>
      <c r="BN673" s="72">
        <f t="shared" si="279"/>
        <v>0</v>
      </c>
      <c r="BO673" s="72">
        <f t="shared" si="280"/>
        <v>0</v>
      </c>
      <c r="BP673" s="72">
        <f t="shared" si="281"/>
        <v>0</v>
      </c>
      <c r="BQ673" s="72">
        <f t="shared" si="282"/>
        <v>1</v>
      </c>
      <c r="BR673" s="72">
        <f t="shared" si="283"/>
        <v>1</v>
      </c>
      <c r="BS673" s="72">
        <f t="shared" si="284"/>
        <v>1</v>
      </c>
      <c r="BT673" s="72"/>
      <c r="BU673" s="72"/>
      <c r="BV673" s="72"/>
      <c r="BW673" s="72"/>
      <c r="BX673" s="72"/>
      <c r="BY673" s="72"/>
      <c r="BZ673" s="72"/>
      <c r="CA673" s="72"/>
      <c r="CB673" s="72"/>
      <c r="CC673" s="73"/>
      <c r="CD673" s="73"/>
      <c r="CE673" s="73"/>
      <c r="CF673" s="73"/>
      <c r="CG673" s="73"/>
      <c r="CH673" s="73">
        <f t="shared" si="265"/>
        <v>0</v>
      </c>
      <c r="CI673" s="73">
        <f t="shared" si="266"/>
        <v>0</v>
      </c>
      <c r="CJ673" s="73">
        <f t="shared" si="267"/>
        <v>0</v>
      </c>
      <c r="CK673" s="73"/>
      <c r="CL673" s="73">
        <f t="shared" si="268"/>
        <v>0</v>
      </c>
      <c r="CM673" s="73">
        <f t="shared" si="269"/>
        <v>0</v>
      </c>
      <c r="CN673" s="73">
        <f t="shared" si="270"/>
        <v>0</v>
      </c>
      <c r="CO673" s="73">
        <f t="shared" si="271"/>
        <v>0</v>
      </c>
      <c r="CP673" s="73">
        <f t="shared" si="272"/>
        <v>0</v>
      </c>
      <c r="CQ673" s="73">
        <f t="shared" si="273"/>
        <v>0</v>
      </c>
      <c r="CR673" s="73">
        <f t="shared" si="285"/>
        <v>0</v>
      </c>
      <c r="CS673" s="94"/>
      <c r="CT673" s="94"/>
      <c r="CU673" s="94"/>
      <c r="CV673" s="94"/>
      <c r="CW673" s="94"/>
    </row>
    <row r="674" spans="1:101" s="22" customFormat="1" x14ac:dyDescent="0.2">
      <c r="A674" s="91">
        <f t="shared" si="286"/>
        <v>663</v>
      </c>
      <c r="B674" s="61"/>
      <c r="C674" s="61"/>
      <c r="D674" s="61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AS674" s="109"/>
      <c r="AT674" s="94"/>
      <c r="AU674" s="94"/>
      <c r="AV674" s="94"/>
      <c r="AW674" s="94"/>
      <c r="AX674" s="94"/>
      <c r="AY674" s="94">
        <f t="shared" si="274"/>
        <v>663</v>
      </c>
      <c r="AZ674" s="94">
        <f>AVERAGE(B$12:B674)</f>
        <v>-1.0500267633333337E-3</v>
      </c>
      <c r="BA674" s="94">
        <f>AVERAGE(C$12:C674)</f>
        <v>4.6842394133333326E-3</v>
      </c>
      <c r="BB674" s="94">
        <f t="shared" si="275"/>
        <v>0</v>
      </c>
      <c r="BC674" s="94">
        <f t="shared" si="276"/>
        <v>0</v>
      </c>
      <c r="BD674" s="94">
        <f t="shared" si="287"/>
        <v>-6.3001605800000027E-2</v>
      </c>
      <c r="BE674" s="94">
        <f t="shared" si="288"/>
        <v>0.28105436479999996</v>
      </c>
      <c r="BF674" s="94">
        <f t="shared" si="289"/>
        <v>0.34405597060000004</v>
      </c>
      <c r="BG674" s="95">
        <f t="shared" si="277"/>
        <v>0</v>
      </c>
      <c r="BH674" s="95">
        <f t="shared" si="278"/>
        <v>0</v>
      </c>
      <c r="BI674" s="95">
        <f>(AVERAGE(B$12:B674)-AVERAGE($D$12:$D674))/STDEV(B$12:B674)</f>
        <v>-8.7081254602406233E-2</v>
      </c>
      <c r="BJ674" s="95">
        <f>(AVERAGE(C$12:C674)-AVERAGE($D$12:$D674))/STDEV(C$12:C674)</f>
        <v>0.10432948975861421</v>
      </c>
      <c r="BK674" s="94"/>
      <c r="BL674" s="94"/>
      <c r="BM674" s="94"/>
      <c r="BN674" s="72">
        <f t="shared" si="279"/>
        <v>0</v>
      </c>
      <c r="BO674" s="72">
        <f t="shared" si="280"/>
        <v>0</v>
      </c>
      <c r="BP674" s="72">
        <f t="shared" si="281"/>
        <v>0</v>
      </c>
      <c r="BQ674" s="72">
        <f t="shared" si="282"/>
        <v>1</v>
      </c>
      <c r="BR674" s="72">
        <f t="shared" si="283"/>
        <v>1</v>
      </c>
      <c r="BS674" s="72">
        <f t="shared" si="284"/>
        <v>1</v>
      </c>
      <c r="BT674" s="72"/>
      <c r="BU674" s="72"/>
      <c r="BV674" s="72"/>
      <c r="BW674" s="72"/>
      <c r="BX674" s="72"/>
      <c r="BY674" s="72"/>
      <c r="BZ674" s="72"/>
      <c r="CA674" s="72"/>
      <c r="CB674" s="72"/>
      <c r="CC674" s="73"/>
      <c r="CD674" s="73"/>
      <c r="CE674" s="73"/>
      <c r="CF674" s="73"/>
      <c r="CG674" s="73"/>
      <c r="CH674" s="73">
        <f t="shared" si="265"/>
        <v>0</v>
      </c>
      <c r="CI674" s="73">
        <f t="shared" si="266"/>
        <v>0</v>
      </c>
      <c r="CJ674" s="73">
        <f t="shared" si="267"/>
        <v>0</v>
      </c>
      <c r="CK674" s="73"/>
      <c r="CL674" s="73">
        <f t="shared" si="268"/>
        <v>0</v>
      </c>
      <c r="CM674" s="73">
        <f t="shared" si="269"/>
        <v>0</v>
      </c>
      <c r="CN674" s="73">
        <f t="shared" si="270"/>
        <v>0</v>
      </c>
      <c r="CO674" s="73">
        <f t="shared" si="271"/>
        <v>0</v>
      </c>
      <c r="CP674" s="73">
        <f t="shared" si="272"/>
        <v>0</v>
      </c>
      <c r="CQ674" s="73">
        <f t="shared" si="273"/>
        <v>0</v>
      </c>
      <c r="CR674" s="73">
        <f t="shared" si="285"/>
        <v>0</v>
      </c>
      <c r="CS674" s="94"/>
      <c r="CT674" s="94"/>
      <c r="CU674" s="94"/>
      <c r="CV674" s="94"/>
      <c r="CW674" s="94"/>
    </row>
    <row r="675" spans="1:101" s="22" customFormat="1" x14ac:dyDescent="0.2">
      <c r="A675" s="91">
        <f t="shared" si="286"/>
        <v>664</v>
      </c>
      <c r="B675" s="61"/>
      <c r="C675" s="61"/>
      <c r="D675" s="61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AS675" s="109"/>
      <c r="AT675" s="94"/>
      <c r="AU675" s="94"/>
      <c r="AV675" s="94"/>
      <c r="AW675" s="94"/>
      <c r="AX675" s="94"/>
      <c r="AY675" s="94">
        <f t="shared" si="274"/>
        <v>664</v>
      </c>
      <c r="AZ675" s="94">
        <f>AVERAGE(B$12:B675)</f>
        <v>-1.0500267633333337E-3</v>
      </c>
      <c r="BA675" s="94">
        <f>AVERAGE(C$12:C675)</f>
        <v>4.6842394133333326E-3</v>
      </c>
      <c r="BB675" s="94">
        <f t="shared" si="275"/>
        <v>0</v>
      </c>
      <c r="BC675" s="94">
        <f t="shared" si="276"/>
        <v>0</v>
      </c>
      <c r="BD675" s="94">
        <f t="shared" si="287"/>
        <v>-6.3001605800000027E-2</v>
      </c>
      <c r="BE675" s="94">
        <f t="shared" si="288"/>
        <v>0.28105436479999996</v>
      </c>
      <c r="BF675" s="94">
        <f t="shared" si="289"/>
        <v>0.34405597060000004</v>
      </c>
      <c r="BG675" s="95">
        <f t="shared" si="277"/>
        <v>0</v>
      </c>
      <c r="BH675" s="95">
        <f t="shared" si="278"/>
        <v>0</v>
      </c>
      <c r="BI675" s="95">
        <f>(AVERAGE(B$12:B675)-AVERAGE($D$12:$D675))/STDEV(B$12:B675)</f>
        <v>-8.7081254602406233E-2</v>
      </c>
      <c r="BJ675" s="95">
        <f>(AVERAGE(C$12:C675)-AVERAGE($D$12:$D675))/STDEV(C$12:C675)</f>
        <v>0.10432948975861421</v>
      </c>
      <c r="BK675" s="94"/>
      <c r="BL675" s="94"/>
      <c r="BM675" s="94"/>
      <c r="BN675" s="72">
        <f t="shared" si="279"/>
        <v>0</v>
      </c>
      <c r="BO675" s="72">
        <f t="shared" si="280"/>
        <v>0</v>
      </c>
      <c r="BP675" s="72">
        <f t="shared" si="281"/>
        <v>0</v>
      </c>
      <c r="BQ675" s="72">
        <f t="shared" si="282"/>
        <v>1</v>
      </c>
      <c r="BR675" s="72">
        <f t="shared" si="283"/>
        <v>1</v>
      </c>
      <c r="BS675" s="72">
        <f t="shared" si="284"/>
        <v>1</v>
      </c>
      <c r="BT675" s="72"/>
      <c r="BU675" s="72"/>
      <c r="BV675" s="72"/>
      <c r="BW675" s="72"/>
      <c r="BX675" s="72"/>
      <c r="BY675" s="72"/>
      <c r="BZ675" s="72"/>
      <c r="CA675" s="72"/>
      <c r="CB675" s="72"/>
      <c r="CC675" s="73"/>
      <c r="CD675" s="73"/>
      <c r="CE675" s="73"/>
      <c r="CF675" s="73"/>
      <c r="CG675" s="73"/>
      <c r="CH675" s="73">
        <f t="shared" si="265"/>
        <v>0</v>
      </c>
      <c r="CI675" s="73">
        <f t="shared" si="266"/>
        <v>0</v>
      </c>
      <c r="CJ675" s="73">
        <f t="shared" si="267"/>
        <v>0</v>
      </c>
      <c r="CK675" s="73"/>
      <c r="CL675" s="73">
        <f t="shared" si="268"/>
        <v>0</v>
      </c>
      <c r="CM675" s="73">
        <f t="shared" si="269"/>
        <v>0</v>
      </c>
      <c r="CN675" s="73">
        <f t="shared" si="270"/>
        <v>0</v>
      </c>
      <c r="CO675" s="73">
        <f t="shared" si="271"/>
        <v>0</v>
      </c>
      <c r="CP675" s="73">
        <f t="shared" si="272"/>
        <v>0</v>
      </c>
      <c r="CQ675" s="73">
        <f t="shared" si="273"/>
        <v>0</v>
      </c>
      <c r="CR675" s="73">
        <f t="shared" si="285"/>
        <v>0</v>
      </c>
      <c r="CS675" s="94"/>
      <c r="CT675" s="94"/>
      <c r="CU675" s="94"/>
      <c r="CV675" s="94"/>
      <c r="CW675" s="94"/>
    </row>
    <row r="676" spans="1:101" s="22" customFormat="1" x14ac:dyDescent="0.2">
      <c r="A676" s="91">
        <f t="shared" si="286"/>
        <v>665</v>
      </c>
      <c r="B676" s="61"/>
      <c r="C676" s="61"/>
      <c r="D676" s="61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AS676" s="109"/>
      <c r="AT676" s="94"/>
      <c r="AU676" s="94"/>
      <c r="AV676" s="94"/>
      <c r="AW676" s="94"/>
      <c r="AX676" s="94"/>
      <c r="AY676" s="94">
        <f t="shared" si="274"/>
        <v>665</v>
      </c>
      <c r="AZ676" s="94">
        <f>AVERAGE(B$12:B676)</f>
        <v>-1.0500267633333337E-3</v>
      </c>
      <c r="BA676" s="94">
        <f>AVERAGE(C$12:C676)</f>
        <v>4.6842394133333326E-3</v>
      </c>
      <c r="BB676" s="94">
        <f t="shared" si="275"/>
        <v>0</v>
      </c>
      <c r="BC676" s="94">
        <f t="shared" si="276"/>
        <v>0</v>
      </c>
      <c r="BD676" s="94">
        <f t="shared" si="287"/>
        <v>-6.3001605800000027E-2</v>
      </c>
      <c r="BE676" s="94">
        <f t="shared" si="288"/>
        <v>0.28105436479999996</v>
      </c>
      <c r="BF676" s="94">
        <f t="shared" si="289"/>
        <v>0.34405597060000004</v>
      </c>
      <c r="BG676" s="95">
        <f t="shared" si="277"/>
        <v>0</v>
      </c>
      <c r="BH676" s="95">
        <f t="shared" si="278"/>
        <v>0</v>
      </c>
      <c r="BI676" s="95">
        <f>(AVERAGE(B$12:B676)-AVERAGE($D$12:$D676))/STDEV(B$12:B676)</f>
        <v>-8.7081254602406233E-2</v>
      </c>
      <c r="BJ676" s="95">
        <f>(AVERAGE(C$12:C676)-AVERAGE($D$12:$D676))/STDEV(C$12:C676)</f>
        <v>0.10432948975861421</v>
      </c>
      <c r="BK676" s="94"/>
      <c r="BL676" s="94"/>
      <c r="BM676" s="94"/>
      <c r="BN676" s="72">
        <f t="shared" si="279"/>
        <v>0</v>
      </c>
      <c r="BO676" s="72">
        <f t="shared" si="280"/>
        <v>0</v>
      </c>
      <c r="BP676" s="72">
        <f t="shared" si="281"/>
        <v>0</v>
      </c>
      <c r="BQ676" s="72">
        <f t="shared" si="282"/>
        <v>1</v>
      </c>
      <c r="BR676" s="72">
        <f t="shared" si="283"/>
        <v>1</v>
      </c>
      <c r="BS676" s="72">
        <f t="shared" si="284"/>
        <v>1</v>
      </c>
      <c r="BT676" s="72"/>
      <c r="BU676" s="72"/>
      <c r="BV676" s="72"/>
      <c r="BW676" s="72"/>
      <c r="BX676" s="72"/>
      <c r="BY676" s="72"/>
      <c r="BZ676" s="72"/>
      <c r="CA676" s="72"/>
      <c r="CB676" s="72"/>
      <c r="CC676" s="73"/>
      <c r="CD676" s="73"/>
      <c r="CE676" s="73"/>
      <c r="CF676" s="73"/>
      <c r="CG676" s="73"/>
      <c r="CH676" s="73">
        <f t="shared" si="265"/>
        <v>0</v>
      </c>
      <c r="CI676" s="73">
        <f t="shared" si="266"/>
        <v>0</v>
      </c>
      <c r="CJ676" s="73">
        <f t="shared" si="267"/>
        <v>0</v>
      </c>
      <c r="CK676" s="73"/>
      <c r="CL676" s="73">
        <f t="shared" si="268"/>
        <v>0</v>
      </c>
      <c r="CM676" s="73">
        <f t="shared" si="269"/>
        <v>0</v>
      </c>
      <c r="CN676" s="73">
        <f t="shared" si="270"/>
        <v>0</v>
      </c>
      <c r="CO676" s="73">
        <f t="shared" si="271"/>
        <v>0</v>
      </c>
      <c r="CP676" s="73">
        <f t="shared" si="272"/>
        <v>0</v>
      </c>
      <c r="CQ676" s="73">
        <f t="shared" si="273"/>
        <v>0</v>
      </c>
      <c r="CR676" s="73">
        <f t="shared" si="285"/>
        <v>0</v>
      </c>
      <c r="CS676" s="94"/>
      <c r="CT676" s="94"/>
      <c r="CU676" s="94"/>
      <c r="CV676" s="94"/>
      <c r="CW676" s="94"/>
    </row>
    <row r="677" spans="1:101" s="22" customFormat="1" x14ac:dyDescent="0.2">
      <c r="A677" s="91">
        <f t="shared" si="286"/>
        <v>666</v>
      </c>
      <c r="B677" s="61"/>
      <c r="C677" s="61"/>
      <c r="D677" s="61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AS677" s="109"/>
      <c r="AT677" s="94"/>
      <c r="AU677" s="94"/>
      <c r="AV677" s="94"/>
      <c r="AW677" s="94"/>
      <c r="AX677" s="94"/>
      <c r="AY677" s="94">
        <f t="shared" si="274"/>
        <v>666</v>
      </c>
      <c r="AZ677" s="94">
        <f>AVERAGE(B$12:B677)</f>
        <v>-1.0500267633333337E-3</v>
      </c>
      <c r="BA677" s="94">
        <f>AVERAGE(C$12:C677)</f>
        <v>4.6842394133333326E-3</v>
      </c>
      <c r="BB677" s="94">
        <f t="shared" si="275"/>
        <v>0</v>
      </c>
      <c r="BC677" s="94">
        <f t="shared" si="276"/>
        <v>0</v>
      </c>
      <c r="BD677" s="94">
        <f t="shared" si="287"/>
        <v>-6.3001605800000027E-2</v>
      </c>
      <c r="BE677" s="94">
        <f t="shared" si="288"/>
        <v>0.28105436479999996</v>
      </c>
      <c r="BF677" s="94">
        <f t="shared" si="289"/>
        <v>0.34405597060000004</v>
      </c>
      <c r="BG677" s="95">
        <f t="shared" si="277"/>
        <v>0</v>
      </c>
      <c r="BH677" s="95">
        <f t="shared" si="278"/>
        <v>0</v>
      </c>
      <c r="BI677" s="95">
        <f>(AVERAGE(B$12:B677)-AVERAGE($D$12:$D677))/STDEV(B$12:B677)</f>
        <v>-8.7081254602406233E-2</v>
      </c>
      <c r="BJ677" s="95">
        <f>(AVERAGE(C$12:C677)-AVERAGE($D$12:$D677))/STDEV(C$12:C677)</f>
        <v>0.10432948975861421</v>
      </c>
      <c r="BK677" s="94"/>
      <c r="BL677" s="94"/>
      <c r="BM677" s="94"/>
      <c r="BN677" s="72">
        <f t="shared" si="279"/>
        <v>0</v>
      </c>
      <c r="BO677" s="72">
        <f t="shared" si="280"/>
        <v>0</v>
      </c>
      <c r="BP677" s="72">
        <f t="shared" si="281"/>
        <v>0</v>
      </c>
      <c r="BQ677" s="72">
        <f t="shared" si="282"/>
        <v>1</v>
      </c>
      <c r="BR677" s="72">
        <f t="shared" si="283"/>
        <v>1</v>
      </c>
      <c r="BS677" s="72">
        <f t="shared" si="284"/>
        <v>1</v>
      </c>
      <c r="BT677" s="72"/>
      <c r="BU677" s="72"/>
      <c r="BV677" s="72"/>
      <c r="BW677" s="72"/>
      <c r="BX677" s="72"/>
      <c r="BY677" s="72"/>
      <c r="BZ677" s="72"/>
      <c r="CA677" s="72"/>
      <c r="CB677" s="72"/>
      <c r="CC677" s="73"/>
      <c r="CD677" s="73"/>
      <c r="CE677" s="73"/>
      <c r="CF677" s="73"/>
      <c r="CG677" s="73"/>
      <c r="CH677" s="73">
        <f t="shared" si="265"/>
        <v>0</v>
      </c>
      <c r="CI677" s="73">
        <f t="shared" si="266"/>
        <v>0</v>
      </c>
      <c r="CJ677" s="73">
        <f t="shared" si="267"/>
        <v>0</v>
      </c>
      <c r="CK677" s="73"/>
      <c r="CL677" s="73">
        <f t="shared" si="268"/>
        <v>0</v>
      </c>
      <c r="CM677" s="73">
        <f t="shared" si="269"/>
        <v>0</v>
      </c>
      <c r="CN677" s="73">
        <f t="shared" si="270"/>
        <v>0</v>
      </c>
      <c r="CO677" s="73">
        <f t="shared" si="271"/>
        <v>0</v>
      </c>
      <c r="CP677" s="73">
        <f t="shared" si="272"/>
        <v>0</v>
      </c>
      <c r="CQ677" s="73">
        <f t="shared" si="273"/>
        <v>0</v>
      </c>
      <c r="CR677" s="73">
        <f t="shared" si="285"/>
        <v>0</v>
      </c>
      <c r="CS677" s="94"/>
      <c r="CT677" s="94"/>
      <c r="CU677" s="94"/>
      <c r="CV677" s="94"/>
      <c r="CW677" s="94"/>
    </row>
    <row r="678" spans="1:101" s="22" customFormat="1" x14ac:dyDescent="0.2">
      <c r="A678" s="91">
        <f t="shared" si="286"/>
        <v>667</v>
      </c>
      <c r="B678" s="61"/>
      <c r="C678" s="61"/>
      <c r="D678" s="61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AS678" s="109"/>
      <c r="AT678" s="94"/>
      <c r="AU678" s="94"/>
      <c r="AV678" s="94"/>
      <c r="AW678" s="94"/>
      <c r="AX678" s="94"/>
      <c r="AY678" s="94">
        <f t="shared" si="274"/>
        <v>667</v>
      </c>
      <c r="AZ678" s="94">
        <f>AVERAGE(B$12:B678)</f>
        <v>-1.0500267633333337E-3</v>
      </c>
      <c r="BA678" s="94">
        <f>AVERAGE(C$12:C678)</f>
        <v>4.6842394133333326E-3</v>
      </c>
      <c r="BB678" s="94">
        <f t="shared" si="275"/>
        <v>0</v>
      </c>
      <c r="BC678" s="94">
        <f t="shared" si="276"/>
        <v>0</v>
      </c>
      <c r="BD678" s="94">
        <f t="shared" si="287"/>
        <v>-6.3001605800000027E-2</v>
      </c>
      <c r="BE678" s="94">
        <f t="shared" si="288"/>
        <v>0.28105436479999996</v>
      </c>
      <c r="BF678" s="94">
        <f t="shared" si="289"/>
        <v>0.34405597060000004</v>
      </c>
      <c r="BG678" s="95">
        <f t="shared" si="277"/>
        <v>0</v>
      </c>
      <c r="BH678" s="95">
        <f t="shared" si="278"/>
        <v>0</v>
      </c>
      <c r="BI678" s="95">
        <f>(AVERAGE(B$12:B678)-AVERAGE($D$12:$D678))/STDEV(B$12:B678)</f>
        <v>-8.7081254602406233E-2</v>
      </c>
      <c r="BJ678" s="95">
        <f>(AVERAGE(C$12:C678)-AVERAGE($D$12:$D678))/STDEV(C$12:C678)</f>
        <v>0.10432948975861421</v>
      </c>
      <c r="BK678" s="94"/>
      <c r="BL678" s="94"/>
      <c r="BM678" s="94"/>
      <c r="BN678" s="72">
        <f t="shared" si="279"/>
        <v>0</v>
      </c>
      <c r="BO678" s="72">
        <f t="shared" si="280"/>
        <v>0</v>
      </c>
      <c r="BP678" s="72">
        <f t="shared" si="281"/>
        <v>0</v>
      </c>
      <c r="BQ678" s="72">
        <f t="shared" si="282"/>
        <v>1</v>
      </c>
      <c r="BR678" s="72">
        <f t="shared" si="283"/>
        <v>1</v>
      </c>
      <c r="BS678" s="72">
        <f t="shared" si="284"/>
        <v>1</v>
      </c>
      <c r="BT678" s="72"/>
      <c r="BU678" s="72"/>
      <c r="BV678" s="72"/>
      <c r="BW678" s="72"/>
      <c r="BX678" s="72"/>
      <c r="BY678" s="72"/>
      <c r="BZ678" s="72"/>
      <c r="CA678" s="72"/>
      <c r="CB678" s="72"/>
      <c r="CC678" s="73"/>
      <c r="CD678" s="73"/>
      <c r="CE678" s="73"/>
      <c r="CF678" s="73"/>
      <c r="CG678" s="73"/>
      <c r="CH678" s="73">
        <f t="shared" si="265"/>
        <v>0</v>
      </c>
      <c r="CI678" s="73">
        <f t="shared" si="266"/>
        <v>0</v>
      </c>
      <c r="CJ678" s="73">
        <f t="shared" si="267"/>
        <v>0</v>
      </c>
      <c r="CK678" s="73"/>
      <c r="CL678" s="73">
        <f t="shared" si="268"/>
        <v>0</v>
      </c>
      <c r="CM678" s="73">
        <f t="shared" si="269"/>
        <v>0</v>
      </c>
      <c r="CN678" s="73">
        <f t="shared" si="270"/>
        <v>0</v>
      </c>
      <c r="CO678" s="73">
        <f t="shared" si="271"/>
        <v>0</v>
      </c>
      <c r="CP678" s="73">
        <f t="shared" si="272"/>
        <v>0</v>
      </c>
      <c r="CQ678" s="73">
        <f t="shared" si="273"/>
        <v>0</v>
      </c>
      <c r="CR678" s="73">
        <f t="shared" si="285"/>
        <v>0</v>
      </c>
      <c r="CS678" s="94"/>
      <c r="CT678" s="94"/>
      <c r="CU678" s="94"/>
      <c r="CV678" s="94"/>
      <c r="CW678" s="94"/>
    </row>
    <row r="679" spans="1:101" s="22" customFormat="1" x14ac:dyDescent="0.2">
      <c r="A679" s="91">
        <f t="shared" si="286"/>
        <v>668</v>
      </c>
      <c r="B679" s="61"/>
      <c r="C679" s="61"/>
      <c r="D679" s="61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AS679" s="109"/>
      <c r="AT679" s="94"/>
      <c r="AU679" s="94"/>
      <c r="AV679" s="94"/>
      <c r="AW679" s="94"/>
      <c r="AX679" s="94"/>
      <c r="AY679" s="94">
        <f t="shared" si="274"/>
        <v>668</v>
      </c>
      <c r="AZ679" s="94">
        <f>AVERAGE(B$12:B679)</f>
        <v>-1.0500267633333337E-3</v>
      </c>
      <c r="BA679" s="94">
        <f>AVERAGE(C$12:C679)</f>
        <v>4.6842394133333326E-3</v>
      </c>
      <c r="BB679" s="94">
        <f t="shared" si="275"/>
        <v>0</v>
      </c>
      <c r="BC679" s="94">
        <f t="shared" si="276"/>
        <v>0</v>
      </c>
      <c r="BD679" s="94">
        <f t="shared" si="287"/>
        <v>-6.3001605800000027E-2</v>
      </c>
      <c r="BE679" s="94">
        <f t="shared" si="288"/>
        <v>0.28105436479999996</v>
      </c>
      <c r="BF679" s="94">
        <f t="shared" si="289"/>
        <v>0.34405597060000004</v>
      </c>
      <c r="BG679" s="95">
        <f t="shared" si="277"/>
        <v>0</v>
      </c>
      <c r="BH679" s="95">
        <f t="shared" si="278"/>
        <v>0</v>
      </c>
      <c r="BI679" s="95">
        <f>(AVERAGE(B$12:B679)-AVERAGE($D$12:$D679))/STDEV(B$12:B679)</f>
        <v>-8.7081254602406233E-2</v>
      </c>
      <c r="BJ679" s="95">
        <f>(AVERAGE(C$12:C679)-AVERAGE($D$12:$D679))/STDEV(C$12:C679)</f>
        <v>0.10432948975861421</v>
      </c>
      <c r="BK679" s="94"/>
      <c r="BL679" s="94"/>
      <c r="BM679" s="94"/>
      <c r="BN679" s="72">
        <f t="shared" si="279"/>
        <v>0</v>
      </c>
      <c r="BO679" s="72">
        <f t="shared" si="280"/>
        <v>0</v>
      </c>
      <c r="BP679" s="72">
        <f t="shared" si="281"/>
        <v>0</v>
      </c>
      <c r="BQ679" s="72">
        <f t="shared" si="282"/>
        <v>1</v>
      </c>
      <c r="BR679" s="72">
        <f t="shared" si="283"/>
        <v>1</v>
      </c>
      <c r="BS679" s="72">
        <f t="shared" si="284"/>
        <v>1</v>
      </c>
      <c r="BT679" s="72"/>
      <c r="BU679" s="72"/>
      <c r="BV679" s="72"/>
      <c r="BW679" s="72"/>
      <c r="BX679" s="72"/>
      <c r="BY679" s="72"/>
      <c r="BZ679" s="72"/>
      <c r="CA679" s="72"/>
      <c r="CB679" s="72"/>
      <c r="CC679" s="73"/>
      <c r="CD679" s="73"/>
      <c r="CE679" s="73"/>
      <c r="CF679" s="73"/>
      <c r="CG679" s="73"/>
      <c r="CH679" s="73">
        <f t="shared" si="265"/>
        <v>0</v>
      </c>
      <c r="CI679" s="73">
        <f t="shared" si="266"/>
        <v>0</v>
      </c>
      <c r="CJ679" s="73">
        <f t="shared" si="267"/>
        <v>0</v>
      </c>
      <c r="CK679" s="73"/>
      <c r="CL679" s="73">
        <f t="shared" si="268"/>
        <v>0</v>
      </c>
      <c r="CM679" s="73">
        <f t="shared" si="269"/>
        <v>0</v>
      </c>
      <c r="CN679" s="73">
        <f t="shared" si="270"/>
        <v>0</v>
      </c>
      <c r="CO679" s="73">
        <f t="shared" si="271"/>
        <v>0</v>
      </c>
      <c r="CP679" s="73">
        <f t="shared" si="272"/>
        <v>0</v>
      </c>
      <c r="CQ679" s="73">
        <f t="shared" si="273"/>
        <v>0</v>
      </c>
      <c r="CR679" s="73">
        <f t="shared" si="285"/>
        <v>0</v>
      </c>
      <c r="CS679" s="94"/>
      <c r="CT679" s="94"/>
      <c r="CU679" s="94"/>
      <c r="CV679" s="94"/>
      <c r="CW679" s="94"/>
    </row>
    <row r="680" spans="1:101" s="22" customFormat="1" x14ac:dyDescent="0.2">
      <c r="A680" s="91">
        <f t="shared" si="286"/>
        <v>669</v>
      </c>
      <c r="B680" s="61"/>
      <c r="C680" s="61"/>
      <c r="D680" s="61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AS680" s="109"/>
      <c r="AT680" s="94"/>
      <c r="AU680" s="94"/>
      <c r="AV680" s="94"/>
      <c r="AW680" s="94"/>
      <c r="AX680" s="94"/>
      <c r="AY680" s="94">
        <f t="shared" si="274"/>
        <v>669</v>
      </c>
      <c r="AZ680" s="94">
        <f>AVERAGE(B$12:B680)</f>
        <v>-1.0500267633333337E-3</v>
      </c>
      <c r="BA680" s="94">
        <f>AVERAGE(C$12:C680)</f>
        <v>4.6842394133333326E-3</v>
      </c>
      <c r="BB680" s="94">
        <f t="shared" si="275"/>
        <v>0</v>
      </c>
      <c r="BC680" s="94">
        <f t="shared" si="276"/>
        <v>0</v>
      </c>
      <c r="BD680" s="94">
        <f t="shared" si="287"/>
        <v>-6.3001605800000027E-2</v>
      </c>
      <c r="BE680" s="94">
        <f t="shared" si="288"/>
        <v>0.28105436479999996</v>
      </c>
      <c r="BF680" s="94">
        <f t="shared" si="289"/>
        <v>0.34405597060000004</v>
      </c>
      <c r="BG680" s="95">
        <f t="shared" si="277"/>
        <v>0</v>
      </c>
      <c r="BH680" s="95">
        <f t="shared" si="278"/>
        <v>0</v>
      </c>
      <c r="BI680" s="95">
        <f>(AVERAGE(B$12:B680)-AVERAGE($D$12:$D680))/STDEV(B$12:B680)</f>
        <v>-8.7081254602406233E-2</v>
      </c>
      <c r="BJ680" s="95">
        <f>(AVERAGE(C$12:C680)-AVERAGE($D$12:$D680))/STDEV(C$12:C680)</f>
        <v>0.10432948975861421</v>
      </c>
      <c r="BK680" s="94"/>
      <c r="BL680" s="94"/>
      <c r="BM680" s="94"/>
      <c r="BN680" s="72">
        <f t="shared" si="279"/>
        <v>0</v>
      </c>
      <c r="BO680" s="72">
        <f t="shared" si="280"/>
        <v>0</v>
      </c>
      <c r="BP680" s="72">
        <f t="shared" si="281"/>
        <v>0</v>
      </c>
      <c r="BQ680" s="72">
        <f t="shared" si="282"/>
        <v>1</v>
      </c>
      <c r="BR680" s="72">
        <f t="shared" si="283"/>
        <v>1</v>
      </c>
      <c r="BS680" s="72">
        <f t="shared" si="284"/>
        <v>1</v>
      </c>
      <c r="BT680" s="72"/>
      <c r="BU680" s="72"/>
      <c r="BV680" s="72"/>
      <c r="BW680" s="72"/>
      <c r="BX680" s="72"/>
      <c r="BY680" s="72"/>
      <c r="BZ680" s="72"/>
      <c r="CA680" s="72"/>
      <c r="CB680" s="72"/>
      <c r="CC680" s="73"/>
      <c r="CD680" s="73"/>
      <c r="CE680" s="73"/>
      <c r="CF680" s="73"/>
      <c r="CG680" s="73"/>
      <c r="CH680" s="73">
        <f t="shared" si="265"/>
        <v>0</v>
      </c>
      <c r="CI680" s="73">
        <f t="shared" si="266"/>
        <v>0</v>
      </c>
      <c r="CJ680" s="73">
        <f t="shared" si="267"/>
        <v>0</v>
      </c>
      <c r="CK680" s="73"/>
      <c r="CL680" s="73">
        <f t="shared" si="268"/>
        <v>0</v>
      </c>
      <c r="CM680" s="73">
        <f t="shared" si="269"/>
        <v>0</v>
      </c>
      <c r="CN680" s="73">
        <f t="shared" si="270"/>
        <v>0</v>
      </c>
      <c r="CO680" s="73">
        <f t="shared" si="271"/>
        <v>0</v>
      </c>
      <c r="CP680" s="73">
        <f t="shared" si="272"/>
        <v>0</v>
      </c>
      <c r="CQ680" s="73">
        <f t="shared" si="273"/>
        <v>0</v>
      </c>
      <c r="CR680" s="73">
        <f t="shared" si="285"/>
        <v>0</v>
      </c>
      <c r="CS680" s="94"/>
      <c r="CT680" s="94"/>
      <c r="CU680" s="94"/>
      <c r="CV680" s="94"/>
      <c r="CW680" s="94"/>
    </row>
    <row r="681" spans="1:101" s="22" customFormat="1" x14ac:dyDescent="0.2">
      <c r="A681" s="91">
        <f t="shared" si="286"/>
        <v>670</v>
      </c>
      <c r="B681" s="61"/>
      <c r="C681" s="61"/>
      <c r="D681" s="61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AS681" s="109"/>
      <c r="AT681" s="94"/>
      <c r="AU681" s="94"/>
      <c r="AV681" s="94"/>
      <c r="AW681" s="94"/>
      <c r="AX681" s="94"/>
      <c r="AY681" s="94">
        <f t="shared" si="274"/>
        <v>670</v>
      </c>
      <c r="AZ681" s="94">
        <f>AVERAGE(B$12:B681)</f>
        <v>-1.0500267633333337E-3</v>
      </c>
      <c r="BA681" s="94">
        <f>AVERAGE(C$12:C681)</f>
        <v>4.6842394133333326E-3</v>
      </c>
      <c r="BB681" s="94">
        <f t="shared" si="275"/>
        <v>0</v>
      </c>
      <c r="BC681" s="94">
        <f t="shared" si="276"/>
        <v>0</v>
      </c>
      <c r="BD681" s="94">
        <f t="shared" si="287"/>
        <v>-6.3001605800000027E-2</v>
      </c>
      <c r="BE681" s="94">
        <f t="shared" si="288"/>
        <v>0.28105436479999996</v>
      </c>
      <c r="BF681" s="94">
        <f t="shared" si="289"/>
        <v>0.34405597060000004</v>
      </c>
      <c r="BG681" s="95">
        <f t="shared" si="277"/>
        <v>0</v>
      </c>
      <c r="BH681" s="95">
        <f t="shared" si="278"/>
        <v>0</v>
      </c>
      <c r="BI681" s="95">
        <f>(AVERAGE(B$12:B681)-AVERAGE($D$12:$D681))/STDEV(B$12:B681)</f>
        <v>-8.7081254602406233E-2</v>
      </c>
      <c r="BJ681" s="95">
        <f>(AVERAGE(C$12:C681)-AVERAGE($D$12:$D681))/STDEV(C$12:C681)</f>
        <v>0.10432948975861421</v>
      </c>
      <c r="BK681" s="94"/>
      <c r="BL681" s="94"/>
      <c r="BM681" s="94"/>
      <c r="BN681" s="72">
        <f t="shared" si="279"/>
        <v>0</v>
      </c>
      <c r="BO681" s="72">
        <f t="shared" si="280"/>
        <v>0</v>
      </c>
      <c r="BP681" s="72">
        <f t="shared" si="281"/>
        <v>0</v>
      </c>
      <c r="BQ681" s="72">
        <f t="shared" si="282"/>
        <v>1</v>
      </c>
      <c r="BR681" s="72">
        <f t="shared" si="283"/>
        <v>1</v>
      </c>
      <c r="BS681" s="72">
        <f t="shared" si="284"/>
        <v>1</v>
      </c>
      <c r="BT681" s="72"/>
      <c r="BU681" s="72"/>
      <c r="BV681" s="72"/>
      <c r="BW681" s="72"/>
      <c r="BX681" s="72"/>
      <c r="BY681" s="72"/>
      <c r="BZ681" s="72"/>
      <c r="CA681" s="72"/>
      <c r="CB681" s="72"/>
      <c r="CC681" s="73"/>
      <c r="CD681" s="73"/>
      <c r="CE681" s="73"/>
      <c r="CF681" s="73"/>
      <c r="CG681" s="73"/>
      <c r="CH681" s="73">
        <f t="shared" si="265"/>
        <v>0</v>
      </c>
      <c r="CI681" s="73">
        <f t="shared" si="266"/>
        <v>0</v>
      </c>
      <c r="CJ681" s="73">
        <f t="shared" si="267"/>
        <v>0</v>
      </c>
      <c r="CK681" s="73"/>
      <c r="CL681" s="73">
        <f t="shared" si="268"/>
        <v>0</v>
      </c>
      <c r="CM681" s="73">
        <f t="shared" si="269"/>
        <v>0</v>
      </c>
      <c r="CN681" s="73">
        <f t="shared" si="270"/>
        <v>0</v>
      </c>
      <c r="CO681" s="73">
        <f t="shared" si="271"/>
        <v>0</v>
      </c>
      <c r="CP681" s="73">
        <f t="shared" si="272"/>
        <v>0</v>
      </c>
      <c r="CQ681" s="73">
        <f t="shared" si="273"/>
        <v>0</v>
      </c>
      <c r="CR681" s="73">
        <f t="shared" si="285"/>
        <v>0</v>
      </c>
      <c r="CS681" s="94"/>
      <c r="CT681" s="94"/>
      <c r="CU681" s="94"/>
      <c r="CV681" s="94"/>
      <c r="CW681" s="94"/>
    </row>
    <row r="682" spans="1:101" s="22" customFormat="1" x14ac:dyDescent="0.2">
      <c r="A682" s="91">
        <f t="shared" si="286"/>
        <v>671</v>
      </c>
      <c r="B682" s="61"/>
      <c r="C682" s="61"/>
      <c r="D682" s="61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AS682" s="109"/>
      <c r="AT682" s="94"/>
      <c r="AU682" s="94"/>
      <c r="AV682" s="94"/>
      <c r="AW682" s="94"/>
      <c r="AX682" s="94"/>
      <c r="AY682" s="94">
        <f t="shared" si="274"/>
        <v>671</v>
      </c>
      <c r="AZ682" s="94">
        <f>AVERAGE(B$12:B682)</f>
        <v>-1.0500267633333337E-3</v>
      </c>
      <c r="BA682" s="94">
        <f>AVERAGE(C$12:C682)</f>
        <v>4.6842394133333326E-3</v>
      </c>
      <c r="BB682" s="94">
        <f t="shared" si="275"/>
        <v>0</v>
      </c>
      <c r="BC682" s="94">
        <f t="shared" si="276"/>
        <v>0</v>
      </c>
      <c r="BD682" s="94">
        <f t="shared" si="287"/>
        <v>-6.3001605800000027E-2</v>
      </c>
      <c r="BE682" s="94">
        <f t="shared" si="288"/>
        <v>0.28105436479999996</v>
      </c>
      <c r="BF682" s="94">
        <f t="shared" si="289"/>
        <v>0.34405597060000004</v>
      </c>
      <c r="BG682" s="95">
        <f t="shared" si="277"/>
        <v>0</v>
      </c>
      <c r="BH682" s="95">
        <f t="shared" si="278"/>
        <v>0</v>
      </c>
      <c r="BI682" s="95">
        <f>(AVERAGE(B$12:B682)-AVERAGE($D$12:$D682))/STDEV(B$12:B682)</f>
        <v>-8.7081254602406233E-2</v>
      </c>
      <c r="BJ682" s="95">
        <f>(AVERAGE(C$12:C682)-AVERAGE($D$12:$D682))/STDEV(C$12:C682)</f>
        <v>0.10432948975861421</v>
      </c>
      <c r="BK682" s="94"/>
      <c r="BL682" s="94"/>
      <c r="BM682" s="94"/>
      <c r="BN682" s="72">
        <f t="shared" si="279"/>
        <v>0</v>
      </c>
      <c r="BO682" s="72">
        <f t="shared" si="280"/>
        <v>0</v>
      </c>
      <c r="BP682" s="72">
        <f t="shared" si="281"/>
        <v>0</v>
      </c>
      <c r="BQ682" s="72">
        <f t="shared" si="282"/>
        <v>1</v>
      </c>
      <c r="BR682" s="72">
        <f t="shared" si="283"/>
        <v>1</v>
      </c>
      <c r="BS682" s="72">
        <f t="shared" si="284"/>
        <v>1</v>
      </c>
      <c r="BT682" s="72"/>
      <c r="BU682" s="72"/>
      <c r="BV682" s="72"/>
      <c r="BW682" s="72"/>
      <c r="BX682" s="72"/>
      <c r="BY682" s="72"/>
      <c r="BZ682" s="72"/>
      <c r="CA682" s="72"/>
      <c r="CB682" s="72"/>
      <c r="CC682" s="73"/>
      <c r="CD682" s="73"/>
      <c r="CE682" s="73"/>
      <c r="CF682" s="73"/>
      <c r="CG682" s="73"/>
      <c r="CH682" s="73">
        <f t="shared" si="265"/>
        <v>0</v>
      </c>
      <c r="CI682" s="73">
        <f t="shared" si="266"/>
        <v>0</v>
      </c>
      <c r="CJ682" s="73">
        <f t="shared" si="267"/>
        <v>0</v>
      </c>
      <c r="CK682" s="73"/>
      <c r="CL682" s="73">
        <f t="shared" si="268"/>
        <v>0</v>
      </c>
      <c r="CM682" s="73">
        <f t="shared" si="269"/>
        <v>0</v>
      </c>
      <c r="CN682" s="73">
        <f t="shared" si="270"/>
        <v>0</v>
      </c>
      <c r="CO682" s="73">
        <f t="shared" si="271"/>
        <v>0</v>
      </c>
      <c r="CP682" s="73">
        <f t="shared" si="272"/>
        <v>0</v>
      </c>
      <c r="CQ682" s="73">
        <f t="shared" si="273"/>
        <v>0</v>
      </c>
      <c r="CR682" s="73">
        <f t="shared" si="285"/>
        <v>0</v>
      </c>
      <c r="CS682" s="94"/>
      <c r="CT682" s="94"/>
      <c r="CU682" s="94"/>
      <c r="CV682" s="94"/>
      <c r="CW682" s="94"/>
    </row>
    <row r="683" spans="1:101" s="22" customFormat="1" x14ac:dyDescent="0.2">
      <c r="A683" s="91">
        <f t="shared" si="286"/>
        <v>672</v>
      </c>
      <c r="B683" s="61"/>
      <c r="C683" s="61"/>
      <c r="D683" s="61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AS683" s="109"/>
      <c r="AT683" s="94"/>
      <c r="AU683" s="94"/>
      <c r="AV683" s="94"/>
      <c r="AW683" s="94"/>
      <c r="AX683" s="94"/>
      <c r="AY683" s="94">
        <f t="shared" si="274"/>
        <v>672</v>
      </c>
      <c r="AZ683" s="94">
        <f>AVERAGE(B$12:B683)</f>
        <v>-1.0500267633333337E-3</v>
      </c>
      <c r="BA683" s="94">
        <f>AVERAGE(C$12:C683)</f>
        <v>4.6842394133333326E-3</v>
      </c>
      <c r="BB683" s="94">
        <f t="shared" si="275"/>
        <v>0</v>
      </c>
      <c r="BC683" s="94">
        <f t="shared" si="276"/>
        <v>0</v>
      </c>
      <c r="BD683" s="94">
        <f t="shared" si="287"/>
        <v>-6.3001605800000027E-2</v>
      </c>
      <c r="BE683" s="94">
        <f t="shared" si="288"/>
        <v>0.28105436479999996</v>
      </c>
      <c r="BF683" s="94">
        <f t="shared" si="289"/>
        <v>0.34405597060000004</v>
      </c>
      <c r="BG683" s="95">
        <f t="shared" si="277"/>
        <v>0</v>
      </c>
      <c r="BH683" s="95">
        <f t="shared" si="278"/>
        <v>0</v>
      </c>
      <c r="BI683" s="95">
        <f>(AVERAGE(B$12:B683)-AVERAGE($D$12:$D683))/STDEV(B$12:B683)</f>
        <v>-8.7081254602406233E-2</v>
      </c>
      <c r="BJ683" s="95">
        <f>(AVERAGE(C$12:C683)-AVERAGE($D$12:$D683))/STDEV(C$12:C683)</f>
        <v>0.10432948975861421</v>
      </c>
      <c r="BK683" s="94"/>
      <c r="BL683" s="94"/>
      <c r="BM683" s="94"/>
      <c r="BN683" s="72">
        <f t="shared" si="279"/>
        <v>0</v>
      </c>
      <c r="BO683" s="72">
        <f t="shared" si="280"/>
        <v>0</v>
      </c>
      <c r="BP683" s="72">
        <f t="shared" si="281"/>
        <v>0</v>
      </c>
      <c r="BQ683" s="72">
        <f t="shared" si="282"/>
        <v>1</v>
      </c>
      <c r="BR683" s="72">
        <f t="shared" si="283"/>
        <v>1</v>
      </c>
      <c r="BS683" s="72">
        <f t="shared" si="284"/>
        <v>1</v>
      </c>
      <c r="BT683" s="72"/>
      <c r="BU683" s="72"/>
      <c r="BV683" s="72"/>
      <c r="BW683" s="72"/>
      <c r="BX683" s="72"/>
      <c r="BY683" s="72"/>
      <c r="BZ683" s="72"/>
      <c r="CA683" s="72"/>
      <c r="CB683" s="72"/>
      <c r="CC683" s="73"/>
      <c r="CD683" s="73"/>
      <c r="CE683" s="73"/>
      <c r="CF683" s="73"/>
      <c r="CG683" s="73"/>
      <c r="CH683" s="73">
        <f t="shared" si="265"/>
        <v>0</v>
      </c>
      <c r="CI683" s="73">
        <f t="shared" si="266"/>
        <v>0</v>
      </c>
      <c r="CJ683" s="73">
        <f t="shared" si="267"/>
        <v>0</v>
      </c>
      <c r="CK683" s="73"/>
      <c r="CL683" s="73">
        <f t="shared" si="268"/>
        <v>0</v>
      </c>
      <c r="CM683" s="73">
        <f t="shared" si="269"/>
        <v>0</v>
      </c>
      <c r="CN683" s="73">
        <f t="shared" si="270"/>
        <v>0</v>
      </c>
      <c r="CO683" s="73">
        <f t="shared" si="271"/>
        <v>0</v>
      </c>
      <c r="CP683" s="73">
        <f t="shared" si="272"/>
        <v>0</v>
      </c>
      <c r="CQ683" s="73">
        <f t="shared" si="273"/>
        <v>0</v>
      </c>
      <c r="CR683" s="73">
        <f t="shared" si="285"/>
        <v>0</v>
      </c>
      <c r="CS683" s="94"/>
      <c r="CT683" s="94"/>
      <c r="CU683" s="94"/>
      <c r="CV683" s="94"/>
      <c r="CW683" s="94"/>
    </row>
    <row r="684" spans="1:101" s="22" customFormat="1" x14ac:dyDescent="0.2">
      <c r="A684" s="91">
        <f t="shared" si="286"/>
        <v>673</v>
      </c>
      <c r="B684" s="61"/>
      <c r="C684" s="61"/>
      <c r="D684" s="61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AS684" s="109"/>
      <c r="AT684" s="94"/>
      <c r="AU684" s="94"/>
      <c r="AV684" s="94"/>
      <c r="AW684" s="94"/>
      <c r="AX684" s="94"/>
      <c r="AY684" s="94">
        <f t="shared" si="274"/>
        <v>673</v>
      </c>
      <c r="AZ684" s="94">
        <f>AVERAGE(B$12:B684)</f>
        <v>-1.0500267633333337E-3</v>
      </c>
      <c r="BA684" s="94">
        <f>AVERAGE(C$12:C684)</f>
        <v>4.6842394133333326E-3</v>
      </c>
      <c r="BB684" s="94">
        <f t="shared" si="275"/>
        <v>0</v>
      </c>
      <c r="BC684" s="94">
        <f t="shared" si="276"/>
        <v>0</v>
      </c>
      <c r="BD684" s="94">
        <f t="shared" si="287"/>
        <v>-6.3001605800000027E-2</v>
      </c>
      <c r="BE684" s="94">
        <f t="shared" si="288"/>
        <v>0.28105436479999996</v>
      </c>
      <c r="BF684" s="94">
        <f t="shared" si="289"/>
        <v>0.34405597060000004</v>
      </c>
      <c r="BG684" s="95">
        <f t="shared" si="277"/>
        <v>0</v>
      </c>
      <c r="BH684" s="95">
        <f t="shared" si="278"/>
        <v>0</v>
      </c>
      <c r="BI684" s="95">
        <f>(AVERAGE(B$12:B684)-AVERAGE($D$12:$D684))/STDEV(B$12:B684)</f>
        <v>-8.7081254602406233E-2</v>
      </c>
      <c r="BJ684" s="95">
        <f>(AVERAGE(C$12:C684)-AVERAGE($D$12:$D684))/STDEV(C$12:C684)</f>
        <v>0.10432948975861421</v>
      </c>
      <c r="BK684" s="94"/>
      <c r="BL684" s="94"/>
      <c r="BM684" s="94"/>
      <c r="BN684" s="72">
        <f t="shared" si="279"/>
        <v>0</v>
      </c>
      <c r="BO684" s="72">
        <f t="shared" si="280"/>
        <v>0</v>
      </c>
      <c r="BP684" s="72">
        <f t="shared" si="281"/>
        <v>0</v>
      </c>
      <c r="BQ684" s="72">
        <f t="shared" si="282"/>
        <v>1</v>
      </c>
      <c r="BR684" s="72">
        <f t="shared" si="283"/>
        <v>1</v>
      </c>
      <c r="BS684" s="72">
        <f t="shared" si="284"/>
        <v>1</v>
      </c>
      <c r="BT684" s="72"/>
      <c r="BU684" s="72"/>
      <c r="BV684" s="72"/>
      <c r="BW684" s="72"/>
      <c r="BX684" s="72"/>
      <c r="BY684" s="72"/>
      <c r="BZ684" s="72"/>
      <c r="CA684" s="72"/>
      <c r="CB684" s="72"/>
      <c r="CC684" s="73"/>
      <c r="CD684" s="73"/>
      <c r="CE684" s="73"/>
      <c r="CF684" s="73"/>
      <c r="CG684" s="73"/>
      <c r="CH684" s="73">
        <f t="shared" si="265"/>
        <v>0</v>
      </c>
      <c r="CI684" s="73">
        <f t="shared" si="266"/>
        <v>0</v>
      </c>
      <c r="CJ684" s="73">
        <f t="shared" si="267"/>
        <v>0</v>
      </c>
      <c r="CK684" s="73"/>
      <c r="CL684" s="73">
        <f t="shared" si="268"/>
        <v>0</v>
      </c>
      <c r="CM684" s="73">
        <f t="shared" si="269"/>
        <v>0</v>
      </c>
      <c r="CN684" s="73">
        <f t="shared" si="270"/>
        <v>0</v>
      </c>
      <c r="CO684" s="73">
        <f t="shared" si="271"/>
        <v>0</v>
      </c>
      <c r="CP684" s="73">
        <f t="shared" si="272"/>
        <v>0</v>
      </c>
      <c r="CQ684" s="73">
        <f t="shared" si="273"/>
        <v>0</v>
      </c>
      <c r="CR684" s="73">
        <f t="shared" si="285"/>
        <v>0</v>
      </c>
      <c r="CS684" s="94"/>
      <c r="CT684" s="94"/>
      <c r="CU684" s="94"/>
      <c r="CV684" s="94"/>
      <c r="CW684" s="94"/>
    </row>
    <row r="685" spans="1:101" s="22" customFormat="1" x14ac:dyDescent="0.2">
      <c r="A685" s="91">
        <f t="shared" si="286"/>
        <v>674</v>
      </c>
      <c r="B685" s="61"/>
      <c r="C685" s="61"/>
      <c r="D685" s="61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AS685" s="109"/>
      <c r="AT685" s="94"/>
      <c r="AU685" s="94"/>
      <c r="AV685" s="94"/>
      <c r="AW685" s="94"/>
      <c r="AX685" s="94"/>
      <c r="AY685" s="94">
        <f t="shared" si="274"/>
        <v>674</v>
      </c>
      <c r="AZ685" s="94">
        <f>AVERAGE(B$12:B685)</f>
        <v>-1.0500267633333337E-3</v>
      </c>
      <c r="BA685" s="94">
        <f>AVERAGE(C$12:C685)</f>
        <v>4.6842394133333326E-3</v>
      </c>
      <c r="BB685" s="94">
        <f t="shared" si="275"/>
        <v>0</v>
      </c>
      <c r="BC685" s="94">
        <f t="shared" si="276"/>
        <v>0</v>
      </c>
      <c r="BD685" s="94">
        <f t="shared" si="287"/>
        <v>-6.3001605800000027E-2</v>
      </c>
      <c r="BE685" s="94">
        <f t="shared" si="288"/>
        <v>0.28105436479999996</v>
      </c>
      <c r="BF685" s="94">
        <f t="shared" si="289"/>
        <v>0.34405597060000004</v>
      </c>
      <c r="BG685" s="95">
        <f t="shared" si="277"/>
        <v>0</v>
      </c>
      <c r="BH685" s="95">
        <f t="shared" si="278"/>
        <v>0</v>
      </c>
      <c r="BI685" s="95">
        <f>(AVERAGE(B$12:B685)-AVERAGE($D$12:$D685))/STDEV(B$12:B685)</f>
        <v>-8.7081254602406233E-2</v>
      </c>
      <c r="BJ685" s="95">
        <f>(AVERAGE(C$12:C685)-AVERAGE($D$12:$D685))/STDEV(C$12:C685)</f>
        <v>0.10432948975861421</v>
      </c>
      <c r="BK685" s="94"/>
      <c r="BL685" s="94"/>
      <c r="BM685" s="94"/>
      <c r="BN685" s="72">
        <f t="shared" si="279"/>
        <v>0</v>
      </c>
      <c r="BO685" s="72">
        <f t="shared" si="280"/>
        <v>0</v>
      </c>
      <c r="BP685" s="72">
        <f t="shared" si="281"/>
        <v>0</v>
      </c>
      <c r="BQ685" s="72">
        <f t="shared" si="282"/>
        <v>1</v>
      </c>
      <c r="BR685" s="72">
        <f t="shared" si="283"/>
        <v>1</v>
      </c>
      <c r="BS685" s="72">
        <f t="shared" si="284"/>
        <v>1</v>
      </c>
      <c r="BT685" s="72"/>
      <c r="BU685" s="72"/>
      <c r="BV685" s="72"/>
      <c r="BW685" s="72"/>
      <c r="BX685" s="72"/>
      <c r="BY685" s="72"/>
      <c r="BZ685" s="72"/>
      <c r="CA685" s="72"/>
      <c r="CB685" s="72"/>
      <c r="CC685" s="73"/>
      <c r="CD685" s="73"/>
      <c r="CE685" s="73"/>
      <c r="CF685" s="73"/>
      <c r="CG685" s="73"/>
      <c r="CH685" s="73">
        <f t="shared" si="265"/>
        <v>0</v>
      </c>
      <c r="CI685" s="73">
        <f t="shared" si="266"/>
        <v>0</v>
      </c>
      <c r="CJ685" s="73">
        <f t="shared" si="267"/>
        <v>0</v>
      </c>
      <c r="CK685" s="73"/>
      <c r="CL685" s="73">
        <f t="shared" si="268"/>
        <v>0</v>
      </c>
      <c r="CM685" s="73">
        <f t="shared" si="269"/>
        <v>0</v>
      </c>
      <c r="CN685" s="73">
        <f t="shared" si="270"/>
        <v>0</v>
      </c>
      <c r="CO685" s="73">
        <f t="shared" si="271"/>
        <v>0</v>
      </c>
      <c r="CP685" s="73">
        <f t="shared" si="272"/>
        <v>0</v>
      </c>
      <c r="CQ685" s="73">
        <f t="shared" si="273"/>
        <v>0</v>
      </c>
      <c r="CR685" s="73">
        <f t="shared" si="285"/>
        <v>0</v>
      </c>
      <c r="CS685" s="94"/>
      <c r="CT685" s="94"/>
      <c r="CU685" s="94"/>
      <c r="CV685" s="94"/>
      <c r="CW685" s="94"/>
    </row>
    <row r="686" spans="1:101" s="22" customFormat="1" x14ac:dyDescent="0.2">
      <c r="A686" s="91">
        <f t="shared" si="286"/>
        <v>675</v>
      </c>
      <c r="B686" s="61"/>
      <c r="C686" s="61"/>
      <c r="D686" s="61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AS686" s="109"/>
      <c r="AT686" s="94"/>
      <c r="AU686" s="94"/>
      <c r="AV686" s="94"/>
      <c r="AW686" s="94"/>
      <c r="AX686" s="94"/>
      <c r="AY686" s="94">
        <f t="shared" si="274"/>
        <v>675</v>
      </c>
      <c r="AZ686" s="94">
        <f>AVERAGE(B$12:B686)</f>
        <v>-1.0500267633333337E-3</v>
      </c>
      <c r="BA686" s="94">
        <f>AVERAGE(C$12:C686)</f>
        <v>4.6842394133333326E-3</v>
      </c>
      <c r="BB686" s="94">
        <f t="shared" si="275"/>
        <v>0</v>
      </c>
      <c r="BC686" s="94">
        <f t="shared" si="276"/>
        <v>0</v>
      </c>
      <c r="BD686" s="94">
        <f t="shared" si="287"/>
        <v>-6.3001605800000027E-2</v>
      </c>
      <c r="BE686" s="94">
        <f t="shared" si="288"/>
        <v>0.28105436479999996</v>
      </c>
      <c r="BF686" s="94">
        <f t="shared" si="289"/>
        <v>0.34405597060000004</v>
      </c>
      <c r="BG686" s="95">
        <f t="shared" si="277"/>
        <v>0</v>
      </c>
      <c r="BH686" s="95">
        <f t="shared" si="278"/>
        <v>0</v>
      </c>
      <c r="BI686" s="95">
        <f>(AVERAGE(B$12:B686)-AVERAGE($D$12:$D686))/STDEV(B$12:B686)</f>
        <v>-8.7081254602406233E-2</v>
      </c>
      <c r="BJ686" s="95">
        <f>(AVERAGE(C$12:C686)-AVERAGE($D$12:$D686))/STDEV(C$12:C686)</f>
        <v>0.10432948975861421</v>
      </c>
      <c r="BK686" s="94"/>
      <c r="BL686" s="94"/>
      <c r="BM686" s="94"/>
      <c r="BN686" s="72">
        <f t="shared" si="279"/>
        <v>0</v>
      </c>
      <c r="BO686" s="72">
        <f t="shared" si="280"/>
        <v>0</v>
      </c>
      <c r="BP686" s="72">
        <f t="shared" si="281"/>
        <v>0</v>
      </c>
      <c r="BQ686" s="72">
        <f t="shared" si="282"/>
        <v>1</v>
      </c>
      <c r="BR686" s="72">
        <f t="shared" si="283"/>
        <v>1</v>
      </c>
      <c r="BS686" s="72">
        <f t="shared" si="284"/>
        <v>1</v>
      </c>
      <c r="BT686" s="72"/>
      <c r="BU686" s="72"/>
      <c r="BV686" s="72"/>
      <c r="BW686" s="72"/>
      <c r="BX686" s="72"/>
      <c r="BY686" s="72"/>
      <c r="BZ686" s="72"/>
      <c r="CA686" s="72"/>
      <c r="CB686" s="72"/>
      <c r="CC686" s="73"/>
      <c r="CD686" s="73"/>
      <c r="CE686" s="73"/>
      <c r="CF686" s="73"/>
      <c r="CG686" s="73"/>
      <c r="CH686" s="73">
        <f t="shared" si="265"/>
        <v>0</v>
      </c>
      <c r="CI686" s="73">
        <f t="shared" si="266"/>
        <v>0</v>
      </c>
      <c r="CJ686" s="73">
        <f t="shared" si="267"/>
        <v>0</v>
      </c>
      <c r="CK686" s="73"/>
      <c r="CL686" s="73">
        <f t="shared" si="268"/>
        <v>0</v>
      </c>
      <c r="CM686" s="73">
        <f t="shared" si="269"/>
        <v>0</v>
      </c>
      <c r="CN686" s="73">
        <f t="shared" si="270"/>
        <v>0</v>
      </c>
      <c r="CO686" s="73">
        <f t="shared" si="271"/>
        <v>0</v>
      </c>
      <c r="CP686" s="73">
        <f t="shared" si="272"/>
        <v>0</v>
      </c>
      <c r="CQ686" s="73">
        <f t="shared" si="273"/>
        <v>0</v>
      </c>
      <c r="CR686" s="73">
        <f t="shared" si="285"/>
        <v>0</v>
      </c>
      <c r="CS686" s="94"/>
      <c r="CT686" s="94"/>
      <c r="CU686" s="94"/>
      <c r="CV686" s="94"/>
      <c r="CW686" s="94"/>
    </row>
    <row r="687" spans="1:101" s="22" customFormat="1" x14ac:dyDescent="0.2">
      <c r="A687" s="91">
        <f t="shared" si="286"/>
        <v>676</v>
      </c>
      <c r="B687" s="61"/>
      <c r="C687" s="61"/>
      <c r="D687" s="61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AS687" s="109"/>
      <c r="AT687" s="94"/>
      <c r="AU687" s="94"/>
      <c r="AV687" s="94"/>
      <c r="AW687" s="94"/>
      <c r="AX687" s="94"/>
      <c r="AY687" s="94">
        <f t="shared" si="274"/>
        <v>676</v>
      </c>
      <c r="AZ687" s="94">
        <f>AVERAGE(B$12:B687)</f>
        <v>-1.0500267633333337E-3</v>
      </c>
      <c r="BA687" s="94">
        <f>AVERAGE(C$12:C687)</f>
        <v>4.6842394133333326E-3</v>
      </c>
      <c r="BB687" s="94">
        <f t="shared" si="275"/>
        <v>0</v>
      </c>
      <c r="BC687" s="94">
        <f t="shared" si="276"/>
        <v>0</v>
      </c>
      <c r="BD687" s="94">
        <f t="shared" si="287"/>
        <v>-6.3001605800000027E-2</v>
      </c>
      <c r="BE687" s="94">
        <f t="shared" si="288"/>
        <v>0.28105436479999996</v>
      </c>
      <c r="BF687" s="94">
        <f t="shared" si="289"/>
        <v>0.34405597060000004</v>
      </c>
      <c r="BG687" s="95">
        <f t="shared" si="277"/>
        <v>0</v>
      </c>
      <c r="BH687" s="95">
        <f t="shared" si="278"/>
        <v>0</v>
      </c>
      <c r="BI687" s="95">
        <f>(AVERAGE(B$12:B687)-AVERAGE($D$12:$D687))/STDEV(B$12:B687)</f>
        <v>-8.7081254602406233E-2</v>
      </c>
      <c r="BJ687" s="95">
        <f>(AVERAGE(C$12:C687)-AVERAGE($D$12:$D687))/STDEV(C$12:C687)</f>
        <v>0.10432948975861421</v>
      </c>
      <c r="BK687" s="94"/>
      <c r="BL687" s="94"/>
      <c r="BM687" s="94"/>
      <c r="BN687" s="72">
        <f t="shared" si="279"/>
        <v>0</v>
      </c>
      <c r="BO687" s="72">
        <f t="shared" si="280"/>
        <v>0</v>
      </c>
      <c r="BP687" s="72">
        <f t="shared" si="281"/>
        <v>0</v>
      </c>
      <c r="BQ687" s="72">
        <f t="shared" si="282"/>
        <v>1</v>
      </c>
      <c r="BR687" s="72">
        <f t="shared" si="283"/>
        <v>1</v>
      </c>
      <c r="BS687" s="72">
        <f t="shared" si="284"/>
        <v>1</v>
      </c>
      <c r="BT687" s="72"/>
      <c r="BU687" s="72"/>
      <c r="BV687" s="72"/>
      <c r="BW687" s="72"/>
      <c r="BX687" s="72"/>
      <c r="BY687" s="72"/>
      <c r="BZ687" s="72"/>
      <c r="CA687" s="72"/>
      <c r="CB687" s="72"/>
      <c r="CC687" s="73"/>
      <c r="CD687" s="73"/>
      <c r="CE687" s="73"/>
      <c r="CF687" s="73"/>
      <c r="CG687" s="73"/>
      <c r="CH687" s="73">
        <f t="shared" si="265"/>
        <v>0</v>
      </c>
      <c r="CI687" s="73">
        <f t="shared" si="266"/>
        <v>0</v>
      </c>
      <c r="CJ687" s="73">
        <f t="shared" si="267"/>
        <v>0</v>
      </c>
      <c r="CK687" s="73"/>
      <c r="CL687" s="73">
        <f t="shared" si="268"/>
        <v>0</v>
      </c>
      <c r="CM687" s="73">
        <f t="shared" si="269"/>
        <v>0</v>
      </c>
      <c r="CN687" s="73">
        <f t="shared" si="270"/>
        <v>0</v>
      </c>
      <c r="CO687" s="73">
        <f t="shared" si="271"/>
        <v>0</v>
      </c>
      <c r="CP687" s="73">
        <f t="shared" si="272"/>
        <v>0</v>
      </c>
      <c r="CQ687" s="73">
        <f t="shared" si="273"/>
        <v>0</v>
      </c>
      <c r="CR687" s="73">
        <f t="shared" si="285"/>
        <v>0</v>
      </c>
      <c r="CS687" s="94"/>
      <c r="CT687" s="94"/>
      <c r="CU687" s="94"/>
      <c r="CV687" s="94"/>
      <c r="CW687" s="94"/>
    </row>
    <row r="688" spans="1:101" s="22" customFormat="1" x14ac:dyDescent="0.2">
      <c r="A688" s="91">
        <f t="shared" si="286"/>
        <v>677</v>
      </c>
      <c r="B688" s="61"/>
      <c r="C688" s="61"/>
      <c r="D688" s="61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AS688" s="109"/>
      <c r="AT688" s="94"/>
      <c r="AU688" s="94"/>
      <c r="AV688" s="94"/>
      <c r="AW688" s="94"/>
      <c r="AX688" s="94"/>
      <c r="AY688" s="94">
        <f t="shared" si="274"/>
        <v>677</v>
      </c>
      <c r="AZ688" s="94">
        <f>AVERAGE(B$12:B688)</f>
        <v>-1.0500267633333337E-3</v>
      </c>
      <c r="BA688" s="94">
        <f>AVERAGE(C$12:C688)</f>
        <v>4.6842394133333326E-3</v>
      </c>
      <c r="BB688" s="94">
        <f t="shared" si="275"/>
        <v>0</v>
      </c>
      <c r="BC688" s="94">
        <f t="shared" si="276"/>
        <v>0</v>
      </c>
      <c r="BD688" s="94">
        <f t="shared" si="287"/>
        <v>-6.3001605800000027E-2</v>
      </c>
      <c r="BE688" s="94">
        <f t="shared" si="288"/>
        <v>0.28105436479999996</v>
      </c>
      <c r="BF688" s="94">
        <f t="shared" si="289"/>
        <v>0.34405597060000004</v>
      </c>
      <c r="BG688" s="95">
        <f t="shared" si="277"/>
        <v>0</v>
      </c>
      <c r="BH688" s="95">
        <f t="shared" si="278"/>
        <v>0</v>
      </c>
      <c r="BI688" s="95">
        <f>(AVERAGE(B$12:B688)-AVERAGE($D$12:$D688))/STDEV(B$12:B688)</f>
        <v>-8.7081254602406233E-2</v>
      </c>
      <c r="BJ688" s="95">
        <f>(AVERAGE(C$12:C688)-AVERAGE($D$12:$D688))/STDEV(C$12:C688)</f>
        <v>0.10432948975861421</v>
      </c>
      <c r="BK688" s="94"/>
      <c r="BL688" s="94"/>
      <c r="BM688" s="94"/>
      <c r="BN688" s="72">
        <f t="shared" si="279"/>
        <v>0</v>
      </c>
      <c r="BO688" s="72">
        <f t="shared" si="280"/>
        <v>0</v>
      </c>
      <c r="BP688" s="72">
        <f t="shared" si="281"/>
        <v>0</v>
      </c>
      <c r="BQ688" s="72">
        <f t="shared" si="282"/>
        <v>1</v>
      </c>
      <c r="BR688" s="72">
        <f t="shared" si="283"/>
        <v>1</v>
      </c>
      <c r="BS688" s="72">
        <f t="shared" si="284"/>
        <v>1</v>
      </c>
      <c r="BT688" s="72"/>
      <c r="BU688" s="72"/>
      <c r="BV688" s="72"/>
      <c r="BW688" s="72"/>
      <c r="BX688" s="72"/>
      <c r="BY688" s="72"/>
      <c r="BZ688" s="72"/>
      <c r="CA688" s="72"/>
      <c r="CB688" s="72"/>
      <c r="CC688" s="73"/>
      <c r="CD688" s="73"/>
      <c r="CE688" s="73"/>
      <c r="CF688" s="73"/>
      <c r="CG688" s="73"/>
      <c r="CH688" s="73">
        <f t="shared" si="265"/>
        <v>0</v>
      </c>
      <c r="CI688" s="73">
        <f t="shared" si="266"/>
        <v>0</v>
      </c>
      <c r="CJ688" s="73">
        <f t="shared" si="267"/>
        <v>0</v>
      </c>
      <c r="CK688" s="73"/>
      <c r="CL688" s="73">
        <f t="shared" si="268"/>
        <v>0</v>
      </c>
      <c r="CM688" s="73">
        <f t="shared" si="269"/>
        <v>0</v>
      </c>
      <c r="CN688" s="73">
        <f t="shared" si="270"/>
        <v>0</v>
      </c>
      <c r="CO688" s="73">
        <f t="shared" si="271"/>
        <v>0</v>
      </c>
      <c r="CP688" s="73">
        <f t="shared" si="272"/>
        <v>0</v>
      </c>
      <c r="CQ688" s="73">
        <f t="shared" si="273"/>
        <v>0</v>
      </c>
      <c r="CR688" s="73">
        <f t="shared" si="285"/>
        <v>0</v>
      </c>
      <c r="CS688" s="94"/>
      <c r="CT688" s="94"/>
      <c r="CU688" s="94"/>
      <c r="CV688" s="94"/>
      <c r="CW688" s="94"/>
    </row>
    <row r="689" spans="1:101" s="22" customFormat="1" x14ac:dyDescent="0.2">
      <c r="A689" s="91">
        <f t="shared" si="286"/>
        <v>678</v>
      </c>
      <c r="B689" s="61"/>
      <c r="C689" s="61"/>
      <c r="D689" s="61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AS689" s="109"/>
      <c r="AT689" s="94"/>
      <c r="AU689" s="94"/>
      <c r="AV689" s="94"/>
      <c r="AW689" s="94"/>
      <c r="AX689" s="94"/>
      <c r="AY689" s="94">
        <f t="shared" si="274"/>
        <v>678</v>
      </c>
      <c r="AZ689" s="94">
        <f>AVERAGE(B$12:B689)</f>
        <v>-1.0500267633333337E-3</v>
      </c>
      <c r="BA689" s="94">
        <f>AVERAGE(C$12:C689)</f>
        <v>4.6842394133333326E-3</v>
      </c>
      <c r="BB689" s="94">
        <f t="shared" si="275"/>
        <v>0</v>
      </c>
      <c r="BC689" s="94">
        <f t="shared" si="276"/>
        <v>0</v>
      </c>
      <c r="BD689" s="94">
        <f t="shared" si="287"/>
        <v>-6.3001605800000027E-2</v>
      </c>
      <c r="BE689" s="94">
        <f t="shared" si="288"/>
        <v>0.28105436479999996</v>
      </c>
      <c r="BF689" s="94">
        <f t="shared" si="289"/>
        <v>0.34405597060000004</v>
      </c>
      <c r="BG689" s="95">
        <f t="shared" si="277"/>
        <v>0</v>
      </c>
      <c r="BH689" s="95">
        <f t="shared" si="278"/>
        <v>0</v>
      </c>
      <c r="BI689" s="95">
        <f>(AVERAGE(B$12:B689)-AVERAGE($D$12:$D689))/STDEV(B$12:B689)</f>
        <v>-8.7081254602406233E-2</v>
      </c>
      <c r="BJ689" s="95">
        <f>(AVERAGE(C$12:C689)-AVERAGE($D$12:$D689))/STDEV(C$12:C689)</f>
        <v>0.10432948975861421</v>
      </c>
      <c r="BK689" s="94"/>
      <c r="BL689" s="94"/>
      <c r="BM689" s="94"/>
      <c r="BN689" s="72">
        <f t="shared" si="279"/>
        <v>0</v>
      </c>
      <c r="BO689" s="72">
        <f t="shared" si="280"/>
        <v>0</v>
      </c>
      <c r="BP689" s="72">
        <f t="shared" si="281"/>
        <v>0</v>
      </c>
      <c r="BQ689" s="72">
        <f t="shared" si="282"/>
        <v>1</v>
      </c>
      <c r="BR689" s="72">
        <f t="shared" si="283"/>
        <v>1</v>
      </c>
      <c r="BS689" s="72">
        <f t="shared" si="284"/>
        <v>1</v>
      </c>
      <c r="BT689" s="72"/>
      <c r="BU689" s="72"/>
      <c r="BV689" s="72"/>
      <c r="BW689" s="72"/>
      <c r="BX689" s="72"/>
      <c r="BY689" s="72"/>
      <c r="BZ689" s="72"/>
      <c r="CA689" s="72"/>
      <c r="CB689" s="72"/>
      <c r="CC689" s="73"/>
      <c r="CD689" s="73"/>
      <c r="CE689" s="73"/>
      <c r="CF689" s="73"/>
      <c r="CG689" s="73"/>
      <c r="CH689" s="73">
        <f t="shared" si="265"/>
        <v>0</v>
      </c>
      <c r="CI689" s="73">
        <f t="shared" si="266"/>
        <v>0</v>
      </c>
      <c r="CJ689" s="73">
        <f t="shared" si="267"/>
        <v>0</v>
      </c>
      <c r="CK689" s="73"/>
      <c r="CL689" s="73">
        <f t="shared" si="268"/>
        <v>0</v>
      </c>
      <c r="CM689" s="73">
        <f t="shared" si="269"/>
        <v>0</v>
      </c>
      <c r="CN689" s="73">
        <f t="shared" si="270"/>
        <v>0</v>
      </c>
      <c r="CO689" s="73">
        <f t="shared" si="271"/>
        <v>0</v>
      </c>
      <c r="CP689" s="73">
        <f t="shared" si="272"/>
        <v>0</v>
      </c>
      <c r="CQ689" s="73">
        <f t="shared" si="273"/>
        <v>0</v>
      </c>
      <c r="CR689" s="73">
        <f t="shared" si="285"/>
        <v>0</v>
      </c>
      <c r="CS689" s="94"/>
      <c r="CT689" s="94"/>
      <c r="CU689" s="94"/>
      <c r="CV689" s="94"/>
      <c r="CW689" s="94"/>
    </row>
    <row r="690" spans="1:101" s="22" customFormat="1" x14ac:dyDescent="0.2">
      <c r="A690" s="91">
        <f t="shared" si="286"/>
        <v>679</v>
      </c>
      <c r="B690" s="61"/>
      <c r="C690" s="61"/>
      <c r="D690" s="61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AS690" s="109"/>
      <c r="AT690" s="94"/>
      <c r="AU690" s="94"/>
      <c r="AV690" s="94"/>
      <c r="AW690" s="94"/>
      <c r="AX690" s="94"/>
      <c r="AY690" s="94">
        <f t="shared" si="274"/>
        <v>679</v>
      </c>
      <c r="AZ690" s="94">
        <f>AVERAGE(B$12:B690)</f>
        <v>-1.0500267633333337E-3</v>
      </c>
      <c r="BA690" s="94">
        <f>AVERAGE(C$12:C690)</f>
        <v>4.6842394133333326E-3</v>
      </c>
      <c r="BB690" s="94">
        <f t="shared" si="275"/>
        <v>0</v>
      </c>
      <c r="BC690" s="94">
        <f t="shared" si="276"/>
        <v>0</v>
      </c>
      <c r="BD690" s="94">
        <f t="shared" si="287"/>
        <v>-6.3001605800000027E-2</v>
      </c>
      <c r="BE690" s="94">
        <f t="shared" si="288"/>
        <v>0.28105436479999996</v>
      </c>
      <c r="BF690" s="94">
        <f t="shared" si="289"/>
        <v>0.34405597060000004</v>
      </c>
      <c r="BG690" s="95">
        <f t="shared" si="277"/>
        <v>0</v>
      </c>
      <c r="BH690" s="95">
        <f t="shared" si="278"/>
        <v>0</v>
      </c>
      <c r="BI690" s="95">
        <f>(AVERAGE(B$12:B690)-AVERAGE($D$12:$D690))/STDEV(B$12:B690)</f>
        <v>-8.7081254602406233E-2</v>
      </c>
      <c r="BJ690" s="95">
        <f>(AVERAGE(C$12:C690)-AVERAGE($D$12:$D690))/STDEV(C$12:C690)</f>
        <v>0.10432948975861421</v>
      </c>
      <c r="BK690" s="94"/>
      <c r="BL690" s="94"/>
      <c r="BM690" s="94"/>
      <c r="BN690" s="72">
        <f t="shared" si="279"/>
        <v>0</v>
      </c>
      <c r="BO690" s="72">
        <f t="shared" si="280"/>
        <v>0</v>
      </c>
      <c r="BP690" s="72">
        <f t="shared" si="281"/>
        <v>0</v>
      </c>
      <c r="BQ690" s="72">
        <f t="shared" si="282"/>
        <v>1</v>
      </c>
      <c r="BR690" s="72">
        <f t="shared" si="283"/>
        <v>1</v>
      </c>
      <c r="BS690" s="72">
        <f t="shared" si="284"/>
        <v>1</v>
      </c>
      <c r="BT690" s="72"/>
      <c r="BU690" s="72"/>
      <c r="BV690" s="72"/>
      <c r="BW690" s="72"/>
      <c r="BX690" s="72"/>
      <c r="BY690" s="72"/>
      <c r="BZ690" s="72"/>
      <c r="CA690" s="72"/>
      <c r="CB690" s="72"/>
      <c r="CC690" s="73"/>
      <c r="CD690" s="73"/>
      <c r="CE690" s="73"/>
      <c r="CF690" s="73"/>
      <c r="CG690" s="73"/>
      <c r="CH690" s="73">
        <f t="shared" si="265"/>
        <v>0</v>
      </c>
      <c r="CI690" s="73">
        <f t="shared" si="266"/>
        <v>0</v>
      </c>
      <c r="CJ690" s="73">
        <f t="shared" si="267"/>
        <v>0</v>
      </c>
      <c r="CK690" s="73"/>
      <c r="CL690" s="73">
        <f t="shared" si="268"/>
        <v>0</v>
      </c>
      <c r="CM690" s="73">
        <f t="shared" si="269"/>
        <v>0</v>
      </c>
      <c r="CN690" s="73">
        <f t="shared" si="270"/>
        <v>0</v>
      </c>
      <c r="CO690" s="73">
        <f t="shared" si="271"/>
        <v>0</v>
      </c>
      <c r="CP690" s="73">
        <f t="shared" si="272"/>
        <v>0</v>
      </c>
      <c r="CQ690" s="73">
        <f t="shared" si="273"/>
        <v>0</v>
      </c>
      <c r="CR690" s="73">
        <f t="shared" si="285"/>
        <v>0</v>
      </c>
      <c r="CS690" s="94"/>
      <c r="CT690" s="94"/>
      <c r="CU690" s="94"/>
      <c r="CV690" s="94"/>
      <c r="CW690" s="94"/>
    </row>
    <row r="691" spans="1:101" s="22" customFormat="1" x14ac:dyDescent="0.2">
      <c r="A691" s="91">
        <f t="shared" si="286"/>
        <v>680</v>
      </c>
      <c r="B691" s="61"/>
      <c r="C691" s="61"/>
      <c r="D691" s="61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AS691" s="109"/>
      <c r="AT691" s="94"/>
      <c r="AU691" s="94"/>
      <c r="AV691" s="94"/>
      <c r="AW691" s="94"/>
      <c r="AX691" s="94"/>
      <c r="AY691" s="94">
        <f t="shared" si="274"/>
        <v>680</v>
      </c>
      <c r="AZ691" s="94">
        <f>AVERAGE(B$12:B691)</f>
        <v>-1.0500267633333337E-3</v>
      </c>
      <c r="BA691" s="94">
        <f>AVERAGE(C$12:C691)</f>
        <v>4.6842394133333326E-3</v>
      </c>
      <c r="BB691" s="94">
        <f t="shared" si="275"/>
        <v>0</v>
      </c>
      <c r="BC691" s="94">
        <f t="shared" si="276"/>
        <v>0</v>
      </c>
      <c r="BD691" s="94">
        <f t="shared" si="287"/>
        <v>-6.3001605800000027E-2</v>
      </c>
      <c r="BE691" s="94">
        <f t="shared" si="288"/>
        <v>0.28105436479999996</v>
      </c>
      <c r="BF691" s="94">
        <f t="shared" si="289"/>
        <v>0.34405597060000004</v>
      </c>
      <c r="BG691" s="95">
        <f t="shared" si="277"/>
        <v>0</v>
      </c>
      <c r="BH691" s="95">
        <f t="shared" si="278"/>
        <v>0</v>
      </c>
      <c r="BI691" s="95">
        <f>(AVERAGE(B$12:B691)-AVERAGE($D$12:$D691))/STDEV(B$12:B691)</f>
        <v>-8.7081254602406233E-2</v>
      </c>
      <c r="BJ691" s="95">
        <f>(AVERAGE(C$12:C691)-AVERAGE($D$12:$D691))/STDEV(C$12:C691)</f>
        <v>0.10432948975861421</v>
      </c>
      <c r="BK691" s="94"/>
      <c r="BL691" s="94"/>
      <c r="BM691" s="94"/>
      <c r="BN691" s="72">
        <f t="shared" si="279"/>
        <v>0</v>
      </c>
      <c r="BO691" s="72">
        <f t="shared" si="280"/>
        <v>0</v>
      </c>
      <c r="BP691" s="72">
        <f t="shared" si="281"/>
        <v>0</v>
      </c>
      <c r="BQ691" s="72">
        <f t="shared" si="282"/>
        <v>1</v>
      </c>
      <c r="BR691" s="72">
        <f t="shared" si="283"/>
        <v>1</v>
      </c>
      <c r="BS691" s="72">
        <f t="shared" si="284"/>
        <v>1</v>
      </c>
      <c r="BT691" s="72"/>
      <c r="BU691" s="72"/>
      <c r="BV691" s="72"/>
      <c r="BW691" s="72"/>
      <c r="BX691" s="72"/>
      <c r="BY691" s="72"/>
      <c r="BZ691" s="72"/>
      <c r="CA691" s="72"/>
      <c r="CB691" s="72"/>
      <c r="CC691" s="73"/>
      <c r="CD691" s="73"/>
      <c r="CE691" s="73"/>
      <c r="CF691" s="73"/>
      <c r="CG691" s="73"/>
      <c r="CH691" s="73">
        <f t="shared" si="265"/>
        <v>0</v>
      </c>
      <c r="CI691" s="73">
        <f t="shared" si="266"/>
        <v>0</v>
      </c>
      <c r="CJ691" s="73">
        <f t="shared" si="267"/>
        <v>0</v>
      </c>
      <c r="CK691" s="73"/>
      <c r="CL691" s="73">
        <f t="shared" si="268"/>
        <v>0</v>
      </c>
      <c r="CM691" s="73">
        <f t="shared" si="269"/>
        <v>0</v>
      </c>
      <c r="CN691" s="73">
        <f t="shared" si="270"/>
        <v>0</v>
      </c>
      <c r="CO691" s="73">
        <f t="shared" si="271"/>
        <v>0</v>
      </c>
      <c r="CP691" s="73">
        <f t="shared" si="272"/>
        <v>0</v>
      </c>
      <c r="CQ691" s="73">
        <f t="shared" si="273"/>
        <v>0</v>
      </c>
      <c r="CR691" s="73">
        <f t="shared" si="285"/>
        <v>0</v>
      </c>
      <c r="CS691" s="94"/>
      <c r="CT691" s="94"/>
      <c r="CU691" s="94"/>
      <c r="CV691" s="94"/>
      <c r="CW691" s="94"/>
    </row>
    <row r="692" spans="1:101" s="22" customFormat="1" x14ac:dyDescent="0.2">
      <c r="A692" s="91">
        <f t="shared" si="286"/>
        <v>681</v>
      </c>
      <c r="B692" s="61"/>
      <c r="C692" s="61"/>
      <c r="D692" s="61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AS692" s="109"/>
      <c r="AT692" s="94"/>
      <c r="AU692" s="94"/>
      <c r="AV692" s="94"/>
      <c r="AW692" s="94"/>
      <c r="AX692" s="94"/>
      <c r="AY692" s="94">
        <f t="shared" si="274"/>
        <v>681</v>
      </c>
      <c r="AZ692" s="94">
        <f>AVERAGE(B$12:B692)</f>
        <v>-1.0500267633333337E-3</v>
      </c>
      <c r="BA692" s="94">
        <f>AVERAGE(C$12:C692)</f>
        <v>4.6842394133333326E-3</v>
      </c>
      <c r="BB692" s="94">
        <f t="shared" si="275"/>
        <v>0</v>
      </c>
      <c r="BC692" s="94">
        <f t="shared" si="276"/>
        <v>0</v>
      </c>
      <c r="BD692" s="94">
        <f t="shared" si="287"/>
        <v>-6.3001605800000027E-2</v>
      </c>
      <c r="BE692" s="94">
        <f t="shared" si="288"/>
        <v>0.28105436479999996</v>
      </c>
      <c r="BF692" s="94">
        <f t="shared" si="289"/>
        <v>0.34405597060000004</v>
      </c>
      <c r="BG692" s="95">
        <f t="shared" si="277"/>
        <v>0</v>
      </c>
      <c r="BH692" s="95">
        <f t="shared" si="278"/>
        <v>0</v>
      </c>
      <c r="BI692" s="95">
        <f>(AVERAGE(B$12:B692)-AVERAGE($D$12:$D692))/STDEV(B$12:B692)</f>
        <v>-8.7081254602406233E-2</v>
      </c>
      <c r="BJ692" s="95">
        <f>(AVERAGE(C$12:C692)-AVERAGE($D$12:$D692))/STDEV(C$12:C692)</f>
        <v>0.10432948975861421</v>
      </c>
      <c r="BK692" s="94"/>
      <c r="BL692" s="94"/>
      <c r="BM692" s="94"/>
      <c r="BN692" s="72">
        <f t="shared" si="279"/>
        <v>0</v>
      </c>
      <c r="BO692" s="72">
        <f t="shared" si="280"/>
        <v>0</v>
      </c>
      <c r="BP692" s="72">
        <f t="shared" si="281"/>
        <v>0</v>
      </c>
      <c r="BQ692" s="72">
        <f t="shared" si="282"/>
        <v>1</v>
      </c>
      <c r="BR692" s="72">
        <f t="shared" si="283"/>
        <v>1</v>
      </c>
      <c r="BS692" s="72">
        <f t="shared" si="284"/>
        <v>1</v>
      </c>
      <c r="BT692" s="72"/>
      <c r="BU692" s="72"/>
      <c r="BV692" s="72"/>
      <c r="BW692" s="72"/>
      <c r="BX692" s="72"/>
      <c r="BY692" s="72"/>
      <c r="BZ692" s="72"/>
      <c r="CA692" s="72"/>
      <c r="CB692" s="72"/>
      <c r="CC692" s="73"/>
      <c r="CD692" s="73"/>
      <c r="CE692" s="73"/>
      <c r="CF692" s="73"/>
      <c r="CG692" s="73"/>
      <c r="CH692" s="73">
        <f t="shared" si="265"/>
        <v>0</v>
      </c>
      <c r="CI692" s="73">
        <f t="shared" si="266"/>
        <v>0</v>
      </c>
      <c r="CJ692" s="73">
        <f t="shared" si="267"/>
        <v>0</v>
      </c>
      <c r="CK692" s="73"/>
      <c r="CL692" s="73">
        <f t="shared" si="268"/>
        <v>0</v>
      </c>
      <c r="CM692" s="73">
        <f t="shared" si="269"/>
        <v>0</v>
      </c>
      <c r="CN692" s="73">
        <f t="shared" si="270"/>
        <v>0</v>
      </c>
      <c r="CO692" s="73">
        <f t="shared" si="271"/>
        <v>0</v>
      </c>
      <c r="CP692" s="73">
        <f t="shared" si="272"/>
        <v>0</v>
      </c>
      <c r="CQ692" s="73">
        <f t="shared" si="273"/>
        <v>0</v>
      </c>
      <c r="CR692" s="73">
        <f t="shared" si="285"/>
        <v>0</v>
      </c>
      <c r="CS692" s="94"/>
      <c r="CT692" s="94"/>
      <c r="CU692" s="94"/>
      <c r="CV692" s="94"/>
      <c r="CW692" s="94"/>
    </row>
    <row r="693" spans="1:101" s="22" customFormat="1" x14ac:dyDescent="0.2">
      <c r="A693" s="91">
        <f t="shared" si="286"/>
        <v>682</v>
      </c>
      <c r="B693" s="61"/>
      <c r="C693" s="61"/>
      <c r="D693" s="61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AS693" s="109"/>
      <c r="AT693" s="94"/>
      <c r="AU693" s="94"/>
      <c r="AV693" s="94"/>
      <c r="AW693" s="94"/>
      <c r="AX693" s="94"/>
      <c r="AY693" s="94">
        <f t="shared" si="274"/>
        <v>682</v>
      </c>
      <c r="AZ693" s="94">
        <f>AVERAGE(B$12:B693)</f>
        <v>-1.0500267633333337E-3</v>
      </c>
      <c r="BA693" s="94">
        <f>AVERAGE(C$12:C693)</f>
        <v>4.6842394133333326E-3</v>
      </c>
      <c r="BB693" s="94">
        <f t="shared" si="275"/>
        <v>0</v>
      </c>
      <c r="BC693" s="94">
        <f t="shared" si="276"/>
        <v>0</v>
      </c>
      <c r="BD693" s="94">
        <f t="shared" si="287"/>
        <v>-6.3001605800000027E-2</v>
      </c>
      <c r="BE693" s="94">
        <f t="shared" si="288"/>
        <v>0.28105436479999996</v>
      </c>
      <c r="BF693" s="94">
        <f t="shared" si="289"/>
        <v>0.34405597060000004</v>
      </c>
      <c r="BG693" s="95">
        <f t="shared" si="277"/>
        <v>0</v>
      </c>
      <c r="BH693" s="95">
        <f t="shared" si="278"/>
        <v>0</v>
      </c>
      <c r="BI693" s="95">
        <f>(AVERAGE(B$12:B693)-AVERAGE($D$12:$D693))/STDEV(B$12:B693)</f>
        <v>-8.7081254602406233E-2</v>
      </c>
      <c r="BJ693" s="95">
        <f>(AVERAGE(C$12:C693)-AVERAGE($D$12:$D693))/STDEV(C$12:C693)</f>
        <v>0.10432948975861421</v>
      </c>
      <c r="BK693" s="94"/>
      <c r="BL693" s="94"/>
      <c r="BM693" s="94"/>
      <c r="BN693" s="72">
        <f t="shared" si="279"/>
        <v>0</v>
      </c>
      <c r="BO693" s="72">
        <f t="shared" si="280"/>
        <v>0</v>
      </c>
      <c r="BP693" s="72">
        <f t="shared" si="281"/>
        <v>0</v>
      </c>
      <c r="BQ693" s="72">
        <f t="shared" si="282"/>
        <v>1</v>
      </c>
      <c r="BR693" s="72">
        <f t="shared" si="283"/>
        <v>1</v>
      </c>
      <c r="BS693" s="72">
        <f t="shared" si="284"/>
        <v>1</v>
      </c>
      <c r="BT693" s="72"/>
      <c r="BU693" s="72"/>
      <c r="BV693" s="72"/>
      <c r="BW693" s="72"/>
      <c r="BX693" s="72"/>
      <c r="BY693" s="72"/>
      <c r="BZ693" s="72"/>
      <c r="CA693" s="72"/>
      <c r="CB693" s="72"/>
      <c r="CC693" s="73"/>
      <c r="CD693" s="73"/>
      <c r="CE693" s="73"/>
      <c r="CF693" s="73"/>
      <c r="CG693" s="73"/>
      <c r="CH693" s="73">
        <f t="shared" si="265"/>
        <v>0</v>
      </c>
      <c r="CI693" s="73">
        <f t="shared" si="266"/>
        <v>0</v>
      </c>
      <c r="CJ693" s="73">
        <f t="shared" si="267"/>
        <v>0</v>
      </c>
      <c r="CK693" s="73"/>
      <c r="CL693" s="73">
        <f t="shared" si="268"/>
        <v>0</v>
      </c>
      <c r="CM693" s="73">
        <f t="shared" si="269"/>
        <v>0</v>
      </c>
      <c r="CN693" s="73">
        <f t="shared" si="270"/>
        <v>0</v>
      </c>
      <c r="CO693" s="73">
        <f t="shared" si="271"/>
        <v>0</v>
      </c>
      <c r="CP693" s="73">
        <f t="shared" si="272"/>
        <v>0</v>
      </c>
      <c r="CQ693" s="73">
        <f t="shared" si="273"/>
        <v>0</v>
      </c>
      <c r="CR693" s="73">
        <f t="shared" si="285"/>
        <v>0</v>
      </c>
      <c r="CS693" s="94"/>
      <c r="CT693" s="94"/>
      <c r="CU693" s="94"/>
      <c r="CV693" s="94"/>
      <c r="CW693" s="94"/>
    </row>
    <row r="694" spans="1:101" s="22" customFormat="1" x14ac:dyDescent="0.2">
      <c r="A694" s="91">
        <f t="shared" si="286"/>
        <v>683</v>
      </c>
      <c r="B694" s="61"/>
      <c r="C694" s="61"/>
      <c r="D694" s="61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AS694" s="109"/>
      <c r="AT694" s="94"/>
      <c r="AU694" s="94"/>
      <c r="AV694" s="94"/>
      <c r="AW694" s="94"/>
      <c r="AX694" s="94"/>
      <c r="AY694" s="94">
        <f t="shared" si="274"/>
        <v>683</v>
      </c>
      <c r="AZ694" s="94">
        <f>AVERAGE(B$12:B694)</f>
        <v>-1.0500267633333337E-3</v>
      </c>
      <c r="BA694" s="94">
        <f>AVERAGE(C$12:C694)</f>
        <v>4.6842394133333326E-3</v>
      </c>
      <c r="BB694" s="94">
        <f t="shared" si="275"/>
        <v>0</v>
      </c>
      <c r="BC694" s="94">
        <f t="shared" si="276"/>
        <v>0</v>
      </c>
      <c r="BD694" s="94">
        <f t="shared" si="287"/>
        <v>-6.3001605800000027E-2</v>
      </c>
      <c r="BE694" s="94">
        <f t="shared" si="288"/>
        <v>0.28105436479999996</v>
      </c>
      <c r="BF694" s="94">
        <f t="shared" si="289"/>
        <v>0.34405597060000004</v>
      </c>
      <c r="BG694" s="95">
        <f t="shared" si="277"/>
        <v>0</v>
      </c>
      <c r="BH694" s="95">
        <f t="shared" si="278"/>
        <v>0</v>
      </c>
      <c r="BI694" s="95">
        <f>(AVERAGE(B$12:B694)-AVERAGE($D$12:$D694))/STDEV(B$12:B694)</f>
        <v>-8.7081254602406233E-2</v>
      </c>
      <c r="BJ694" s="95">
        <f>(AVERAGE(C$12:C694)-AVERAGE($D$12:$D694))/STDEV(C$12:C694)</f>
        <v>0.10432948975861421</v>
      </c>
      <c r="BK694" s="94"/>
      <c r="BL694" s="94"/>
      <c r="BM694" s="94"/>
      <c r="BN694" s="72">
        <f t="shared" si="279"/>
        <v>0</v>
      </c>
      <c r="BO694" s="72">
        <f t="shared" si="280"/>
        <v>0</v>
      </c>
      <c r="BP694" s="72">
        <f t="shared" si="281"/>
        <v>0</v>
      </c>
      <c r="BQ694" s="72">
        <f t="shared" si="282"/>
        <v>1</v>
      </c>
      <c r="BR694" s="72">
        <f t="shared" si="283"/>
        <v>1</v>
      </c>
      <c r="BS694" s="72">
        <f t="shared" si="284"/>
        <v>1</v>
      </c>
      <c r="BT694" s="72"/>
      <c r="BU694" s="72"/>
      <c r="BV694" s="72"/>
      <c r="BW694" s="72"/>
      <c r="BX694" s="72"/>
      <c r="BY694" s="72"/>
      <c r="BZ694" s="72"/>
      <c r="CA694" s="72"/>
      <c r="CB694" s="72"/>
      <c r="CC694" s="73"/>
      <c r="CD694" s="73"/>
      <c r="CE694" s="73"/>
      <c r="CF694" s="73"/>
      <c r="CG694" s="73"/>
      <c r="CH694" s="73">
        <f t="shared" si="265"/>
        <v>0</v>
      </c>
      <c r="CI694" s="73">
        <f t="shared" si="266"/>
        <v>0</v>
      </c>
      <c r="CJ694" s="73">
        <f t="shared" si="267"/>
        <v>0</v>
      </c>
      <c r="CK694" s="73"/>
      <c r="CL694" s="73">
        <f t="shared" si="268"/>
        <v>0</v>
      </c>
      <c r="CM694" s="73">
        <f t="shared" si="269"/>
        <v>0</v>
      </c>
      <c r="CN694" s="73">
        <f t="shared" si="270"/>
        <v>0</v>
      </c>
      <c r="CO694" s="73">
        <f t="shared" si="271"/>
        <v>0</v>
      </c>
      <c r="CP694" s="73">
        <f t="shared" si="272"/>
        <v>0</v>
      </c>
      <c r="CQ694" s="73">
        <f t="shared" si="273"/>
        <v>0</v>
      </c>
      <c r="CR694" s="73">
        <f t="shared" si="285"/>
        <v>0</v>
      </c>
      <c r="CS694" s="94"/>
      <c r="CT694" s="94"/>
      <c r="CU694" s="94"/>
      <c r="CV694" s="94"/>
      <c r="CW694" s="94"/>
    </row>
    <row r="695" spans="1:101" s="22" customFormat="1" x14ac:dyDescent="0.2">
      <c r="A695" s="91">
        <f t="shared" si="286"/>
        <v>684</v>
      </c>
      <c r="B695" s="61"/>
      <c r="C695" s="61"/>
      <c r="D695" s="61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AS695" s="109"/>
      <c r="AT695" s="94"/>
      <c r="AU695" s="94"/>
      <c r="AV695" s="94"/>
      <c r="AW695" s="94"/>
      <c r="AX695" s="94"/>
      <c r="AY695" s="94">
        <f t="shared" si="274"/>
        <v>684</v>
      </c>
      <c r="AZ695" s="94">
        <f>AVERAGE(B$12:B695)</f>
        <v>-1.0500267633333337E-3</v>
      </c>
      <c r="BA695" s="94">
        <f>AVERAGE(C$12:C695)</f>
        <v>4.6842394133333326E-3</v>
      </c>
      <c r="BB695" s="94">
        <f t="shared" si="275"/>
        <v>0</v>
      </c>
      <c r="BC695" s="94">
        <f t="shared" si="276"/>
        <v>0</v>
      </c>
      <c r="BD695" s="94">
        <f t="shared" si="287"/>
        <v>-6.3001605800000027E-2</v>
      </c>
      <c r="BE695" s="94">
        <f t="shared" si="288"/>
        <v>0.28105436479999996</v>
      </c>
      <c r="BF695" s="94">
        <f t="shared" si="289"/>
        <v>0.34405597060000004</v>
      </c>
      <c r="BG695" s="95">
        <f t="shared" si="277"/>
        <v>0</v>
      </c>
      <c r="BH695" s="95">
        <f t="shared" si="278"/>
        <v>0</v>
      </c>
      <c r="BI695" s="95">
        <f>(AVERAGE(B$12:B695)-AVERAGE($D$12:$D695))/STDEV(B$12:B695)</f>
        <v>-8.7081254602406233E-2</v>
      </c>
      <c r="BJ695" s="95">
        <f>(AVERAGE(C$12:C695)-AVERAGE($D$12:$D695))/STDEV(C$12:C695)</f>
        <v>0.10432948975861421</v>
      </c>
      <c r="BK695" s="94"/>
      <c r="BL695" s="94"/>
      <c r="BM695" s="94"/>
      <c r="BN695" s="72">
        <f t="shared" si="279"/>
        <v>0</v>
      </c>
      <c r="BO695" s="72">
        <f t="shared" si="280"/>
        <v>0</v>
      </c>
      <c r="BP695" s="72">
        <f t="shared" si="281"/>
        <v>0</v>
      </c>
      <c r="BQ695" s="72">
        <f t="shared" si="282"/>
        <v>1</v>
      </c>
      <c r="BR695" s="72">
        <f t="shared" si="283"/>
        <v>1</v>
      </c>
      <c r="BS695" s="72">
        <f t="shared" si="284"/>
        <v>1</v>
      </c>
      <c r="BT695" s="72"/>
      <c r="BU695" s="72"/>
      <c r="BV695" s="72"/>
      <c r="BW695" s="72"/>
      <c r="BX695" s="72"/>
      <c r="BY695" s="72"/>
      <c r="BZ695" s="72"/>
      <c r="CA695" s="72"/>
      <c r="CB695" s="72"/>
      <c r="CC695" s="73"/>
      <c r="CD695" s="73"/>
      <c r="CE695" s="73"/>
      <c r="CF695" s="73"/>
      <c r="CG695" s="73"/>
      <c r="CH695" s="73">
        <f t="shared" si="265"/>
        <v>0</v>
      </c>
      <c r="CI695" s="73">
        <f t="shared" si="266"/>
        <v>0</v>
      </c>
      <c r="CJ695" s="73">
        <f t="shared" si="267"/>
        <v>0</v>
      </c>
      <c r="CK695" s="73"/>
      <c r="CL695" s="73">
        <f t="shared" si="268"/>
        <v>0</v>
      </c>
      <c r="CM695" s="73">
        <f t="shared" si="269"/>
        <v>0</v>
      </c>
      <c r="CN695" s="73">
        <f t="shared" si="270"/>
        <v>0</v>
      </c>
      <c r="CO695" s="73">
        <f t="shared" si="271"/>
        <v>0</v>
      </c>
      <c r="CP695" s="73">
        <f t="shared" si="272"/>
        <v>0</v>
      </c>
      <c r="CQ695" s="73">
        <f t="shared" si="273"/>
        <v>0</v>
      </c>
      <c r="CR695" s="73">
        <f t="shared" si="285"/>
        <v>0</v>
      </c>
      <c r="CS695" s="94"/>
      <c r="CT695" s="94"/>
      <c r="CU695" s="94"/>
      <c r="CV695" s="94"/>
      <c r="CW695" s="94"/>
    </row>
    <row r="696" spans="1:101" s="22" customFormat="1" x14ac:dyDescent="0.2">
      <c r="A696" s="91">
        <f t="shared" si="286"/>
        <v>685</v>
      </c>
      <c r="B696" s="61"/>
      <c r="C696" s="61"/>
      <c r="D696" s="61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AS696" s="109"/>
      <c r="AT696" s="94"/>
      <c r="AU696" s="94"/>
      <c r="AV696" s="94"/>
      <c r="AW696" s="94"/>
      <c r="AX696" s="94"/>
      <c r="AY696" s="94">
        <f t="shared" si="274"/>
        <v>685</v>
      </c>
      <c r="AZ696" s="94">
        <f>AVERAGE(B$12:B696)</f>
        <v>-1.0500267633333337E-3</v>
      </c>
      <c r="BA696" s="94">
        <f>AVERAGE(C$12:C696)</f>
        <v>4.6842394133333326E-3</v>
      </c>
      <c r="BB696" s="94">
        <f t="shared" si="275"/>
        <v>0</v>
      </c>
      <c r="BC696" s="94">
        <f t="shared" si="276"/>
        <v>0</v>
      </c>
      <c r="BD696" s="94">
        <f t="shared" si="287"/>
        <v>-6.3001605800000027E-2</v>
      </c>
      <c r="BE696" s="94">
        <f t="shared" si="288"/>
        <v>0.28105436479999996</v>
      </c>
      <c r="BF696" s="94">
        <f t="shared" si="289"/>
        <v>0.34405597060000004</v>
      </c>
      <c r="BG696" s="95">
        <f t="shared" si="277"/>
        <v>0</v>
      </c>
      <c r="BH696" s="95">
        <f t="shared" si="278"/>
        <v>0</v>
      </c>
      <c r="BI696" s="95">
        <f>(AVERAGE(B$12:B696)-AVERAGE($D$12:$D696))/STDEV(B$12:B696)</f>
        <v>-8.7081254602406233E-2</v>
      </c>
      <c r="BJ696" s="95">
        <f>(AVERAGE(C$12:C696)-AVERAGE($D$12:$D696))/STDEV(C$12:C696)</f>
        <v>0.10432948975861421</v>
      </c>
      <c r="BK696" s="94"/>
      <c r="BL696" s="94"/>
      <c r="BM696" s="94"/>
      <c r="BN696" s="72">
        <f t="shared" si="279"/>
        <v>0</v>
      </c>
      <c r="BO696" s="72">
        <f t="shared" si="280"/>
        <v>0</v>
      </c>
      <c r="BP696" s="72">
        <f t="shared" si="281"/>
        <v>0</v>
      </c>
      <c r="BQ696" s="72">
        <f t="shared" si="282"/>
        <v>1</v>
      </c>
      <c r="BR696" s="72">
        <f t="shared" si="283"/>
        <v>1</v>
      </c>
      <c r="BS696" s="72">
        <f t="shared" si="284"/>
        <v>1</v>
      </c>
      <c r="BT696" s="72"/>
      <c r="BU696" s="72"/>
      <c r="BV696" s="72"/>
      <c r="BW696" s="72"/>
      <c r="BX696" s="72"/>
      <c r="BY696" s="72"/>
      <c r="BZ696" s="72"/>
      <c r="CA696" s="72"/>
      <c r="CB696" s="72"/>
      <c r="CC696" s="73"/>
      <c r="CD696" s="73"/>
      <c r="CE696" s="73"/>
      <c r="CF696" s="73"/>
      <c r="CG696" s="73"/>
      <c r="CH696" s="73">
        <f t="shared" si="265"/>
        <v>0</v>
      </c>
      <c r="CI696" s="73">
        <f t="shared" si="266"/>
        <v>0</v>
      </c>
      <c r="CJ696" s="73">
        <f t="shared" si="267"/>
        <v>0</v>
      </c>
      <c r="CK696" s="73"/>
      <c r="CL696" s="73">
        <f t="shared" si="268"/>
        <v>0</v>
      </c>
      <c r="CM696" s="73">
        <f t="shared" si="269"/>
        <v>0</v>
      </c>
      <c r="CN696" s="73">
        <f t="shared" si="270"/>
        <v>0</v>
      </c>
      <c r="CO696" s="73">
        <f t="shared" si="271"/>
        <v>0</v>
      </c>
      <c r="CP696" s="73">
        <f t="shared" si="272"/>
        <v>0</v>
      </c>
      <c r="CQ696" s="73">
        <f t="shared" si="273"/>
        <v>0</v>
      </c>
      <c r="CR696" s="73">
        <f t="shared" si="285"/>
        <v>0</v>
      </c>
      <c r="CS696" s="94"/>
      <c r="CT696" s="94"/>
      <c r="CU696" s="94"/>
      <c r="CV696" s="94"/>
      <c r="CW696" s="94"/>
    </row>
    <row r="697" spans="1:101" s="22" customFormat="1" x14ac:dyDescent="0.2">
      <c r="A697" s="91">
        <f t="shared" si="286"/>
        <v>686</v>
      </c>
      <c r="B697" s="61"/>
      <c r="C697" s="61"/>
      <c r="D697" s="61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AS697" s="109"/>
      <c r="AT697" s="94"/>
      <c r="AU697" s="94"/>
      <c r="AV697" s="94"/>
      <c r="AW697" s="94"/>
      <c r="AX697" s="94"/>
      <c r="AY697" s="94">
        <f t="shared" si="274"/>
        <v>686</v>
      </c>
      <c r="AZ697" s="94">
        <f>AVERAGE(B$12:B697)</f>
        <v>-1.0500267633333337E-3</v>
      </c>
      <c r="BA697" s="94">
        <f>AVERAGE(C$12:C697)</f>
        <v>4.6842394133333326E-3</v>
      </c>
      <c r="BB697" s="94">
        <f t="shared" si="275"/>
        <v>0</v>
      </c>
      <c r="BC697" s="94">
        <f t="shared" si="276"/>
        <v>0</v>
      </c>
      <c r="BD697" s="94">
        <f t="shared" si="287"/>
        <v>-6.3001605800000027E-2</v>
      </c>
      <c r="BE697" s="94">
        <f t="shared" si="288"/>
        <v>0.28105436479999996</v>
      </c>
      <c r="BF697" s="94">
        <f t="shared" si="289"/>
        <v>0.34405597060000004</v>
      </c>
      <c r="BG697" s="95">
        <f t="shared" si="277"/>
        <v>0</v>
      </c>
      <c r="BH697" s="95">
        <f t="shared" si="278"/>
        <v>0</v>
      </c>
      <c r="BI697" s="95">
        <f>(AVERAGE(B$12:B697)-AVERAGE($D$12:$D697))/STDEV(B$12:B697)</f>
        <v>-8.7081254602406233E-2</v>
      </c>
      <c r="BJ697" s="95">
        <f>(AVERAGE(C$12:C697)-AVERAGE($D$12:$D697))/STDEV(C$12:C697)</f>
        <v>0.10432948975861421</v>
      </c>
      <c r="BK697" s="94"/>
      <c r="BL697" s="94"/>
      <c r="BM697" s="94"/>
      <c r="BN697" s="72">
        <f t="shared" si="279"/>
        <v>0</v>
      </c>
      <c r="BO697" s="72">
        <f t="shared" si="280"/>
        <v>0</v>
      </c>
      <c r="BP697" s="72">
        <f t="shared" si="281"/>
        <v>0</v>
      </c>
      <c r="BQ697" s="72">
        <f t="shared" si="282"/>
        <v>1</v>
      </c>
      <c r="BR697" s="72">
        <f t="shared" si="283"/>
        <v>1</v>
      </c>
      <c r="BS697" s="72">
        <f t="shared" si="284"/>
        <v>1</v>
      </c>
      <c r="BT697" s="72"/>
      <c r="BU697" s="72"/>
      <c r="BV697" s="72"/>
      <c r="BW697" s="72"/>
      <c r="BX697" s="72"/>
      <c r="BY697" s="72"/>
      <c r="BZ697" s="72"/>
      <c r="CA697" s="72"/>
      <c r="CB697" s="72"/>
      <c r="CC697" s="73"/>
      <c r="CD697" s="73"/>
      <c r="CE697" s="73"/>
      <c r="CF697" s="73"/>
      <c r="CG697" s="73"/>
      <c r="CH697" s="73">
        <f t="shared" si="265"/>
        <v>0</v>
      </c>
      <c r="CI697" s="73">
        <f t="shared" si="266"/>
        <v>0</v>
      </c>
      <c r="CJ697" s="73">
        <f t="shared" si="267"/>
        <v>0</v>
      </c>
      <c r="CK697" s="73"/>
      <c r="CL697" s="73">
        <f t="shared" si="268"/>
        <v>0</v>
      </c>
      <c r="CM697" s="73">
        <f t="shared" si="269"/>
        <v>0</v>
      </c>
      <c r="CN697" s="73">
        <f t="shared" si="270"/>
        <v>0</v>
      </c>
      <c r="CO697" s="73">
        <f t="shared" si="271"/>
        <v>0</v>
      </c>
      <c r="CP697" s="73">
        <f t="shared" si="272"/>
        <v>0</v>
      </c>
      <c r="CQ697" s="73">
        <f t="shared" si="273"/>
        <v>0</v>
      </c>
      <c r="CR697" s="73">
        <f t="shared" si="285"/>
        <v>0</v>
      </c>
      <c r="CS697" s="94"/>
      <c r="CT697" s="94"/>
      <c r="CU697" s="94"/>
      <c r="CV697" s="94"/>
      <c r="CW697" s="94"/>
    </row>
    <row r="698" spans="1:101" s="22" customFormat="1" x14ac:dyDescent="0.2">
      <c r="A698" s="91">
        <f t="shared" si="286"/>
        <v>687</v>
      </c>
      <c r="B698" s="61"/>
      <c r="C698" s="61"/>
      <c r="D698" s="61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AS698" s="109"/>
      <c r="AT698" s="94"/>
      <c r="AU698" s="94"/>
      <c r="AV698" s="94"/>
      <c r="AW698" s="94"/>
      <c r="AX698" s="94"/>
      <c r="AY698" s="94">
        <f t="shared" si="274"/>
        <v>687</v>
      </c>
      <c r="AZ698" s="94">
        <f>AVERAGE(B$12:B698)</f>
        <v>-1.0500267633333337E-3</v>
      </c>
      <c r="BA698" s="94">
        <f>AVERAGE(C$12:C698)</f>
        <v>4.6842394133333326E-3</v>
      </c>
      <c r="BB698" s="94">
        <f t="shared" si="275"/>
        <v>0</v>
      </c>
      <c r="BC698" s="94">
        <f t="shared" si="276"/>
        <v>0</v>
      </c>
      <c r="BD698" s="94">
        <f t="shared" si="287"/>
        <v>-6.3001605800000027E-2</v>
      </c>
      <c r="BE698" s="94">
        <f t="shared" si="288"/>
        <v>0.28105436479999996</v>
      </c>
      <c r="BF698" s="94">
        <f t="shared" si="289"/>
        <v>0.34405597060000004</v>
      </c>
      <c r="BG698" s="95">
        <f t="shared" si="277"/>
        <v>0</v>
      </c>
      <c r="BH698" s="95">
        <f t="shared" si="278"/>
        <v>0</v>
      </c>
      <c r="BI698" s="95">
        <f>(AVERAGE(B$12:B698)-AVERAGE($D$12:$D698))/STDEV(B$12:B698)</f>
        <v>-8.7081254602406233E-2</v>
      </c>
      <c r="BJ698" s="95">
        <f>(AVERAGE(C$12:C698)-AVERAGE($D$12:$D698))/STDEV(C$12:C698)</f>
        <v>0.10432948975861421</v>
      </c>
      <c r="BK698" s="94"/>
      <c r="BL698" s="94"/>
      <c r="BM698" s="94"/>
      <c r="BN698" s="72">
        <f t="shared" si="279"/>
        <v>0</v>
      </c>
      <c r="BO698" s="72">
        <f t="shared" si="280"/>
        <v>0</v>
      </c>
      <c r="BP698" s="72">
        <f t="shared" si="281"/>
        <v>0</v>
      </c>
      <c r="BQ698" s="72">
        <f t="shared" si="282"/>
        <v>1</v>
      </c>
      <c r="BR698" s="72">
        <f t="shared" si="283"/>
        <v>1</v>
      </c>
      <c r="BS698" s="72">
        <f t="shared" si="284"/>
        <v>1</v>
      </c>
      <c r="BT698" s="72"/>
      <c r="BU698" s="72"/>
      <c r="BV698" s="72"/>
      <c r="BW698" s="72"/>
      <c r="BX698" s="72"/>
      <c r="BY698" s="72"/>
      <c r="BZ698" s="72"/>
      <c r="CA698" s="72"/>
      <c r="CB698" s="72"/>
      <c r="CC698" s="73"/>
      <c r="CD698" s="73"/>
      <c r="CE698" s="73"/>
      <c r="CF698" s="73"/>
      <c r="CG698" s="73"/>
      <c r="CH698" s="73">
        <f t="shared" si="265"/>
        <v>0</v>
      </c>
      <c r="CI698" s="73">
        <f t="shared" si="266"/>
        <v>0</v>
      </c>
      <c r="CJ698" s="73">
        <f t="shared" si="267"/>
        <v>0</v>
      </c>
      <c r="CK698" s="73"/>
      <c r="CL698" s="73">
        <f t="shared" si="268"/>
        <v>0</v>
      </c>
      <c r="CM698" s="73">
        <f t="shared" si="269"/>
        <v>0</v>
      </c>
      <c r="CN698" s="73">
        <f t="shared" si="270"/>
        <v>0</v>
      </c>
      <c r="CO698" s="73">
        <f t="shared" si="271"/>
        <v>0</v>
      </c>
      <c r="CP698" s="73">
        <f t="shared" si="272"/>
        <v>0</v>
      </c>
      <c r="CQ698" s="73">
        <f t="shared" si="273"/>
        <v>0</v>
      </c>
      <c r="CR698" s="73">
        <f t="shared" si="285"/>
        <v>0</v>
      </c>
      <c r="CS698" s="94"/>
      <c r="CT698" s="94"/>
      <c r="CU698" s="94"/>
      <c r="CV698" s="94"/>
      <c r="CW698" s="94"/>
    </row>
    <row r="699" spans="1:101" s="22" customFormat="1" x14ac:dyDescent="0.2">
      <c r="A699" s="91">
        <f t="shared" si="286"/>
        <v>688</v>
      </c>
      <c r="B699" s="61"/>
      <c r="C699" s="61"/>
      <c r="D699" s="61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AS699" s="109"/>
      <c r="AT699" s="94"/>
      <c r="AU699" s="94"/>
      <c r="AV699" s="94"/>
      <c r="AW699" s="94"/>
      <c r="AX699" s="94"/>
      <c r="AY699" s="94">
        <f t="shared" si="274"/>
        <v>688</v>
      </c>
      <c r="AZ699" s="94">
        <f>AVERAGE(B$12:B699)</f>
        <v>-1.0500267633333337E-3</v>
      </c>
      <c r="BA699" s="94">
        <f>AVERAGE(C$12:C699)</f>
        <v>4.6842394133333326E-3</v>
      </c>
      <c r="BB699" s="94">
        <f t="shared" si="275"/>
        <v>0</v>
      </c>
      <c r="BC699" s="94">
        <f t="shared" si="276"/>
        <v>0</v>
      </c>
      <c r="BD699" s="94">
        <f t="shared" si="287"/>
        <v>-6.3001605800000027E-2</v>
      </c>
      <c r="BE699" s="94">
        <f t="shared" si="288"/>
        <v>0.28105436479999996</v>
      </c>
      <c r="BF699" s="94">
        <f t="shared" si="289"/>
        <v>0.34405597060000004</v>
      </c>
      <c r="BG699" s="95">
        <f t="shared" si="277"/>
        <v>0</v>
      </c>
      <c r="BH699" s="95">
        <f t="shared" si="278"/>
        <v>0</v>
      </c>
      <c r="BI699" s="95">
        <f>(AVERAGE(B$12:B699)-AVERAGE($D$12:$D699))/STDEV(B$12:B699)</f>
        <v>-8.7081254602406233E-2</v>
      </c>
      <c r="BJ699" s="95">
        <f>(AVERAGE(C$12:C699)-AVERAGE($D$12:$D699))/STDEV(C$12:C699)</f>
        <v>0.10432948975861421</v>
      </c>
      <c r="BK699" s="94"/>
      <c r="BL699" s="94"/>
      <c r="BM699" s="94"/>
      <c r="BN699" s="72">
        <f t="shared" si="279"/>
        <v>0</v>
      </c>
      <c r="BO699" s="72">
        <f t="shared" si="280"/>
        <v>0</v>
      </c>
      <c r="BP699" s="72">
        <f t="shared" si="281"/>
        <v>0</v>
      </c>
      <c r="BQ699" s="72">
        <f t="shared" si="282"/>
        <v>1</v>
      </c>
      <c r="BR699" s="72">
        <f t="shared" si="283"/>
        <v>1</v>
      </c>
      <c r="BS699" s="72">
        <f t="shared" si="284"/>
        <v>1</v>
      </c>
      <c r="BT699" s="72"/>
      <c r="BU699" s="72"/>
      <c r="BV699" s="72"/>
      <c r="BW699" s="72"/>
      <c r="BX699" s="72"/>
      <c r="BY699" s="72"/>
      <c r="BZ699" s="72"/>
      <c r="CA699" s="72"/>
      <c r="CB699" s="72"/>
      <c r="CC699" s="73"/>
      <c r="CD699" s="73"/>
      <c r="CE699" s="73"/>
      <c r="CF699" s="73"/>
      <c r="CG699" s="73"/>
      <c r="CH699" s="73">
        <f t="shared" si="265"/>
        <v>0</v>
      </c>
      <c r="CI699" s="73">
        <f t="shared" si="266"/>
        <v>0</v>
      </c>
      <c r="CJ699" s="73">
        <f t="shared" si="267"/>
        <v>0</v>
      </c>
      <c r="CK699" s="73"/>
      <c r="CL699" s="73">
        <f t="shared" si="268"/>
        <v>0</v>
      </c>
      <c r="CM699" s="73">
        <f t="shared" si="269"/>
        <v>0</v>
      </c>
      <c r="CN699" s="73">
        <f t="shared" si="270"/>
        <v>0</v>
      </c>
      <c r="CO699" s="73">
        <f t="shared" si="271"/>
        <v>0</v>
      </c>
      <c r="CP699" s="73">
        <f t="shared" si="272"/>
        <v>0</v>
      </c>
      <c r="CQ699" s="73">
        <f t="shared" si="273"/>
        <v>0</v>
      </c>
      <c r="CR699" s="73">
        <f t="shared" si="285"/>
        <v>0</v>
      </c>
      <c r="CS699" s="94"/>
      <c r="CT699" s="94"/>
      <c r="CU699" s="94"/>
      <c r="CV699" s="94"/>
      <c r="CW699" s="94"/>
    </row>
    <row r="700" spans="1:101" s="22" customFormat="1" x14ac:dyDescent="0.2">
      <c r="A700" s="91">
        <f t="shared" si="286"/>
        <v>689</v>
      </c>
      <c r="B700" s="61"/>
      <c r="C700" s="61"/>
      <c r="D700" s="61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AS700" s="109"/>
      <c r="AT700" s="94"/>
      <c r="AU700" s="94"/>
      <c r="AV700" s="94"/>
      <c r="AW700" s="94"/>
      <c r="AX700" s="94"/>
      <c r="AY700" s="94">
        <f t="shared" si="274"/>
        <v>689</v>
      </c>
      <c r="AZ700" s="94">
        <f>AVERAGE(B$12:B700)</f>
        <v>-1.0500267633333337E-3</v>
      </c>
      <c r="BA700" s="94">
        <f>AVERAGE(C$12:C700)</f>
        <v>4.6842394133333326E-3</v>
      </c>
      <c r="BB700" s="94">
        <f t="shared" si="275"/>
        <v>0</v>
      </c>
      <c r="BC700" s="94">
        <f t="shared" si="276"/>
        <v>0</v>
      </c>
      <c r="BD700" s="94">
        <f t="shared" si="287"/>
        <v>-6.3001605800000027E-2</v>
      </c>
      <c r="BE700" s="94">
        <f t="shared" si="288"/>
        <v>0.28105436479999996</v>
      </c>
      <c r="BF700" s="94">
        <f t="shared" si="289"/>
        <v>0.34405597060000004</v>
      </c>
      <c r="BG700" s="95">
        <f t="shared" si="277"/>
        <v>0</v>
      </c>
      <c r="BH700" s="95">
        <f t="shared" si="278"/>
        <v>0</v>
      </c>
      <c r="BI700" s="95">
        <f>(AVERAGE(B$12:B700)-AVERAGE($D$12:$D700))/STDEV(B$12:B700)</f>
        <v>-8.7081254602406233E-2</v>
      </c>
      <c r="BJ700" s="95">
        <f>(AVERAGE(C$12:C700)-AVERAGE($D$12:$D700))/STDEV(C$12:C700)</f>
        <v>0.10432948975861421</v>
      </c>
      <c r="BK700" s="94"/>
      <c r="BL700" s="94"/>
      <c r="BM700" s="94"/>
      <c r="BN700" s="72">
        <f t="shared" si="279"/>
        <v>0</v>
      </c>
      <c r="BO700" s="72">
        <f t="shared" si="280"/>
        <v>0</v>
      </c>
      <c r="BP700" s="72">
        <f t="shared" si="281"/>
        <v>0</v>
      </c>
      <c r="BQ700" s="72">
        <f t="shared" si="282"/>
        <v>1</v>
      </c>
      <c r="BR700" s="72">
        <f t="shared" si="283"/>
        <v>1</v>
      </c>
      <c r="BS700" s="72">
        <f t="shared" si="284"/>
        <v>1</v>
      </c>
      <c r="BT700" s="72"/>
      <c r="BU700" s="72"/>
      <c r="BV700" s="72"/>
      <c r="BW700" s="72"/>
      <c r="BX700" s="72"/>
      <c r="BY700" s="72"/>
      <c r="BZ700" s="72"/>
      <c r="CA700" s="72"/>
      <c r="CB700" s="72"/>
      <c r="CC700" s="73"/>
      <c r="CD700" s="73"/>
      <c r="CE700" s="73"/>
      <c r="CF700" s="73"/>
      <c r="CG700" s="73"/>
      <c r="CH700" s="73">
        <f t="shared" si="265"/>
        <v>0</v>
      </c>
      <c r="CI700" s="73">
        <f t="shared" si="266"/>
        <v>0</v>
      </c>
      <c r="CJ700" s="73">
        <f t="shared" si="267"/>
        <v>0</v>
      </c>
      <c r="CK700" s="73"/>
      <c r="CL700" s="73">
        <f t="shared" si="268"/>
        <v>0</v>
      </c>
      <c r="CM700" s="73">
        <f t="shared" si="269"/>
        <v>0</v>
      </c>
      <c r="CN700" s="73">
        <f t="shared" si="270"/>
        <v>0</v>
      </c>
      <c r="CO700" s="73">
        <f t="shared" si="271"/>
        <v>0</v>
      </c>
      <c r="CP700" s="73">
        <f t="shared" si="272"/>
        <v>0</v>
      </c>
      <c r="CQ700" s="73">
        <f t="shared" si="273"/>
        <v>0</v>
      </c>
      <c r="CR700" s="73">
        <f t="shared" si="285"/>
        <v>0</v>
      </c>
      <c r="CS700" s="94"/>
      <c r="CT700" s="94"/>
      <c r="CU700" s="94"/>
      <c r="CV700" s="94"/>
      <c r="CW700" s="94"/>
    </row>
    <row r="701" spans="1:101" s="22" customFormat="1" x14ac:dyDescent="0.2">
      <c r="A701" s="91">
        <f t="shared" si="286"/>
        <v>690</v>
      </c>
      <c r="B701" s="61"/>
      <c r="C701" s="61"/>
      <c r="D701" s="61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AS701" s="109"/>
      <c r="AT701" s="94"/>
      <c r="AU701" s="94"/>
      <c r="AV701" s="94"/>
      <c r="AW701" s="94"/>
      <c r="AX701" s="94"/>
      <c r="AY701" s="94">
        <f t="shared" si="274"/>
        <v>690</v>
      </c>
      <c r="AZ701" s="94">
        <f>AVERAGE(B$12:B701)</f>
        <v>-1.0500267633333337E-3</v>
      </c>
      <c r="BA701" s="94">
        <f>AVERAGE(C$12:C701)</f>
        <v>4.6842394133333326E-3</v>
      </c>
      <c r="BB701" s="94">
        <f t="shared" si="275"/>
        <v>0</v>
      </c>
      <c r="BC701" s="94">
        <f t="shared" si="276"/>
        <v>0</v>
      </c>
      <c r="BD701" s="94">
        <f t="shared" si="287"/>
        <v>-6.3001605800000027E-2</v>
      </c>
      <c r="BE701" s="94">
        <f t="shared" si="288"/>
        <v>0.28105436479999996</v>
      </c>
      <c r="BF701" s="94">
        <f t="shared" si="289"/>
        <v>0.34405597060000004</v>
      </c>
      <c r="BG701" s="95">
        <f t="shared" si="277"/>
        <v>0</v>
      </c>
      <c r="BH701" s="95">
        <f t="shared" si="278"/>
        <v>0</v>
      </c>
      <c r="BI701" s="95">
        <f>(AVERAGE(B$12:B701)-AVERAGE($D$12:$D701))/STDEV(B$12:B701)</f>
        <v>-8.7081254602406233E-2</v>
      </c>
      <c r="BJ701" s="95">
        <f>(AVERAGE(C$12:C701)-AVERAGE($D$12:$D701))/STDEV(C$12:C701)</f>
        <v>0.10432948975861421</v>
      </c>
      <c r="BK701" s="94"/>
      <c r="BL701" s="94"/>
      <c r="BM701" s="94"/>
      <c r="BN701" s="72">
        <f t="shared" si="279"/>
        <v>0</v>
      </c>
      <c r="BO701" s="72">
        <f t="shared" si="280"/>
        <v>0</v>
      </c>
      <c r="BP701" s="72">
        <f t="shared" si="281"/>
        <v>0</v>
      </c>
      <c r="BQ701" s="72">
        <f t="shared" si="282"/>
        <v>1</v>
      </c>
      <c r="BR701" s="72">
        <f t="shared" si="283"/>
        <v>1</v>
      </c>
      <c r="BS701" s="72">
        <f t="shared" si="284"/>
        <v>1</v>
      </c>
      <c r="BT701" s="72"/>
      <c r="BU701" s="72"/>
      <c r="BV701" s="72"/>
      <c r="BW701" s="72"/>
      <c r="BX701" s="72"/>
      <c r="BY701" s="72"/>
      <c r="BZ701" s="72"/>
      <c r="CA701" s="72"/>
      <c r="CB701" s="72"/>
      <c r="CC701" s="73"/>
      <c r="CD701" s="73"/>
      <c r="CE701" s="73"/>
      <c r="CF701" s="73"/>
      <c r="CG701" s="73"/>
      <c r="CH701" s="73">
        <f t="shared" si="265"/>
        <v>0</v>
      </c>
      <c r="CI701" s="73">
        <f t="shared" si="266"/>
        <v>0</v>
      </c>
      <c r="CJ701" s="73">
        <f t="shared" si="267"/>
        <v>0</v>
      </c>
      <c r="CK701" s="73"/>
      <c r="CL701" s="73">
        <f t="shared" si="268"/>
        <v>0</v>
      </c>
      <c r="CM701" s="73">
        <f t="shared" si="269"/>
        <v>0</v>
      </c>
      <c r="CN701" s="73">
        <f t="shared" si="270"/>
        <v>0</v>
      </c>
      <c r="CO701" s="73">
        <f t="shared" si="271"/>
        <v>0</v>
      </c>
      <c r="CP701" s="73">
        <f t="shared" si="272"/>
        <v>0</v>
      </c>
      <c r="CQ701" s="73">
        <f t="shared" si="273"/>
        <v>0</v>
      </c>
      <c r="CR701" s="73">
        <f t="shared" si="285"/>
        <v>0</v>
      </c>
      <c r="CS701" s="94"/>
      <c r="CT701" s="94"/>
      <c r="CU701" s="94"/>
      <c r="CV701" s="94"/>
      <c r="CW701" s="94"/>
    </row>
    <row r="702" spans="1:101" s="22" customFormat="1" x14ac:dyDescent="0.2">
      <c r="A702" s="91">
        <f t="shared" si="286"/>
        <v>691</v>
      </c>
      <c r="B702" s="61"/>
      <c r="C702" s="61"/>
      <c r="D702" s="61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AS702" s="109"/>
      <c r="AT702" s="94"/>
      <c r="AU702" s="94"/>
      <c r="AV702" s="94"/>
      <c r="AW702" s="94"/>
      <c r="AX702" s="94"/>
      <c r="AY702" s="94">
        <f t="shared" si="274"/>
        <v>691</v>
      </c>
      <c r="AZ702" s="94">
        <f>AVERAGE(B$12:B702)</f>
        <v>-1.0500267633333337E-3</v>
      </c>
      <c r="BA702" s="94">
        <f>AVERAGE(C$12:C702)</f>
        <v>4.6842394133333326E-3</v>
      </c>
      <c r="BB702" s="94">
        <f t="shared" si="275"/>
        <v>0</v>
      </c>
      <c r="BC702" s="94">
        <f t="shared" si="276"/>
        <v>0</v>
      </c>
      <c r="BD702" s="94">
        <f t="shared" si="287"/>
        <v>-6.3001605800000027E-2</v>
      </c>
      <c r="BE702" s="94">
        <f t="shared" si="288"/>
        <v>0.28105436479999996</v>
      </c>
      <c r="BF702" s="94">
        <f t="shared" si="289"/>
        <v>0.34405597060000004</v>
      </c>
      <c r="BG702" s="95">
        <f t="shared" si="277"/>
        <v>0</v>
      </c>
      <c r="BH702" s="95">
        <f t="shared" si="278"/>
        <v>0</v>
      </c>
      <c r="BI702" s="95">
        <f>(AVERAGE(B$12:B702)-AVERAGE($D$12:$D702))/STDEV(B$12:B702)</f>
        <v>-8.7081254602406233E-2</v>
      </c>
      <c r="BJ702" s="95">
        <f>(AVERAGE(C$12:C702)-AVERAGE($D$12:$D702))/STDEV(C$12:C702)</f>
        <v>0.10432948975861421</v>
      </c>
      <c r="BK702" s="94"/>
      <c r="BL702" s="94"/>
      <c r="BM702" s="94"/>
      <c r="BN702" s="72">
        <f t="shared" si="279"/>
        <v>0</v>
      </c>
      <c r="BO702" s="72">
        <f t="shared" si="280"/>
        <v>0</v>
      </c>
      <c r="BP702" s="72">
        <f t="shared" si="281"/>
        <v>0</v>
      </c>
      <c r="BQ702" s="72">
        <f t="shared" si="282"/>
        <v>1</v>
      </c>
      <c r="BR702" s="72">
        <f t="shared" si="283"/>
        <v>1</v>
      </c>
      <c r="BS702" s="72">
        <f t="shared" si="284"/>
        <v>1</v>
      </c>
      <c r="BT702" s="72"/>
      <c r="BU702" s="72"/>
      <c r="BV702" s="72"/>
      <c r="BW702" s="72"/>
      <c r="BX702" s="72"/>
      <c r="BY702" s="72"/>
      <c r="BZ702" s="72"/>
      <c r="CA702" s="72"/>
      <c r="CB702" s="72"/>
      <c r="CC702" s="73"/>
      <c r="CD702" s="73"/>
      <c r="CE702" s="73"/>
      <c r="CF702" s="73"/>
      <c r="CG702" s="73"/>
      <c r="CH702" s="73">
        <f t="shared" si="265"/>
        <v>0</v>
      </c>
      <c r="CI702" s="73">
        <f t="shared" si="266"/>
        <v>0</v>
      </c>
      <c r="CJ702" s="73">
        <f t="shared" si="267"/>
        <v>0</v>
      </c>
      <c r="CK702" s="73"/>
      <c r="CL702" s="73">
        <f t="shared" si="268"/>
        <v>0</v>
      </c>
      <c r="CM702" s="73">
        <f t="shared" si="269"/>
        <v>0</v>
      </c>
      <c r="CN702" s="73">
        <f t="shared" si="270"/>
        <v>0</v>
      </c>
      <c r="CO702" s="73">
        <f t="shared" si="271"/>
        <v>0</v>
      </c>
      <c r="CP702" s="73">
        <f t="shared" si="272"/>
        <v>0</v>
      </c>
      <c r="CQ702" s="73">
        <f t="shared" si="273"/>
        <v>0</v>
      </c>
      <c r="CR702" s="73">
        <f t="shared" si="285"/>
        <v>0</v>
      </c>
      <c r="CS702" s="94"/>
      <c r="CT702" s="94"/>
      <c r="CU702" s="94"/>
      <c r="CV702" s="94"/>
      <c r="CW702" s="94"/>
    </row>
    <row r="703" spans="1:101" s="22" customFormat="1" x14ac:dyDescent="0.2">
      <c r="A703" s="91">
        <f t="shared" si="286"/>
        <v>692</v>
      </c>
      <c r="B703" s="61"/>
      <c r="C703" s="61"/>
      <c r="D703" s="61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AS703" s="109"/>
      <c r="AT703" s="94"/>
      <c r="AU703" s="94"/>
      <c r="AV703" s="94"/>
      <c r="AW703" s="94"/>
      <c r="AX703" s="94"/>
      <c r="AY703" s="94">
        <f t="shared" si="274"/>
        <v>692</v>
      </c>
      <c r="AZ703" s="94">
        <f>AVERAGE(B$12:B703)</f>
        <v>-1.0500267633333337E-3</v>
      </c>
      <c r="BA703" s="94">
        <f>AVERAGE(C$12:C703)</f>
        <v>4.6842394133333326E-3</v>
      </c>
      <c r="BB703" s="94">
        <f t="shared" si="275"/>
        <v>0</v>
      </c>
      <c r="BC703" s="94">
        <f t="shared" si="276"/>
        <v>0</v>
      </c>
      <c r="BD703" s="94">
        <f t="shared" si="287"/>
        <v>-6.3001605800000027E-2</v>
      </c>
      <c r="BE703" s="94">
        <f t="shared" si="288"/>
        <v>0.28105436479999996</v>
      </c>
      <c r="BF703" s="94">
        <f t="shared" si="289"/>
        <v>0.34405597060000004</v>
      </c>
      <c r="BG703" s="95">
        <f t="shared" si="277"/>
        <v>0</v>
      </c>
      <c r="BH703" s="95">
        <f t="shared" si="278"/>
        <v>0</v>
      </c>
      <c r="BI703" s="95">
        <f>(AVERAGE(B$12:B703)-AVERAGE($D$12:$D703))/STDEV(B$12:B703)</f>
        <v>-8.7081254602406233E-2</v>
      </c>
      <c r="BJ703" s="95">
        <f>(AVERAGE(C$12:C703)-AVERAGE($D$12:$D703))/STDEV(C$12:C703)</f>
        <v>0.10432948975861421</v>
      </c>
      <c r="BK703" s="94"/>
      <c r="BL703" s="94"/>
      <c r="BM703" s="94"/>
      <c r="BN703" s="72">
        <f t="shared" si="279"/>
        <v>0</v>
      </c>
      <c r="BO703" s="72">
        <f t="shared" si="280"/>
        <v>0</v>
      </c>
      <c r="BP703" s="72">
        <f t="shared" si="281"/>
        <v>0</v>
      </c>
      <c r="BQ703" s="72">
        <f t="shared" si="282"/>
        <v>1</v>
      </c>
      <c r="BR703" s="72">
        <f t="shared" si="283"/>
        <v>1</v>
      </c>
      <c r="BS703" s="72">
        <f t="shared" si="284"/>
        <v>1</v>
      </c>
      <c r="BT703" s="72"/>
      <c r="BU703" s="72"/>
      <c r="BV703" s="72"/>
      <c r="BW703" s="72"/>
      <c r="BX703" s="72"/>
      <c r="BY703" s="72"/>
      <c r="BZ703" s="72"/>
      <c r="CA703" s="72"/>
      <c r="CB703" s="72"/>
      <c r="CC703" s="73"/>
      <c r="CD703" s="73"/>
      <c r="CE703" s="73"/>
      <c r="CF703" s="73"/>
      <c r="CG703" s="73"/>
      <c r="CH703" s="73">
        <f t="shared" si="265"/>
        <v>0</v>
      </c>
      <c r="CI703" s="73">
        <f t="shared" si="266"/>
        <v>0</v>
      </c>
      <c r="CJ703" s="73">
        <f t="shared" si="267"/>
        <v>0</v>
      </c>
      <c r="CK703" s="73"/>
      <c r="CL703" s="73">
        <f t="shared" si="268"/>
        <v>0</v>
      </c>
      <c r="CM703" s="73">
        <f t="shared" si="269"/>
        <v>0</v>
      </c>
      <c r="CN703" s="73">
        <f t="shared" si="270"/>
        <v>0</v>
      </c>
      <c r="CO703" s="73">
        <f t="shared" si="271"/>
        <v>0</v>
      </c>
      <c r="CP703" s="73">
        <f t="shared" si="272"/>
        <v>0</v>
      </c>
      <c r="CQ703" s="73">
        <f t="shared" si="273"/>
        <v>0</v>
      </c>
      <c r="CR703" s="73">
        <f t="shared" si="285"/>
        <v>0</v>
      </c>
      <c r="CS703" s="94"/>
      <c r="CT703" s="94"/>
      <c r="CU703" s="94"/>
      <c r="CV703" s="94"/>
      <c r="CW703" s="94"/>
    </row>
    <row r="704" spans="1:101" s="22" customFormat="1" x14ac:dyDescent="0.2">
      <c r="A704" s="91">
        <f t="shared" si="286"/>
        <v>693</v>
      </c>
      <c r="B704" s="61"/>
      <c r="C704" s="61"/>
      <c r="D704" s="61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AS704" s="109"/>
      <c r="AT704" s="94"/>
      <c r="AU704" s="94"/>
      <c r="AV704" s="94"/>
      <c r="AW704" s="94"/>
      <c r="AX704" s="94"/>
      <c r="AY704" s="94">
        <f t="shared" si="274"/>
        <v>693</v>
      </c>
      <c r="AZ704" s="94">
        <f>AVERAGE(B$12:B704)</f>
        <v>-1.0500267633333337E-3</v>
      </c>
      <c r="BA704" s="94">
        <f>AVERAGE(C$12:C704)</f>
        <v>4.6842394133333326E-3</v>
      </c>
      <c r="BB704" s="94">
        <f t="shared" si="275"/>
        <v>0</v>
      </c>
      <c r="BC704" s="94">
        <f t="shared" si="276"/>
        <v>0</v>
      </c>
      <c r="BD704" s="94">
        <f t="shared" si="287"/>
        <v>-6.3001605800000027E-2</v>
      </c>
      <c r="BE704" s="94">
        <f t="shared" si="288"/>
        <v>0.28105436479999996</v>
      </c>
      <c r="BF704" s="94">
        <f t="shared" si="289"/>
        <v>0.34405597060000004</v>
      </c>
      <c r="BG704" s="95">
        <f t="shared" si="277"/>
        <v>0</v>
      </c>
      <c r="BH704" s="95">
        <f t="shared" si="278"/>
        <v>0</v>
      </c>
      <c r="BI704" s="95">
        <f>(AVERAGE(B$12:B704)-AVERAGE($D$12:$D704))/STDEV(B$12:B704)</f>
        <v>-8.7081254602406233E-2</v>
      </c>
      <c r="BJ704" s="95">
        <f>(AVERAGE(C$12:C704)-AVERAGE($D$12:$D704))/STDEV(C$12:C704)</f>
        <v>0.10432948975861421</v>
      </c>
      <c r="BK704" s="94"/>
      <c r="BL704" s="94"/>
      <c r="BM704" s="94"/>
      <c r="BN704" s="72">
        <f t="shared" si="279"/>
        <v>0</v>
      </c>
      <c r="BO704" s="72">
        <f t="shared" si="280"/>
        <v>0</v>
      </c>
      <c r="BP704" s="72">
        <f t="shared" si="281"/>
        <v>0</v>
      </c>
      <c r="BQ704" s="72">
        <f t="shared" si="282"/>
        <v>1</v>
      </c>
      <c r="BR704" s="72">
        <f t="shared" si="283"/>
        <v>1</v>
      </c>
      <c r="BS704" s="72">
        <f t="shared" si="284"/>
        <v>1</v>
      </c>
      <c r="BT704" s="72"/>
      <c r="BU704" s="72"/>
      <c r="BV704" s="72"/>
      <c r="BW704" s="72"/>
      <c r="BX704" s="72"/>
      <c r="BY704" s="72"/>
      <c r="BZ704" s="72"/>
      <c r="CA704" s="72"/>
      <c r="CB704" s="72"/>
      <c r="CC704" s="73"/>
      <c r="CD704" s="73"/>
      <c r="CE704" s="73"/>
      <c r="CF704" s="73"/>
      <c r="CG704" s="73"/>
      <c r="CH704" s="73">
        <f t="shared" si="265"/>
        <v>0</v>
      </c>
      <c r="CI704" s="73">
        <f t="shared" si="266"/>
        <v>0</v>
      </c>
      <c r="CJ704" s="73">
        <f t="shared" si="267"/>
        <v>0</v>
      </c>
      <c r="CK704" s="73"/>
      <c r="CL704" s="73">
        <f t="shared" si="268"/>
        <v>0</v>
      </c>
      <c r="CM704" s="73">
        <f t="shared" si="269"/>
        <v>0</v>
      </c>
      <c r="CN704" s="73">
        <f t="shared" si="270"/>
        <v>0</v>
      </c>
      <c r="CO704" s="73">
        <f t="shared" si="271"/>
        <v>0</v>
      </c>
      <c r="CP704" s="73">
        <f t="shared" si="272"/>
        <v>0</v>
      </c>
      <c r="CQ704" s="73">
        <f t="shared" si="273"/>
        <v>0</v>
      </c>
      <c r="CR704" s="73">
        <f t="shared" si="285"/>
        <v>0</v>
      </c>
      <c r="CS704" s="94"/>
      <c r="CT704" s="94"/>
      <c r="CU704" s="94"/>
      <c r="CV704" s="94"/>
      <c r="CW704" s="94"/>
    </row>
    <row r="705" spans="1:101" s="22" customFormat="1" x14ac:dyDescent="0.2">
      <c r="A705" s="91">
        <f t="shared" si="286"/>
        <v>694</v>
      </c>
      <c r="B705" s="61"/>
      <c r="C705" s="61"/>
      <c r="D705" s="61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AS705" s="109"/>
      <c r="AT705" s="94"/>
      <c r="AU705" s="94"/>
      <c r="AV705" s="94"/>
      <c r="AW705" s="94"/>
      <c r="AX705" s="94"/>
      <c r="AY705" s="94">
        <f t="shared" si="274"/>
        <v>694</v>
      </c>
      <c r="AZ705" s="94">
        <f>AVERAGE(B$12:B705)</f>
        <v>-1.0500267633333337E-3</v>
      </c>
      <c r="BA705" s="94">
        <f>AVERAGE(C$12:C705)</f>
        <v>4.6842394133333326E-3</v>
      </c>
      <c r="BB705" s="94">
        <f t="shared" si="275"/>
        <v>0</v>
      </c>
      <c r="BC705" s="94">
        <f t="shared" si="276"/>
        <v>0</v>
      </c>
      <c r="BD705" s="94">
        <f t="shared" si="287"/>
        <v>-6.3001605800000027E-2</v>
      </c>
      <c r="BE705" s="94">
        <f t="shared" si="288"/>
        <v>0.28105436479999996</v>
      </c>
      <c r="BF705" s="94">
        <f t="shared" si="289"/>
        <v>0.34405597060000004</v>
      </c>
      <c r="BG705" s="95">
        <f t="shared" si="277"/>
        <v>0</v>
      </c>
      <c r="BH705" s="95">
        <f t="shared" si="278"/>
        <v>0</v>
      </c>
      <c r="BI705" s="95">
        <f>(AVERAGE(B$12:B705)-AVERAGE($D$12:$D705))/STDEV(B$12:B705)</f>
        <v>-8.7081254602406233E-2</v>
      </c>
      <c r="BJ705" s="95">
        <f>(AVERAGE(C$12:C705)-AVERAGE($D$12:$D705))/STDEV(C$12:C705)</f>
        <v>0.10432948975861421</v>
      </c>
      <c r="BK705" s="94"/>
      <c r="BL705" s="94"/>
      <c r="BM705" s="94"/>
      <c r="BN705" s="72">
        <f t="shared" si="279"/>
        <v>0</v>
      </c>
      <c r="BO705" s="72">
        <f t="shared" si="280"/>
        <v>0</v>
      </c>
      <c r="BP705" s="72">
        <f t="shared" si="281"/>
        <v>0</v>
      </c>
      <c r="BQ705" s="72">
        <f t="shared" si="282"/>
        <v>1</v>
      </c>
      <c r="BR705" s="72">
        <f t="shared" si="283"/>
        <v>1</v>
      </c>
      <c r="BS705" s="72">
        <f t="shared" si="284"/>
        <v>1</v>
      </c>
      <c r="BT705" s="72"/>
      <c r="BU705" s="72"/>
      <c r="BV705" s="72"/>
      <c r="BW705" s="72"/>
      <c r="BX705" s="72"/>
      <c r="BY705" s="72"/>
      <c r="BZ705" s="72"/>
      <c r="CA705" s="72"/>
      <c r="CB705" s="72"/>
      <c r="CC705" s="73"/>
      <c r="CD705" s="73"/>
      <c r="CE705" s="73"/>
      <c r="CF705" s="73"/>
      <c r="CG705" s="73"/>
      <c r="CH705" s="73">
        <f t="shared" si="265"/>
        <v>0</v>
      </c>
      <c r="CI705" s="73">
        <f t="shared" si="266"/>
        <v>0</v>
      </c>
      <c r="CJ705" s="73">
        <f t="shared" si="267"/>
        <v>0</v>
      </c>
      <c r="CK705" s="73"/>
      <c r="CL705" s="73">
        <f t="shared" si="268"/>
        <v>0</v>
      </c>
      <c r="CM705" s="73">
        <f t="shared" si="269"/>
        <v>0</v>
      </c>
      <c r="CN705" s="73">
        <f t="shared" si="270"/>
        <v>0</v>
      </c>
      <c r="CO705" s="73">
        <f t="shared" si="271"/>
        <v>0</v>
      </c>
      <c r="CP705" s="73">
        <f t="shared" si="272"/>
        <v>0</v>
      </c>
      <c r="CQ705" s="73">
        <f t="shared" si="273"/>
        <v>0</v>
      </c>
      <c r="CR705" s="73">
        <f t="shared" si="285"/>
        <v>0</v>
      </c>
      <c r="CS705" s="94"/>
      <c r="CT705" s="94"/>
      <c r="CU705" s="94"/>
      <c r="CV705" s="94"/>
      <c r="CW705" s="94"/>
    </row>
    <row r="706" spans="1:101" s="22" customFormat="1" x14ac:dyDescent="0.2">
      <c r="A706" s="91">
        <f t="shared" si="286"/>
        <v>695</v>
      </c>
      <c r="B706" s="61"/>
      <c r="C706" s="61"/>
      <c r="D706" s="61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AS706" s="109"/>
      <c r="AT706" s="94"/>
      <c r="AU706" s="94"/>
      <c r="AV706" s="94"/>
      <c r="AW706" s="94"/>
      <c r="AX706" s="94"/>
      <c r="AY706" s="94">
        <f t="shared" si="274"/>
        <v>695</v>
      </c>
      <c r="AZ706" s="94">
        <f>AVERAGE(B$12:B706)</f>
        <v>-1.0500267633333337E-3</v>
      </c>
      <c r="BA706" s="94">
        <f>AVERAGE(C$12:C706)</f>
        <v>4.6842394133333326E-3</v>
      </c>
      <c r="BB706" s="94">
        <f t="shared" si="275"/>
        <v>0</v>
      </c>
      <c r="BC706" s="94">
        <f t="shared" si="276"/>
        <v>0</v>
      </c>
      <c r="BD706" s="94">
        <f t="shared" si="287"/>
        <v>-6.3001605800000027E-2</v>
      </c>
      <c r="BE706" s="94">
        <f t="shared" si="288"/>
        <v>0.28105436479999996</v>
      </c>
      <c r="BF706" s="94">
        <f t="shared" si="289"/>
        <v>0.34405597060000004</v>
      </c>
      <c r="BG706" s="95">
        <f t="shared" si="277"/>
        <v>0</v>
      </c>
      <c r="BH706" s="95">
        <f t="shared" si="278"/>
        <v>0</v>
      </c>
      <c r="BI706" s="95">
        <f>(AVERAGE(B$12:B706)-AVERAGE($D$12:$D706))/STDEV(B$12:B706)</f>
        <v>-8.7081254602406233E-2</v>
      </c>
      <c r="BJ706" s="95">
        <f>(AVERAGE(C$12:C706)-AVERAGE($D$12:$D706))/STDEV(C$12:C706)</f>
        <v>0.10432948975861421</v>
      </c>
      <c r="BK706" s="94"/>
      <c r="BL706" s="94"/>
      <c r="BM706" s="94"/>
      <c r="BN706" s="72">
        <f t="shared" si="279"/>
        <v>0</v>
      </c>
      <c r="BO706" s="72">
        <f t="shared" si="280"/>
        <v>0</v>
      </c>
      <c r="BP706" s="72">
        <f t="shared" si="281"/>
        <v>0</v>
      </c>
      <c r="BQ706" s="72">
        <f t="shared" si="282"/>
        <v>1</v>
      </c>
      <c r="BR706" s="72">
        <f t="shared" si="283"/>
        <v>1</v>
      </c>
      <c r="BS706" s="72">
        <f t="shared" si="284"/>
        <v>1</v>
      </c>
      <c r="BT706" s="72"/>
      <c r="BU706" s="72"/>
      <c r="BV706" s="72"/>
      <c r="BW706" s="72"/>
      <c r="BX706" s="72"/>
      <c r="BY706" s="72"/>
      <c r="BZ706" s="72"/>
      <c r="CA706" s="72"/>
      <c r="CB706" s="72"/>
      <c r="CC706" s="73"/>
      <c r="CD706" s="73"/>
      <c r="CE706" s="73"/>
      <c r="CF706" s="73"/>
      <c r="CG706" s="73"/>
      <c r="CH706" s="73">
        <f t="shared" si="265"/>
        <v>0</v>
      </c>
      <c r="CI706" s="73">
        <f t="shared" si="266"/>
        <v>0</v>
      </c>
      <c r="CJ706" s="73">
        <f t="shared" si="267"/>
        <v>0</v>
      </c>
      <c r="CK706" s="73"/>
      <c r="CL706" s="73">
        <f t="shared" si="268"/>
        <v>0</v>
      </c>
      <c r="CM706" s="73">
        <f t="shared" si="269"/>
        <v>0</v>
      </c>
      <c r="CN706" s="73">
        <f t="shared" si="270"/>
        <v>0</v>
      </c>
      <c r="CO706" s="73">
        <f t="shared" si="271"/>
        <v>0</v>
      </c>
      <c r="CP706" s="73">
        <f t="shared" si="272"/>
        <v>0</v>
      </c>
      <c r="CQ706" s="73">
        <f t="shared" si="273"/>
        <v>0</v>
      </c>
      <c r="CR706" s="73">
        <f t="shared" si="285"/>
        <v>0</v>
      </c>
      <c r="CS706" s="94"/>
      <c r="CT706" s="94"/>
      <c r="CU706" s="94"/>
      <c r="CV706" s="94"/>
      <c r="CW706" s="94"/>
    </row>
    <row r="707" spans="1:101" s="22" customFormat="1" x14ac:dyDescent="0.2">
      <c r="A707" s="91">
        <f t="shared" si="286"/>
        <v>696</v>
      </c>
      <c r="B707" s="61"/>
      <c r="C707" s="61"/>
      <c r="D707" s="61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AS707" s="109"/>
      <c r="AT707" s="94"/>
      <c r="AU707" s="94"/>
      <c r="AV707" s="94"/>
      <c r="AW707" s="94"/>
      <c r="AX707" s="94"/>
      <c r="AY707" s="94">
        <f t="shared" si="274"/>
        <v>696</v>
      </c>
      <c r="AZ707" s="94">
        <f>AVERAGE(B$12:B707)</f>
        <v>-1.0500267633333337E-3</v>
      </c>
      <c r="BA707" s="94">
        <f>AVERAGE(C$12:C707)</f>
        <v>4.6842394133333326E-3</v>
      </c>
      <c r="BB707" s="94">
        <f t="shared" si="275"/>
        <v>0</v>
      </c>
      <c r="BC707" s="94">
        <f t="shared" si="276"/>
        <v>0</v>
      </c>
      <c r="BD707" s="94">
        <f t="shared" si="287"/>
        <v>-6.3001605800000027E-2</v>
      </c>
      <c r="BE707" s="94">
        <f t="shared" si="288"/>
        <v>0.28105436479999996</v>
      </c>
      <c r="BF707" s="94">
        <f t="shared" si="289"/>
        <v>0.34405597060000004</v>
      </c>
      <c r="BG707" s="95">
        <f t="shared" si="277"/>
        <v>0</v>
      </c>
      <c r="BH707" s="95">
        <f t="shared" si="278"/>
        <v>0</v>
      </c>
      <c r="BI707" s="95">
        <f>(AVERAGE(B$12:B707)-AVERAGE($D$12:$D707))/STDEV(B$12:B707)</f>
        <v>-8.7081254602406233E-2</v>
      </c>
      <c r="BJ707" s="95">
        <f>(AVERAGE(C$12:C707)-AVERAGE($D$12:$D707))/STDEV(C$12:C707)</f>
        <v>0.10432948975861421</v>
      </c>
      <c r="BK707" s="94"/>
      <c r="BL707" s="94"/>
      <c r="BM707" s="94"/>
      <c r="BN707" s="72">
        <f t="shared" si="279"/>
        <v>0</v>
      </c>
      <c r="BO707" s="72">
        <f t="shared" si="280"/>
        <v>0</v>
      </c>
      <c r="BP707" s="72">
        <f t="shared" si="281"/>
        <v>0</v>
      </c>
      <c r="BQ707" s="72">
        <f t="shared" si="282"/>
        <v>1</v>
      </c>
      <c r="BR707" s="72">
        <f t="shared" si="283"/>
        <v>1</v>
      </c>
      <c r="BS707" s="72">
        <f t="shared" si="284"/>
        <v>1</v>
      </c>
      <c r="BT707" s="72"/>
      <c r="BU707" s="72"/>
      <c r="BV707" s="72"/>
      <c r="BW707" s="72"/>
      <c r="BX707" s="72"/>
      <c r="BY707" s="72"/>
      <c r="BZ707" s="72"/>
      <c r="CA707" s="72"/>
      <c r="CB707" s="72"/>
      <c r="CC707" s="73"/>
      <c r="CD707" s="73"/>
      <c r="CE707" s="73"/>
      <c r="CF707" s="73"/>
      <c r="CG707" s="73"/>
      <c r="CH707" s="73">
        <f t="shared" si="265"/>
        <v>0</v>
      </c>
      <c r="CI707" s="73">
        <f t="shared" si="266"/>
        <v>0</v>
      </c>
      <c r="CJ707" s="73">
        <f t="shared" si="267"/>
        <v>0</v>
      </c>
      <c r="CK707" s="73"/>
      <c r="CL707" s="73">
        <f t="shared" si="268"/>
        <v>0</v>
      </c>
      <c r="CM707" s="73">
        <f t="shared" si="269"/>
        <v>0</v>
      </c>
      <c r="CN707" s="73">
        <f t="shared" si="270"/>
        <v>0</v>
      </c>
      <c r="CO707" s="73">
        <f t="shared" si="271"/>
        <v>0</v>
      </c>
      <c r="CP707" s="73">
        <f t="shared" si="272"/>
        <v>0</v>
      </c>
      <c r="CQ707" s="73">
        <f t="shared" si="273"/>
        <v>0</v>
      </c>
      <c r="CR707" s="73">
        <f t="shared" si="285"/>
        <v>0</v>
      </c>
      <c r="CS707" s="94"/>
      <c r="CT707" s="94"/>
      <c r="CU707" s="94"/>
      <c r="CV707" s="94"/>
      <c r="CW707" s="94"/>
    </row>
    <row r="708" spans="1:101" s="22" customFormat="1" x14ac:dyDescent="0.2">
      <c r="A708" s="91">
        <f t="shared" si="286"/>
        <v>697</v>
      </c>
      <c r="B708" s="61"/>
      <c r="C708" s="61"/>
      <c r="D708" s="61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AS708" s="109"/>
      <c r="AT708" s="94"/>
      <c r="AU708" s="94"/>
      <c r="AV708" s="94"/>
      <c r="AW708" s="94"/>
      <c r="AX708" s="94"/>
      <c r="AY708" s="94">
        <f t="shared" si="274"/>
        <v>697</v>
      </c>
      <c r="AZ708" s="94">
        <f>AVERAGE(B$12:B708)</f>
        <v>-1.0500267633333337E-3</v>
      </c>
      <c r="BA708" s="94">
        <f>AVERAGE(C$12:C708)</f>
        <v>4.6842394133333326E-3</v>
      </c>
      <c r="BB708" s="94">
        <f t="shared" si="275"/>
        <v>0</v>
      </c>
      <c r="BC708" s="94">
        <f t="shared" si="276"/>
        <v>0</v>
      </c>
      <c r="BD708" s="94">
        <f t="shared" si="287"/>
        <v>-6.3001605800000027E-2</v>
      </c>
      <c r="BE708" s="94">
        <f t="shared" si="288"/>
        <v>0.28105436479999996</v>
      </c>
      <c r="BF708" s="94">
        <f t="shared" si="289"/>
        <v>0.34405597060000004</v>
      </c>
      <c r="BG708" s="95">
        <f t="shared" si="277"/>
        <v>0</v>
      </c>
      <c r="BH708" s="95">
        <f t="shared" si="278"/>
        <v>0</v>
      </c>
      <c r="BI708" s="95">
        <f>(AVERAGE(B$12:B708)-AVERAGE($D$12:$D708))/STDEV(B$12:B708)</f>
        <v>-8.7081254602406233E-2</v>
      </c>
      <c r="BJ708" s="95">
        <f>(AVERAGE(C$12:C708)-AVERAGE($D$12:$D708))/STDEV(C$12:C708)</f>
        <v>0.10432948975861421</v>
      </c>
      <c r="BK708" s="94"/>
      <c r="BL708" s="94"/>
      <c r="BM708" s="94"/>
      <c r="BN708" s="72">
        <f t="shared" si="279"/>
        <v>0</v>
      </c>
      <c r="BO708" s="72">
        <f t="shared" si="280"/>
        <v>0</v>
      </c>
      <c r="BP708" s="72">
        <f t="shared" si="281"/>
        <v>0</v>
      </c>
      <c r="BQ708" s="72">
        <f t="shared" si="282"/>
        <v>1</v>
      </c>
      <c r="BR708" s="72">
        <f t="shared" si="283"/>
        <v>1</v>
      </c>
      <c r="BS708" s="72">
        <f t="shared" si="284"/>
        <v>1</v>
      </c>
      <c r="BT708" s="72"/>
      <c r="BU708" s="72"/>
      <c r="BV708" s="72"/>
      <c r="BW708" s="72"/>
      <c r="BX708" s="72"/>
      <c r="BY708" s="72"/>
      <c r="BZ708" s="72"/>
      <c r="CA708" s="72"/>
      <c r="CB708" s="72"/>
      <c r="CC708" s="73"/>
      <c r="CD708" s="73"/>
      <c r="CE708" s="73"/>
      <c r="CF708" s="73"/>
      <c r="CG708" s="73"/>
      <c r="CH708" s="73">
        <f t="shared" si="265"/>
        <v>0</v>
      </c>
      <c r="CI708" s="73">
        <f t="shared" si="266"/>
        <v>0</v>
      </c>
      <c r="CJ708" s="73">
        <f t="shared" si="267"/>
        <v>0</v>
      </c>
      <c r="CK708" s="73"/>
      <c r="CL708" s="73">
        <f t="shared" si="268"/>
        <v>0</v>
      </c>
      <c r="CM708" s="73">
        <f t="shared" si="269"/>
        <v>0</v>
      </c>
      <c r="CN708" s="73">
        <f t="shared" si="270"/>
        <v>0</v>
      </c>
      <c r="CO708" s="73">
        <f t="shared" si="271"/>
        <v>0</v>
      </c>
      <c r="CP708" s="73">
        <f t="shared" si="272"/>
        <v>0</v>
      </c>
      <c r="CQ708" s="73">
        <f t="shared" si="273"/>
        <v>0</v>
      </c>
      <c r="CR708" s="73">
        <f t="shared" si="285"/>
        <v>0</v>
      </c>
      <c r="CS708" s="94"/>
      <c r="CT708" s="94"/>
      <c r="CU708" s="94"/>
      <c r="CV708" s="94"/>
      <c r="CW708" s="94"/>
    </row>
    <row r="709" spans="1:101" s="22" customFormat="1" x14ac:dyDescent="0.2">
      <c r="A709" s="91">
        <f t="shared" si="286"/>
        <v>698</v>
      </c>
      <c r="B709" s="61"/>
      <c r="C709" s="61"/>
      <c r="D709" s="61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AS709" s="109"/>
      <c r="AT709" s="94"/>
      <c r="AU709" s="94"/>
      <c r="AV709" s="94"/>
      <c r="AW709" s="94"/>
      <c r="AX709" s="94"/>
      <c r="AY709" s="94">
        <f t="shared" si="274"/>
        <v>698</v>
      </c>
      <c r="AZ709" s="94">
        <f>AVERAGE(B$12:B709)</f>
        <v>-1.0500267633333337E-3</v>
      </c>
      <c r="BA709" s="94">
        <f>AVERAGE(C$12:C709)</f>
        <v>4.6842394133333326E-3</v>
      </c>
      <c r="BB709" s="94">
        <f t="shared" si="275"/>
        <v>0</v>
      </c>
      <c r="BC709" s="94">
        <f t="shared" si="276"/>
        <v>0</v>
      </c>
      <c r="BD709" s="94">
        <f t="shared" si="287"/>
        <v>-6.3001605800000027E-2</v>
      </c>
      <c r="BE709" s="94">
        <f t="shared" si="288"/>
        <v>0.28105436479999996</v>
      </c>
      <c r="BF709" s="94">
        <f t="shared" si="289"/>
        <v>0.34405597060000004</v>
      </c>
      <c r="BG709" s="95">
        <f t="shared" si="277"/>
        <v>0</v>
      </c>
      <c r="BH709" s="95">
        <f t="shared" si="278"/>
        <v>0</v>
      </c>
      <c r="BI709" s="95">
        <f>(AVERAGE(B$12:B709)-AVERAGE($D$12:$D709))/STDEV(B$12:B709)</f>
        <v>-8.7081254602406233E-2</v>
      </c>
      <c r="BJ709" s="95">
        <f>(AVERAGE(C$12:C709)-AVERAGE($D$12:$D709))/STDEV(C$12:C709)</f>
        <v>0.10432948975861421</v>
      </c>
      <c r="BK709" s="94"/>
      <c r="BL709" s="94"/>
      <c r="BM709" s="94"/>
      <c r="BN709" s="72">
        <f t="shared" si="279"/>
        <v>0</v>
      </c>
      <c r="BO709" s="72">
        <f t="shared" si="280"/>
        <v>0</v>
      </c>
      <c r="BP709" s="72">
        <f t="shared" si="281"/>
        <v>0</v>
      </c>
      <c r="BQ709" s="72">
        <f t="shared" si="282"/>
        <v>1</v>
      </c>
      <c r="BR709" s="72">
        <f t="shared" si="283"/>
        <v>1</v>
      </c>
      <c r="BS709" s="72">
        <f t="shared" si="284"/>
        <v>1</v>
      </c>
      <c r="BT709" s="72"/>
      <c r="BU709" s="72"/>
      <c r="BV709" s="72"/>
      <c r="BW709" s="72"/>
      <c r="BX709" s="72"/>
      <c r="BY709" s="72"/>
      <c r="BZ709" s="72"/>
      <c r="CA709" s="72"/>
      <c r="CB709" s="72"/>
      <c r="CC709" s="73"/>
      <c r="CD709" s="73"/>
      <c r="CE709" s="73"/>
      <c r="CF709" s="73"/>
      <c r="CG709" s="73"/>
      <c r="CH709" s="73">
        <f t="shared" si="265"/>
        <v>0</v>
      </c>
      <c r="CI709" s="73">
        <f t="shared" si="266"/>
        <v>0</v>
      </c>
      <c r="CJ709" s="73">
        <f t="shared" si="267"/>
        <v>0</v>
      </c>
      <c r="CK709" s="73"/>
      <c r="CL709" s="73">
        <f t="shared" si="268"/>
        <v>0</v>
      </c>
      <c r="CM709" s="73">
        <f t="shared" si="269"/>
        <v>0</v>
      </c>
      <c r="CN709" s="73">
        <f t="shared" si="270"/>
        <v>0</v>
      </c>
      <c r="CO709" s="73">
        <f t="shared" si="271"/>
        <v>0</v>
      </c>
      <c r="CP709" s="73">
        <f t="shared" si="272"/>
        <v>0</v>
      </c>
      <c r="CQ709" s="73">
        <f t="shared" si="273"/>
        <v>0</v>
      </c>
      <c r="CR709" s="73">
        <f t="shared" si="285"/>
        <v>0</v>
      </c>
      <c r="CS709" s="94"/>
      <c r="CT709" s="94"/>
      <c r="CU709" s="94"/>
      <c r="CV709" s="94"/>
      <c r="CW709" s="94"/>
    </row>
    <row r="710" spans="1:101" s="22" customFormat="1" x14ac:dyDescent="0.2">
      <c r="A710" s="91">
        <f t="shared" si="286"/>
        <v>699</v>
      </c>
      <c r="B710" s="61"/>
      <c r="C710" s="61"/>
      <c r="D710" s="61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AS710" s="109"/>
      <c r="AT710" s="94"/>
      <c r="AU710" s="94"/>
      <c r="AV710" s="94"/>
      <c r="AW710" s="94"/>
      <c r="AX710" s="94"/>
      <c r="AY710" s="94">
        <f t="shared" si="274"/>
        <v>699</v>
      </c>
      <c r="AZ710" s="94">
        <f>AVERAGE(B$12:B710)</f>
        <v>-1.0500267633333337E-3</v>
      </c>
      <c r="BA710" s="94">
        <f>AVERAGE(C$12:C710)</f>
        <v>4.6842394133333326E-3</v>
      </c>
      <c r="BB710" s="94">
        <f t="shared" si="275"/>
        <v>0</v>
      </c>
      <c r="BC710" s="94">
        <f t="shared" si="276"/>
        <v>0</v>
      </c>
      <c r="BD710" s="94">
        <f t="shared" si="287"/>
        <v>-6.3001605800000027E-2</v>
      </c>
      <c r="BE710" s="94">
        <f t="shared" si="288"/>
        <v>0.28105436479999996</v>
      </c>
      <c r="BF710" s="94">
        <f t="shared" si="289"/>
        <v>0.34405597060000004</v>
      </c>
      <c r="BG710" s="95">
        <f t="shared" si="277"/>
        <v>0</v>
      </c>
      <c r="BH710" s="95">
        <f t="shared" si="278"/>
        <v>0</v>
      </c>
      <c r="BI710" s="95">
        <f>(AVERAGE(B$12:B710)-AVERAGE($D$12:$D710))/STDEV(B$12:B710)</f>
        <v>-8.7081254602406233E-2</v>
      </c>
      <c r="BJ710" s="95">
        <f>(AVERAGE(C$12:C710)-AVERAGE($D$12:$D710))/STDEV(C$12:C710)</f>
        <v>0.10432948975861421</v>
      </c>
      <c r="BK710" s="94"/>
      <c r="BL710" s="94"/>
      <c r="BM710" s="94"/>
      <c r="BN710" s="72">
        <f t="shared" si="279"/>
        <v>0</v>
      </c>
      <c r="BO710" s="72">
        <f t="shared" si="280"/>
        <v>0</v>
      </c>
      <c r="BP710" s="72">
        <f t="shared" si="281"/>
        <v>0</v>
      </c>
      <c r="BQ710" s="72">
        <f t="shared" si="282"/>
        <v>1</v>
      </c>
      <c r="BR710" s="72">
        <f t="shared" si="283"/>
        <v>1</v>
      </c>
      <c r="BS710" s="72">
        <f t="shared" si="284"/>
        <v>1</v>
      </c>
      <c r="BT710" s="72"/>
      <c r="BU710" s="72"/>
      <c r="BV710" s="72"/>
      <c r="BW710" s="72"/>
      <c r="BX710" s="72"/>
      <c r="BY710" s="72"/>
      <c r="BZ710" s="72"/>
      <c r="CA710" s="72"/>
      <c r="CB710" s="72"/>
      <c r="CC710" s="73"/>
      <c r="CD710" s="73"/>
      <c r="CE710" s="73"/>
      <c r="CF710" s="73"/>
      <c r="CG710" s="73"/>
      <c r="CH710" s="73">
        <f t="shared" si="265"/>
        <v>0</v>
      </c>
      <c r="CI710" s="73">
        <f t="shared" si="266"/>
        <v>0</v>
      </c>
      <c r="CJ710" s="73">
        <f t="shared" si="267"/>
        <v>0</v>
      </c>
      <c r="CK710" s="73"/>
      <c r="CL710" s="73">
        <f t="shared" si="268"/>
        <v>0</v>
      </c>
      <c r="CM710" s="73">
        <f t="shared" si="269"/>
        <v>0</v>
      </c>
      <c r="CN710" s="73">
        <f t="shared" si="270"/>
        <v>0</v>
      </c>
      <c r="CO710" s="73">
        <f t="shared" si="271"/>
        <v>0</v>
      </c>
      <c r="CP710" s="73">
        <f t="shared" si="272"/>
        <v>0</v>
      </c>
      <c r="CQ710" s="73">
        <f t="shared" si="273"/>
        <v>0</v>
      </c>
      <c r="CR710" s="73">
        <f t="shared" si="285"/>
        <v>0</v>
      </c>
      <c r="CS710" s="94"/>
      <c r="CT710" s="94"/>
      <c r="CU710" s="94"/>
      <c r="CV710" s="94"/>
      <c r="CW710" s="94"/>
    </row>
    <row r="711" spans="1:101" s="22" customFormat="1" x14ac:dyDescent="0.2">
      <c r="A711" s="91">
        <f t="shared" si="286"/>
        <v>700</v>
      </c>
      <c r="B711" s="61"/>
      <c r="C711" s="61"/>
      <c r="D711" s="61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AS711" s="109"/>
      <c r="AT711" s="94"/>
      <c r="AU711" s="94"/>
      <c r="AV711" s="94"/>
      <c r="AW711" s="94"/>
      <c r="AX711" s="94"/>
      <c r="AY711" s="94">
        <f t="shared" si="274"/>
        <v>700</v>
      </c>
      <c r="AZ711" s="94">
        <f>AVERAGE(B$12:B711)</f>
        <v>-1.0500267633333337E-3</v>
      </c>
      <c r="BA711" s="94">
        <f>AVERAGE(C$12:C711)</f>
        <v>4.6842394133333326E-3</v>
      </c>
      <c r="BB711" s="94">
        <f t="shared" si="275"/>
        <v>0</v>
      </c>
      <c r="BC711" s="94">
        <f t="shared" si="276"/>
        <v>0</v>
      </c>
      <c r="BD711" s="94">
        <f t="shared" si="287"/>
        <v>-6.3001605800000027E-2</v>
      </c>
      <c r="BE711" s="94">
        <f t="shared" si="288"/>
        <v>0.28105436479999996</v>
      </c>
      <c r="BF711" s="94">
        <f t="shared" si="289"/>
        <v>0.34405597060000004</v>
      </c>
      <c r="BG711" s="95">
        <f t="shared" si="277"/>
        <v>0</v>
      </c>
      <c r="BH711" s="95">
        <f t="shared" si="278"/>
        <v>0</v>
      </c>
      <c r="BI711" s="95">
        <f>(AVERAGE(B$12:B711)-AVERAGE($D$12:$D711))/STDEV(B$12:B711)</f>
        <v>-8.7081254602406233E-2</v>
      </c>
      <c r="BJ711" s="95">
        <f>(AVERAGE(C$12:C711)-AVERAGE($D$12:$D711))/STDEV(C$12:C711)</f>
        <v>0.10432948975861421</v>
      </c>
      <c r="BK711" s="94"/>
      <c r="BL711" s="94"/>
      <c r="BM711" s="94"/>
      <c r="BN711" s="72">
        <f t="shared" si="279"/>
        <v>0</v>
      </c>
      <c r="BO711" s="72">
        <f t="shared" si="280"/>
        <v>0</v>
      </c>
      <c r="BP711" s="72">
        <f t="shared" si="281"/>
        <v>0</v>
      </c>
      <c r="BQ711" s="72">
        <f t="shared" si="282"/>
        <v>1</v>
      </c>
      <c r="BR711" s="72">
        <f t="shared" si="283"/>
        <v>1</v>
      </c>
      <c r="BS711" s="72">
        <f t="shared" si="284"/>
        <v>1</v>
      </c>
      <c r="BT711" s="72"/>
      <c r="BU711" s="72"/>
      <c r="BV711" s="72"/>
      <c r="BW711" s="72"/>
      <c r="BX711" s="72"/>
      <c r="BY711" s="72"/>
      <c r="BZ711" s="72"/>
      <c r="CA711" s="72"/>
      <c r="CB711" s="72"/>
      <c r="CC711" s="73"/>
      <c r="CD711" s="73"/>
      <c r="CE711" s="73"/>
      <c r="CF711" s="73"/>
      <c r="CG711" s="73"/>
      <c r="CH711" s="73">
        <f t="shared" si="265"/>
        <v>0</v>
      </c>
      <c r="CI711" s="73">
        <f t="shared" si="266"/>
        <v>0</v>
      </c>
      <c r="CJ711" s="73">
        <f t="shared" si="267"/>
        <v>0</v>
      </c>
      <c r="CK711" s="73"/>
      <c r="CL711" s="73">
        <f t="shared" si="268"/>
        <v>0</v>
      </c>
      <c r="CM711" s="73">
        <f t="shared" si="269"/>
        <v>0</v>
      </c>
      <c r="CN711" s="73">
        <f t="shared" si="270"/>
        <v>0</v>
      </c>
      <c r="CO711" s="73">
        <f t="shared" si="271"/>
        <v>0</v>
      </c>
      <c r="CP711" s="73">
        <f t="shared" si="272"/>
        <v>0</v>
      </c>
      <c r="CQ711" s="73">
        <f t="shared" si="273"/>
        <v>0</v>
      </c>
      <c r="CR711" s="73">
        <f t="shared" si="285"/>
        <v>0</v>
      </c>
      <c r="CS711" s="94"/>
      <c r="CT711" s="94"/>
      <c r="CU711" s="94"/>
      <c r="CV711" s="94"/>
      <c r="CW711" s="94"/>
    </row>
    <row r="712" spans="1:101" s="22" customFormat="1" x14ac:dyDescent="0.2">
      <c r="A712" s="91">
        <f t="shared" si="286"/>
        <v>701</v>
      </c>
      <c r="B712" s="61"/>
      <c r="C712" s="61"/>
      <c r="D712" s="61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AS712" s="109"/>
      <c r="AT712" s="94"/>
      <c r="AU712" s="94"/>
      <c r="AV712" s="94"/>
      <c r="AW712" s="94"/>
      <c r="AX712" s="94"/>
      <c r="AY712" s="94">
        <f t="shared" si="274"/>
        <v>701</v>
      </c>
      <c r="AZ712" s="94">
        <f>AVERAGE(B$12:B712)</f>
        <v>-1.0500267633333337E-3</v>
      </c>
      <c r="BA712" s="94">
        <f>AVERAGE(C$12:C712)</f>
        <v>4.6842394133333326E-3</v>
      </c>
      <c r="BB712" s="94">
        <f t="shared" si="275"/>
        <v>0</v>
      </c>
      <c r="BC712" s="94">
        <f t="shared" si="276"/>
        <v>0</v>
      </c>
      <c r="BD712" s="94">
        <f t="shared" si="287"/>
        <v>-6.3001605800000027E-2</v>
      </c>
      <c r="BE712" s="94">
        <f t="shared" si="288"/>
        <v>0.28105436479999996</v>
      </c>
      <c r="BF712" s="94">
        <f t="shared" si="289"/>
        <v>0.34405597060000004</v>
      </c>
      <c r="BG712" s="95">
        <f t="shared" si="277"/>
        <v>0</v>
      </c>
      <c r="BH712" s="95">
        <f t="shared" si="278"/>
        <v>0</v>
      </c>
      <c r="BI712" s="95">
        <f>(AVERAGE(B$12:B712)-AVERAGE($D$12:$D712))/STDEV(B$12:B712)</f>
        <v>-8.7081254602406233E-2</v>
      </c>
      <c r="BJ712" s="95">
        <f>(AVERAGE(C$12:C712)-AVERAGE($D$12:$D712))/STDEV(C$12:C712)</f>
        <v>0.10432948975861421</v>
      </c>
      <c r="BK712" s="94"/>
      <c r="BL712" s="94"/>
      <c r="BM712" s="94"/>
      <c r="BN712" s="72">
        <f t="shared" si="279"/>
        <v>0</v>
      </c>
      <c r="BO712" s="72">
        <f t="shared" si="280"/>
        <v>0</v>
      </c>
      <c r="BP712" s="72">
        <f t="shared" si="281"/>
        <v>0</v>
      </c>
      <c r="BQ712" s="72">
        <f t="shared" si="282"/>
        <v>1</v>
      </c>
      <c r="BR712" s="72">
        <f t="shared" si="283"/>
        <v>1</v>
      </c>
      <c r="BS712" s="72">
        <f t="shared" si="284"/>
        <v>1</v>
      </c>
      <c r="BT712" s="72"/>
      <c r="BU712" s="72"/>
      <c r="BV712" s="72"/>
      <c r="BW712" s="72"/>
      <c r="BX712" s="72"/>
      <c r="BY712" s="72"/>
      <c r="BZ712" s="72"/>
      <c r="CA712" s="72"/>
      <c r="CB712" s="72"/>
      <c r="CC712" s="73"/>
      <c r="CD712" s="73"/>
      <c r="CE712" s="73"/>
      <c r="CF712" s="73"/>
      <c r="CG712" s="73"/>
      <c r="CH712" s="73">
        <f t="shared" si="265"/>
        <v>0</v>
      </c>
      <c r="CI712" s="73">
        <f t="shared" si="266"/>
        <v>0</v>
      </c>
      <c r="CJ712" s="73">
        <f t="shared" si="267"/>
        <v>0</v>
      </c>
      <c r="CK712" s="73"/>
      <c r="CL712" s="73">
        <f t="shared" si="268"/>
        <v>0</v>
      </c>
      <c r="CM712" s="73">
        <f t="shared" si="269"/>
        <v>0</v>
      </c>
      <c r="CN712" s="73">
        <f t="shared" si="270"/>
        <v>0</v>
      </c>
      <c r="CO712" s="73">
        <f t="shared" si="271"/>
        <v>0</v>
      </c>
      <c r="CP712" s="73">
        <f t="shared" si="272"/>
        <v>0</v>
      </c>
      <c r="CQ712" s="73">
        <f t="shared" si="273"/>
        <v>0</v>
      </c>
      <c r="CR712" s="73">
        <f t="shared" si="285"/>
        <v>0</v>
      </c>
      <c r="CS712" s="94"/>
      <c r="CT712" s="94"/>
      <c r="CU712" s="94"/>
      <c r="CV712" s="94"/>
      <c r="CW712" s="94"/>
    </row>
    <row r="713" spans="1:101" s="22" customFormat="1" x14ac:dyDescent="0.2">
      <c r="A713" s="91">
        <f t="shared" si="286"/>
        <v>702</v>
      </c>
      <c r="B713" s="61"/>
      <c r="C713" s="61"/>
      <c r="D713" s="61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AS713" s="109"/>
      <c r="AT713" s="94"/>
      <c r="AU713" s="94"/>
      <c r="AV713" s="94"/>
      <c r="AW713" s="94"/>
      <c r="AX713" s="94"/>
      <c r="AY713" s="94">
        <f t="shared" si="274"/>
        <v>702</v>
      </c>
      <c r="AZ713" s="94">
        <f>AVERAGE(B$12:B713)</f>
        <v>-1.0500267633333337E-3</v>
      </c>
      <c r="BA713" s="94">
        <f>AVERAGE(C$12:C713)</f>
        <v>4.6842394133333326E-3</v>
      </c>
      <c r="BB713" s="94">
        <f t="shared" si="275"/>
        <v>0</v>
      </c>
      <c r="BC713" s="94">
        <f t="shared" si="276"/>
        <v>0</v>
      </c>
      <c r="BD713" s="94">
        <f t="shared" si="287"/>
        <v>-6.3001605800000027E-2</v>
      </c>
      <c r="BE713" s="94">
        <f t="shared" si="288"/>
        <v>0.28105436479999996</v>
      </c>
      <c r="BF713" s="94">
        <f t="shared" si="289"/>
        <v>0.34405597060000004</v>
      </c>
      <c r="BG713" s="95">
        <f t="shared" si="277"/>
        <v>0</v>
      </c>
      <c r="BH713" s="95">
        <f t="shared" si="278"/>
        <v>0</v>
      </c>
      <c r="BI713" s="95">
        <f>(AVERAGE(B$12:B713)-AVERAGE($D$12:$D713))/STDEV(B$12:B713)</f>
        <v>-8.7081254602406233E-2</v>
      </c>
      <c r="BJ713" s="95">
        <f>(AVERAGE(C$12:C713)-AVERAGE($D$12:$D713))/STDEV(C$12:C713)</f>
        <v>0.10432948975861421</v>
      </c>
      <c r="BK713" s="94"/>
      <c r="BL713" s="94"/>
      <c r="BM713" s="94"/>
      <c r="BN713" s="72">
        <f t="shared" si="279"/>
        <v>0</v>
      </c>
      <c r="BO713" s="72">
        <f t="shared" si="280"/>
        <v>0</v>
      </c>
      <c r="BP713" s="72">
        <f t="shared" si="281"/>
        <v>0</v>
      </c>
      <c r="BQ713" s="72">
        <f t="shared" si="282"/>
        <v>1</v>
      </c>
      <c r="BR713" s="72">
        <f t="shared" si="283"/>
        <v>1</v>
      </c>
      <c r="BS713" s="72">
        <f t="shared" si="284"/>
        <v>1</v>
      </c>
      <c r="BT713" s="72"/>
      <c r="BU713" s="72"/>
      <c r="BV713" s="72"/>
      <c r="BW713" s="72"/>
      <c r="BX713" s="72"/>
      <c r="BY713" s="72"/>
      <c r="BZ713" s="72"/>
      <c r="CA713" s="72"/>
      <c r="CB713" s="72"/>
      <c r="CC713" s="73"/>
      <c r="CD713" s="73"/>
      <c r="CE713" s="73"/>
      <c r="CF713" s="73"/>
      <c r="CG713" s="73"/>
      <c r="CH713" s="73">
        <f t="shared" si="265"/>
        <v>0</v>
      </c>
      <c r="CI713" s="73">
        <f t="shared" si="266"/>
        <v>0</v>
      </c>
      <c r="CJ713" s="73">
        <f t="shared" si="267"/>
        <v>0</v>
      </c>
      <c r="CK713" s="73"/>
      <c r="CL713" s="73">
        <f t="shared" si="268"/>
        <v>0</v>
      </c>
      <c r="CM713" s="73">
        <f t="shared" si="269"/>
        <v>0</v>
      </c>
      <c r="CN713" s="73">
        <f t="shared" si="270"/>
        <v>0</v>
      </c>
      <c r="CO713" s="73">
        <f t="shared" si="271"/>
        <v>0</v>
      </c>
      <c r="CP713" s="73">
        <f t="shared" si="272"/>
        <v>0</v>
      </c>
      <c r="CQ713" s="73">
        <f t="shared" si="273"/>
        <v>0</v>
      </c>
      <c r="CR713" s="73">
        <f t="shared" si="285"/>
        <v>0</v>
      </c>
      <c r="CS713" s="94"/>
      <c r="CT713" s="94"/>
      <c r="CU713" s="94"/>
      <c r="CV713" s="94"/>
      <c r="CW713" s="94"/>
    </row>
    <row r="714" spans="1:101" s="22" customFormat="1" x14ac:dyDescent="0.2">
      <c r="A714" s="91">
        <f t="shared" si="286"/>
        <v>703</v>
      </c>
      <c r="B714" s="61"/>
      <c r="C714" s="61"/>
      <c r="D714" s="61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AS714" s="109"/>
      <c r="AT714" s="94"/>
      <c r="AU714" s="94"/>
      <c r="AV714" s="94"/>
      <c r="AW714" s="94"/>
      <c r="AX714" s="94"/>
      <c r="AY714" s="94">
        <f t="shared" si="274"/>
        <v>703</v>
      </c>
      <c r="AZ714" s="94">
        <f>AVERAGE(B$12:B714)</f>
        <v>-1.0500267633333337E-3</v>
      </c>
      <c r="BA714" s="94">
        <f>AVERAGE(C$12:C714)</f>
        <v>4.6842394133333326E-3</v>
      </c>
      <c r="BB714" s="94">
        <f t="shared" si="275"/>
        <v>0</v>
      </c>
      <c r="BC714" s="94">
        <f t="shared" si="276"/>
        <v>0</v>
      </c>
      <c r="BD714" s="94">
        <f t="shared" si="287"/>
        <v>-6.3001605800000027E-2</v>
      </c>
      <c r="BE714" s="94">
        <f t="shared" si="288"/>
        <v>0.28105436479999996</v>
      </c>
      <c r="BF714" s="94">
        <f t="shared" si="289"/>
        <v>0.34405597060000004</v>
      </c>
      <c r="BG714" s="95">
        <f t="shared" si="277"/>
        <v>0</v>
      </c>
      <c r="BH714" s="95">
        <f t="shared" si="278"/>
        <v>0</v>
      </c>
      <c r="BI714" s="95">
        <f>(AVERAGE(B$12:B714)-AVERAGE($D$12:$D714))/STDEV(B$12:B714)</f>
        <v>-8.7081254602406233E-2</v>
      </c>
      <c r="BJ714" s="95">
        <f>(AVERAGE(C$12:C714)-AVERAGE($D$12:$D714))/STDEV(C$12:C714)</f>
        <v>0.10432948975861421</v>
      </c>
      <c r="BK714" s="94"/>
      <c r="BL714" s="94"/>
      <c r="BM714" s="94"/>
      <c r="BN714" s="72">
        <f t="shared" si="279"/>
        <v>0</v>
      </c>
      <c r="BO714" s="72">
        <f t="shared" si="280"/>
        <v>0</v>
      </c>
      <c r="BP714" s="72">
        <f t="shared" si="281"/>
        <v>0</v>
      </c>
      <c r="BQ714" s="72">
        <f t="shared" si="282"/>
        <v>1</v>
      </c>
      <c r="BR714" s="72">
        <f t="shared" si="283"/>
        <v>1</v>
      </c>
      <c r="BS714" s="72">
        <f t="shared" si="284"/>
        <v>1</v>
      </c>
      <c r="BT714" s="72"/>
      <c r="BU714" s="72"/>
      <c r="BV714" s="72"/>
      <c r="BW714" s="72"/>
      <c r="BX714" s="72"/>
      <c r="BY714" s="72"/>
      <c r="BZ714" s="72"/>
      <c r="CA714" s="72"/>
      <c r="CB714" s="72"/>
      <c r="CC714" s="73"/>
      <c r="CD714" s="73"/>
      <c r="CE714" s="73"/>
      <c r="CF714" s="73"/>
      <c r="CG714" s="73"/>
      <c r="CH714" s="73">
        <f t="shared" si="265"/>
        <v>0</v>
      </c>
      <c r="CI714" s="73">
        <f t="shared" si="266"/>
        <v>0</v>
      </c>
      <c r="CJ714" s="73">
        <f t="shared" si="267"/>
        <v>0</v>
      </c>
      <c r="CK714" s="73"/>
      <c r="CL714" s="73">
        <f t="shared" si="268"/>
        <v>0</v>
      </c>
      <c r="CM714" s="73">
        <f t="shared" si="269"/>
        <v>0</v>
      </c>
      <c r="CN714" s="73">
        <f t="shared" si="270"/>
        <v>0</v>
      </c>
      <c r="CO714" s="73">
        <f t="shared" si="271"/>
        <v>0</v>
      </c>
      <c r="CP714" s="73">
        <f t="shared" si="272"/>
        <v>0</v>
      </c>
      <c r="CQ714" s="73">
        <f t="shared" si="273"/>
        <v>0</v>
      </c>
      <c r="CR714" s="73">
        <f t="shared" si="285"/>
        <v>0</v>
      </c>
      <c r="CS714" s="94"/>
      <c r="CT714" s="94"/>
      <c r="CU714" s="94"/>
      <c r="CV714" s="94"/>
      <c r="CW714" s="94"/>
    </row>
    <row r="715" spans="1:101" s="22" customFormat="1" x14ac:dyDescent="0.2">
      <c r="A715" s="91">
        <f t="shared" si="286"/>
        <v>704</v>
      </c>
      <c r="B715" s="61"/>
      <c r="C715" s="61"/>
      <c r="D715" s="61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AS715" s="109"/>
      <c r="AT715" s="94"/>
      <c r="AU715" s="94"/>
      <c r="AV715" s="94"/>
      <c r="AW715" s="94"/>
      <c r="AX715" s="94"/>
      <c r="AY715" s="94">
        <f t="shared" si="274"/>
        <v>704</v>
      </c>
      <c r="AZ715" s="94">
        <f>AVERAGE(B$12:B715)</f>
        <v>-1.0500267633333337E-3</v>
      </c>
      <c r="BA715" s="94">
        <f>AVERAGE(C$12:C715)</f>
        <v>4.6842394133333326E-3</v>
      </c>
      <c r="BB715" s="94">
        <f t="shared" si="275"/>
        <v>0</v>
      </c>
      <c r="BC715" s="94">
        <f t="shared" si="276"/>
        <v>0</v>
      </c>
      <c r="BD715" s="94">
        <f t="shared" si="287"/>
        <v>-6.3001605800000027E-2</v>
      </c>
      <c r="BE715" s="94">
        <f t="shared" si="288"/>
        <v>0.28105436479999996</v>
      </c>
      <c r="BF715" s="94">
        <f t="shared" si="289"/>
        <v>0.34405597060000004</v>
      </c>
      <c r="BG715" s="95">
        <f t="shared" si="277"/>
        <v>0</v>
      </c>
      <c r="BH715" s="95">
        <f t="shared" si="278"/>
        <v>0</v>
      </c>
      <c r="BI715" s="95">
        <f>(AVERAGE(B$12:B715)-AVERAGE($D$12:$D715))/STDEV(B$12:B715)</f>
        <v>-8.7081254602406233E-2</v>
      </c>
      <c r="BJ715" s="95">
        <f>(AVERAGE(C$12:C715)-AVERAGE($D$12:$D715))/STDEV(C$12:C715)</f>
        <v>0.10432948975861421</v>
      </c>
      <c r="BK715" s="94"/>
      <c r="BL715" s="94"/>
      <c r="BM715" s="94"/>
      <c r="BN715" s="72">
        <f t="shared" si="279"/>
        <v>0</v>
      </c>
      <c r="BO715" s="72">
        <f t="shared" si="280"/>
        <v>0</v>
      </c>
      <c r="BP715" s="72">
        <f t="shared" si="281"/>
        <v>0</v>
      </c>
      <c r="BQ715" s="72">
        <f t="shared" si="282"/>
        <v>1</v>
      </c>
      <c r="BR715" s="72">
        <f t="shared" si="283"/>
        <v>1</v>
      </c>
      <c r="BS715" s="72">
        <f t="shared" si="284"/>
        <v>1</v>
      </c>
      <c r="BT715" s="72"/>
      <c r="BU715" s="72"/>
      <c r="BV715" s="72"/>
      <c r="BW715" s="72"/>
      <c r="BX715" s="72"/>
      <c r="BY715" s="72"/>
      <c r="BZ715" s="72"/>
      <c r="CA715" s="72"/>
      <c r="CB715" s="72"/>
      <c r="CC715" s="73"/>
      <c r="CD715" s="73"/>
      <c r="CE715" s="73"/>
      <c r="CF715" s="73"/>
      <c r="CG715" s="73"/>
      <c r="CH715" s="73">
        <f t="shared" si="265"/>
        <v>0</v>
      </c>
      <c r="CI715" s="73">
        <f t="shared" si="266"/>
        <v>0</v>
      </c>
      <c r="CJ715" s="73">
        <f t="shared" si="267"/>
        <v>0</v>
      </c>
      <c r="CK715" s="73"/>
      <c r="CL715" s="73">
        <f t="shared" si="268"/>
        <v>0</v>
      </c>
      <c r="CM715" s="73">
        <f t="shared" si="269"/>
        <v>0</v>
      </c>
      <c r="CN715" s="73">
        <f t="shared" si="270"/>
        <v>0</v>
      </c>
      <c r="CO715" s="73">
        <f t="shared" si="271"/>
        <v>0</v>
      </c>
      <c r="CP715" s="73">
        <f t="shared" si="272"/>
        <v>0</v>
      </c>
      <c r="CQ715" s="73">
        <f t="shared" si="273"/>
        <v>0</v>
      </c>
      <c r="CR715" s="73">
        <f t="shared" si="285"/>
        <v>0</v>
      </c>
      <c r="CS715" s="94"/>
      <c r="CT715" s="94"/>
      <c r="CU715" s="94"/>
      <c r="CV715" s="94"/>
      <c r="CW715" s="94"/>
    </row>
    <row r="716" spans="1:101" s="22" customFormat="1" x14ac:dyDescent="0.2">
      <c r="A716" s="91">
        <f t="shared" si="286"/>
        <v>705</v>
      </c>
      <c r="B716" s="61"/>
      <c r="C716" s="61"/>
      <c r="D716" s="61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AS716" s="109"/>
      <c r="AT716" s="94"/>
      <c r="AU716" s="94"/>
      <c r="AV716" s="94"/>
      <c r="AW716" s="94"/>
      <c r="AX716" s="94"/>
      <c r="AY716" s="94">
        <f t="shared" si="274"/>
        <v>705</v>
      </c>
      <c r="AZ716" s="94">
        <f>AVERAGE(B$12:B716)</f>
        <v>-1.0500267633333337E-3</v>
      </c>
      <c r="BA716" s="94">
        <f>AVERAGE(C$12:C716)</f>
        <v>4.6842394133333326E-3</v>
      </c>
      <c r="BB716" s="94">
        <f t="shared" si="275"/>
        <v>0</v>
      </c>
      <c r="BC716" s="94">
        <f t="shared" si="276"/>
        <v>0</v>
      </c>
      <c r="BD716" s="94">
        <f t="shared" si="287"/>
        <v>-6.3001605800000027E-2</v>
      </c>
      <c r="BE716" s="94">
        <f t="shared" si="288"/>
        <v>0.28105436479999996</v>
      </c>
      <c r="BF716" s="94">
        <f t="shared" si="289"/>
        <v>0.34405597060000004</v>
      </c>
      <c r="BG716" s="95">
        <f t="shared" si="277"/>
        <v>0</v>
      </c>
      <c r="BH716" s="95">
        <f t="shared" si="278"/>
        <v>0</v>
      </c>
      <c r="BI716" s="95">
        <f>(AVERAGE(B$12:B716)-AVERAGE($D$12:$D716))/STDEV(B$12:B716)</f>
        <v>-8.7081254602406233E-2</v>
      </c>
      <c r="BJ716" s="95">
        <f>(AVERAGE(C$12:C716)-AVERAGE($D$12:$D716))/STDEV(C$12:C716)</f>
        <v>0.10432948975861421</v>
      </c>
      <c r="BK716" s="94"/>
      <c r="BL716" s="94"/>
      <c r="BM716" s="94"/>
      <c r="BN716" s="72">
        <f t="shared" si="279"/>
        <v>0</v>
      </c>
      <c r="BO716" s="72">
        <f t="shared" si="280"/>
        <v>0</v>
      </c>
      <c r="BP716" s="72">
        <f t="shared" si="281"/>
        <v>0</v>
      </c>
      <c r="BQ716" s="72">
        <f t="shared" si="282"/>
        <v>1</v>
      </c>
      <c r="BR716" s="72">
        <f t="shared" si="283"/>
        <v>1</v>
      </c>
      <c r="BS716" s="72">
        <f t="shared" si="284"/>
        <v>1</v>
      </c>
      <c r="BT716" s="72"/>
      <c r="BU716" s="72"/>
      <c r="BV716" s="72"/>
      <c r="BW716" s="72"/>
      <c r="BX716" s="72"/>
      <c r="BY716" s="72"/>
      <c r="BZ716" s="72"/>
      <c r="CA716" s="72"/>
      <c r="CB716" s="72"/>
      <c r="CC716" s="73"/>
      <c r="CD716" s="73"/>
      <c r="CE716" s="73"/>
      <c r="CF716" s="73"/>
      <c r="CG716" s="73"/>
      <c r="CH716" s="73">
        <f t="shared" ref="CH716:CH779" si="290">B716^2</f>
        <v>0</v>
      </c>
      <c r="CI716" s="73">
        <f t="shared" ref="CI716:CI779" si="291">B716^3</f>
        <v>0</v>
      </c>
      <c r="CJ716" s="73">
        <f t="shared" ref="CJ716:CJ779" si="292">B716^4</f>
        <v>0</v>
      </c>
      <c r="CK716" s="73"/>
      <c r="CL716" s="73">
        <f t="shared" ref="CL716:CL779" si="293">C716^2</f>
        <v>0</v>
      </c>
      <c r="CM716" s="73">
        <f t="shared" ref="CM716:CM779" si="294">C716^3</f>
        <v>0</v>
      </c>
      <c r="CN716" s="73">
        <f t="shared" ref="CN716:CN779" si="295">C716^4</f>
        <v>0</v>
      </c>
      <c r="CO716" s="73">
        <f t="shared" ref="CO716:CO779" si="296">B716*C716</f>
        <v>0</v>
      </c>
      <c r="CP716" s="73">
        <f t="shared" ref="CP716:CP779" si="297">B716*CL716</f>
        <v>0</v>
      </c>
      <c r="CQ716" s="73">
        <f t="shared" ref="CQ716:CQ779" si="298">CH716*C716</f>
        <v>0</v>
      </c>
      <c r="CR716" s="73">
        <f t="shared" si="285"/>
        <v>0</v>
      </c>
      <c r="CS716" s="94"/>
      <c r="CT716" s="94"/>
      <c r="CU716" s="94"/>
      <c r="CV716" s="94"/>
      <c r="CW716" s="94"/>
    </row>
    <row r="717" spans="1:101" s="22" customFormat="1" x14ac:dyDescent="0.2">
      <c r="A717" s="91">
        <f t="shared" si="286"/>
        <v>706</v>
      </c>
      <c r="B717" s="61"/>
      <c r="C717" s="61"/>
      <c r="D717" s="61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AS717" s="109"/>
      <c r="AT717" s="94"/>
      <c r="AU717" s="94"/>
      <c r="AV717" s="94"/>
      <c r="AW717" s="94"/>
      <c r="AX717" s="94"/>
      <c r="AY717" s="94">
        <f t="shared" ref="AY717:AY780" si="299">A717</f>
        <v>706</v>
      </c>
      <c r="AZ717" s="94">
        <f>AVERAGE(B$12:B717)</f>
        <v>-1.0500267633333337E-3</v>
      </c>
      <c r="BA717" s="94">
        <f>AVERAGE(C$12:C717)</f>
        <v>4.6842394133333326E-3</v>
      </c>
      <c r="BB717" s="94">
        <f t="shared" ref="BB717:BB780" si="300">B717</f>
        <v>0</v>
      </c>
      <c r="BC717" s="94">
        <f t="shared" ref="BC717:BC780" si="301">C717</f>
        <v>0</v>
      </c>
      <c r="BD717" s="94">
        <f t="shared" si="287"/>
        <v>-6.3001605800000027E-2</v>
      </c>
      <c r="BE717" s="94">
        <f t="shared" si="288"/>
        <v>0.28105436479999996</v>
      </c>
      <c r="BF717" s="94">
        <f t="shared" si="289"/>
        <v>0.34405597060000004</v>
      </c>
      <c r="BG717" s="95">
        <f t="shared" ref="BG717:BG780" si="302">((BC717-BB717)&gt;0)*(BC717-BB717)</f>
        <v>0</v>
      </c>
      <c r="BH717" s="95">
        <f t="shared" ref="BH717:BH780" si="303">((BC717-BB717)&lt;=0)*(BC717-BB717)</f>
        <v>0</v>
      </c>
      <c r="BI717" s="95">
        <f>(AVERAGE(B$12:B717)-AVERAGE($D$12:$D717))/STDEV(B$12:B717)</f>
        <v>-8.7081254602406233E-2</v>
      </c>
      <c r="BJ717" s="95">
        <f>(AVERAGE(C$12:C717)-AVERAGE($D$12:$D717))/STDEV(C$12:C717)</f>
        <v>0.10432948975861421</v>
      </c>
      <c r="BK717" s="94"/>
      <c r="BL717" s="94"/>
      <c r="BM717" s="94"/>
      <c r="BN717" s="72">
        <f t="shared" ref="BN717:BN780" si="304">IF(BN716&lt;&gt;1,0,IF(AND(ISNUMBER(B717),-100&lt;B717,B717&lt;100),1,0))</f>
        <v>0</v>
      </c>
      <c r="BO717" s="72">
        <f t="shared" ref="BO717:BO780" si="305">IF(BO716&lt;&gt;1,0,IF(AND(ISNUMBER(C717),-100&lt;C717,C717&lt;100),1,0))</f>
        <v>0</v>
      </c>
      <c r="BP717" s="72">
        <f t="shared" ref="BP717:BP780" si="306">IF(BP716&lt;&gt;1,0,IF(AND(ISNUMBER(D717),-100&lt;D717,D717&lt;100),1,0))</f>
        <v>0</v>
      </c>
      <c r="BQ717" s="72">
        <f t="shared" ref="BQ717:BQ780" si="307">IF(B717=C717,1,0)</f>
        <v>1</v>
      </c>
      <c r="BR717" s="72">
        <f t="shared" ref="BR717:BR780" si="308">IF(B717=D717,1,0)</f>
        <v>1</v>
      </c>
      <c r="BS717" s="72">
        <f t="shared" ref="BS717:BS780" si="309">IF(C717=D717,1,0)</f>
        <v>1</v>
      </c>
      <c r="BT717" s="72"/>
      <c r="BU717" s="72"/>
      <c r="BV717" s="72"/>
      <c r="BW717" s="72"/>
      <c r="BX717" s="72"/>
      <c r="BY717" s="72"/>
      <c r="BZ717" s="72"/>
      <c r="CA717" s="72"/>
      <c r="CB717" s="72"/>
      <c r="CC717" s="73"/>
      <c r="CD717" s="73"/>
      <c r="CE717" s="73"/>
      <c r="CF717" s="73"/>
      <c r="CG717" s="73"/>
      <c r="CH717" s="73">
        <f t="shared" si="290"/>
        <v>0</v>
      </c>
      <c r="CI717" s="73">
        <f t="shared" si="291"/>
        <v>0</v>
      </c>
      <c r="CJ717" s="73">
        <f t="shared" si="292"/>
        <v>0</v>
      </c>
      <c r="CK717" s="73"/>
      <c r="CL717" s="73">
        <f t="shared" si="293"/>
        <v>0</v>
      </c>
      <c r="CM717" s="73">
        <f t="shared" si="294"/>
        <v>0</v>
      </c>
      <c r="CN717" s="73">
        <f t="shared" si="295"/>
        <v>0</v>
      </c>
      <c r="CO717" s="73">
        <f t="shared" si="296"/>
        <v>0</v>
      </c>
      <c r="CP717" s="73">
        <f t="shared" si="297"/>
        <v>0</v>
      </c>
      <c r="CQ717" s="73">
        <f t="shared" si="298"/>
        <v>0</v>
      </c>
      <c r="CR717" s="73">
        <f t="shared" ref="CR717:CR780" si="310">CH717*CL717</f>
        <v>0</v>
      </c>
      <c r="CS717" s="94"/>
      <c r="CT717" s="94"/>
      <c r="CU717" s="94"/>
      <c r="CV717" s="94"/>
      <c r="CW717" s="94"/>
    </row>
    <row r="718" spans="1:101" s="22" customFormat="1" x14ac:dyDescent="0.2">
      <c r="A718" s="91">
        <f t="shared" ref="A718:A781" si="311">A717+1</f>
        <v>707</v>
      </c>
      <c r="B718" s="61"/>
      <c r="C718" s="61"/>
      <c r="D718" s="61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AS718" s="109"/>
      <c r="AT718" s="94"/>
      <c r="AU718" s="94"/>
      <c r="AV718" s="94"/>
      <c r="AW718" s="94"/>
      <c r="AX718" s="94"/>
      <c r="AY718" s="94">
        <f t="shared" si="299"/>
        <v>707</v>
      </c>
      <c r="AZ718" s="94">
        <f>AVERAGE(B$12:B718)</f>
        <v>-1.0500267633333337E-3</v>
      </c>
      <c r="BA718" s="94">
        <f>AVERAGE(C$12:C718)</f>
        <v>4.6842394133333326E-3</v>
      </c>
      <c r="BB718" s="94">
        <f t="shared" si="300"/>
        <v>0</v>
      </c>
      <c r="BC718" s="94">
        <f t="shared" si="301"/>
        <v>0</v>
      </c>
      <c r="BD718" s="94">
        <f t="shared" ref="BD718:BD781" si="312">BB718+BD717</f>
        <v>-6.3001605800000027E-2</v>
      </c>
      <c r="BE718" s="94">
        <f t="shared" ref="BE718:BE781" si="313">BC718+BE717</f>
        <v>0.28105436479999996</v>
      </c>
      <c r="BF718" s="94">
        <f t="shared" ref="BF718:BF781" si="314">BC718-BB718+BF717</f>
        <v>0.34405597060000004</v>
      </c>
      <c r="BG718" s="95">
        <f t="shared" si="302"/>
        <v>0</v>
      </c>
      <c r="BH718" s="95">
        <f t="shared" si="303"/>
        <v>0</v>
      </c>
      <c r="BI718" s="95">
        <f>(AVERAGE(B$12:B718)-AVERAGE($D$12:$D718))/STDEV(B$12:B718)</f>
        <v>-8.7081254602406233E-2</v>
      </c>
      <c r="BJ718" s="95">
        <f>(AVERAGE(C$12:C718)-AVERAGE($D$12:$D718))/STDEV(C$12:C718)</f>
        <v>0.10432948975861421</v>
      </c>
      <c r="BK718" s="94"/>
      <c r="BL718" s="94"/>
      <c r="BM718" s="94"/>
      <c r="BN718" s="72">
        <f t="shared" si="304"/>
        <v>0</v>
      </c>
      <c r="BO718" s="72">
        <f t="shared" si="305"/>
        <v>0</v>
      </c>
      <c r="BP718" s="72">
        <f t="shared" si="306"/>
        <v>0</v>
      </c>
      <c r="BQ718" s="72">
        <f t="shared" si="307"/>
        <v>1</v>
      </c>
      <c r="BR718" s="72">
        <f t="shared" si="308"/>
        <v>1</v>
      </c>
      <c r="BS718" s="72">
        <f t="shared" si="309"/>
        <v>1</v>
      </c>
      <c r="BT718" s="72"/>
      <c r="BU718" s="72"/>
      <c r="BV718" s="72"/>
      <c r="BW718" s="72"/>
      <c r="BX718" s="72"/>
      <c r="BY718" s="72"/>
      <c r="BZ718" s="72"/>
      <c r="CA718" s="72"/>
      <c r="CB718" s="72"/>
      <c r="CC718" s="73"/>
      <c r="CD718" s="73"/>
      <c r="CE718" s="73"/>
      <c r="CF718" s="73"/>
      <c r="CG718" s="73"/>
      <c r="CH718" s="73">
        <f t="shared" si="290"/>
        <v>0</v>
      </c>
      <c r="CI718" s="73">
        <f t="shared" si="291"/>
        <v>0</v>
      </c>
      <c r="CJ718" s="73">
        <f t="shared" si="292"/>
        <v>0</v>
      </c>
      <c r="CK718" s="73"/>
      <c r="CL718" s="73">
        <f t="shared" si="293"/>
        <v>0</v>
      </c>
      <c r="CM718" s="73">
        <f t="shared" si="294"/>
        <v>0</v>
      </c>
      <c r="CN718" s="73">
        <f t="shared" si="295"/>
        <v>0</v>
      </c>
      <c r="CO718" s="73">
        <f t="shared" si="296"/>
        <v>0</v>
      </c>
      <c r="CP718" s="73">
        <f t="shared" si="297"/>
        <v>0</v>
      </c>
      <c r="CQ718" s="73">
        <f t="shared" si="298"/>
        <v>0</v>
      </c>
      <c r="CR718" s="73">
        <f t="shared" si="310"/>
        <v>0</v>
      </c>
      <c r="CS718" s="94"/>
      <c r="CT718" s="94"/>
      <c r="CU718" s="94"/>
      <c r="CV718" s="94"/>
      <c r="CW718" s="94"/>
    </row>
    <row r="719" spans="1:101" s="22" customFormat="1" x14ac:dyDescent="0.2">
      <c r="A719" s="91">
        <f t="shared" si="311"/>
        <v>708</v>
      </c>
      <c r="B719" s="61"/>
      <c r="C719" s="61"/>
      <c r="D719" s="61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AS719" s="109"/>
      <c r="AT719" s="94"/>
      <c r="AU719" s="94"/>
      <c r="AV719" s="94"/>
      <c r="AW719" s="94"/>
      <c r="AX719" s="94"/>
      <c r="AY719" s="94">
        <f t="shared" si="299"/>
        <v>708</v>
      </c>
      <c r="AZ719" s="94">
        <f>AVERAGE(B$12:B719)</f>
        <v>-1.0500267633333337E-3</v>
      </c>
      <c r="BA719" s="94">
        <f>AVERAGE(C$12:C719)</f>
        <v>4.6842394133333326E-3</v>
      </c>
      <c r="BB719" s="94">
        <f t="shared" si="300"/>
        <v>0</v>
      </c>
      <c r="BC719" s="94">
        <f t="shared" si="301"/>
        <v>0</v>
      </c>
      <c r="BD719" s="94">
        <f t="shared" si="312"/>
        <v>-6.3001605800000027E-2</v>
      </c>
      <c r="BE719" s="94">
        <f t="shared" si="313"/>
        <v>0.28105436479999996</v>
      </c>
      <c r="BF719" s="94">
        <f t="shared" si="314"/>
        <v>0.34405597060000004</v>
      </c>
      <c r="BG719" s="95">
        <f t="shared" si="302"/>
        <v>0</v>
      </c>
      <c r="BH719" s="95">
        <f t="shared" si="303"/>
        <v>0</v>
      </c>
      <c r="BI719" s="95">
        <f>(AVERAGE(B$12:B719)-AVERAGE($D$12:$D719))/STDEV(B$12:B719)</f>
        <v>-8.7081254602406233E-2</v>
      </c>
      <c r="BJ719" s="95">
        <f>(AVERAGE(C$12:C719)-AVERAGE($D$12:$D719))/STDEV(C$12:C719)</f>
        <v>0.10432948975861421</v>
      </c>
      <c r="BK719" s="94"/>
      <c r="BL719" s="94"/>
      <c r="BM719" s="94"/>
      <c r="BN719" s="72">
        <f t="shared" si="304"/>
        <v>0</v>
      </c>
      <c r="BO719" s="72">
        <f t="shared" si="305"/>
        <v>0</v>
      </c>
      <c r="BP719" s="72">
        <f t="shared" si="306"/>
        <v>0</v>
      </c>
      <c r="BQ719" s="72">
        <f t="shared" si="307"/>
        <v>1</v>
      </c>
      <c r="BR719" s="72">
        <f t="shared" si="308"/>
        <v>1</v>
      </c>
      <c r="BS719" s="72">
        <f t="shared" si="309"/>
        <v>1</v>
      </c>
      <c r="BT719" s="72"/>
      <c r="BU719" s="72"/>
      <c r="BV719" s="72"/>
      <c r="BW719" s="72"/>
      <c r="BX719" s="72"/>
      <c r="BY719" s="72"/>
      <c r="BZ719" s="72"/>
      <c r="CA719" s="72"/>
      <c r="CB719" s="72"/>
      <c r="CC719" s="73"/>
      <c r="CD719" s="73"/>
      <c r="CE719" s="73"/>
      <c r="CF719" s="73"/>
      <c r="CG719" s="73"/>
      <c r="CH719" s="73">
        <f t="shared" si="290"/>
        <v>0</v>
      </c>
      <c r="CI719" s="73">
        <f t="shared" si="291"/>
        <v>0</v>
      </c>
      <c r="CJ719" s="73">
        <f t="shared" si="292"/>
        <v>0</v>
      </c>
      <c r="CK719" s="73"/>
      <c r="CL719" s="73">
        <f t="shared" si="293"/>
        <v>0</v>
      </c>
      <c r="CM719" s="73">
        <f t="shared" si="294"/>
        <v>0</v>
      </c>
      <c r="CN719" s="73">
        <f t="shared" si="295"/>
        <v>0</v>
      </c>
      <c r="CO719" s="73">
        <f t="shared" si="296"/>
        <v>0</v>
      </c>
      <c r="CP719" s="73">
        <f t="shared" si="297"/>
        <v>0</v>
      </c>
      <c r="CQ719" s="73">
        <f t="shared" si="298"/>
        <v>0</v>
      </c>
      <c r="CR719" s="73">
        <f t="shared" si="310"/>
        <v>0</v>
      </c>
      <c r="CS719" s="94"/>
      <c r="CT719" s="94"/>
      <c r="CU719" s="94"/>
      <c r="CV719" s="94"/>
      <c r="CW719" s="94"/>
    </row>
    <row r="720" spans="1:101" s="22" customFormat="1" x14ac:dyDescent="0.2">
      <c r="A720" s="91">
        <f t="shared" si="311"/>
        <v>709</v>
      </c>
      <c r="B720" s="61"/>
      <c r="C720" s="61"/>
      <c r="D720" s="61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AS720" s="109"/>
      <c r="AT720" s="94"/>
      <c r="AU720" s="94"/>
      <c r="AV720" s="94"/>
      <c r="AW720" s="94"/>
      <c r="AX720" s="94"/>
      <c r="AY720" s="94">
        <f t="shared" si="299"/>
        <v>709</v>
      </c>
      <c r="AZ720" s="94">
        <f>AVERAGE(B$12:B720)</f>
        <v>-1.0500267633333337E-3</v>
      </c>
      <c r="BA720" s="94">
        <f>AVERAGE(C$12:C720)</f>
        <v>4.6842394133333326E-3</v>
      </c>
      <c r="BB720" s="94">
        <f t="shared" si="300"/>
        <v>0</v>
      </c>
      <c r="BC720" s="94">
        <f t="shared" si="301"/>
        <v>0</v>
      </c>
      <c r="BD720" s="94">
        <f t="shared" si="312"/>
        <v>-6.3001605800000027E-2</v>
      </c>
      <c r="BE720" s="94">
        <f t="shared" si="313"/>
        <v>0.28105436479999996</v>
      </c>
      <c r="BF720" s="94">
        <f t="shared" si="314"/>
        <v>0.34405597060000004</v>
      </c>
      <c r="BG720" s="95">
        <f t="shared" si="302"/>
        <v>0</v>
      </c>
      <c r="BH720" s="95">
        <f t="shared" si="303"/>
        <v>0</v>
      </c>
      <c r="BI720" s="95">
        <f>(AVERAGE(B$12:B720)-AVERAGE($D$12:$D720))/STDEV(B$12:B720)</f>
        <v>-8.7081254602406233E-2</v>
      </c>
      <c r="BJ720" s="95">
        <f>(AVERAGE(C$12:C720)-AVERAGE($D$12:$D720))/STDEV(C$12:C720)</f>
        <v>0.10432948975861421</v>
      </c>
      <c r="BK720" s="94"/>
      <c r="BL720" s="94"/>
      <c r="BM720" s="94"/>
      <c r="BN720" s="72">
        <f t="shared" si="304"/>
        <v>0</v>
      </c>
      <c r="BO720" s="72">
        <f t="shared" si="305"/>
        <v>0</v>
      </c>
      <c r="BP720" s="72">
        <f t="shared" si="306"/>
        <v>0</v>
      </c>
      <c r="BQ720" s="72">
        <f t="shared" si="307"/>
        <v>1</v>
      </c>
      <c r="BR720" s="72">
        <f t="shared" si="308"/>
        <v>1</v>
      </c>
      <c r="BS720" s="72">
        <f t="shared" si="309"/>
        <v>1</v>
      </c>
      <c r="BT720" s="72"/>
      <c r="BU720" s="72"/>
      <c r="BV720" s="72"/>
      <c r="BW720" s="72"/>
      <c r="BX720" s="72"/>
      <c r="BY720" s="72"/>
      <c r="BZ720" s="72"/>
      <c r="CA720" s="72"/>
      <c r="CB720" s="72"/>
      <c r="CC720" s="73"/>
      <c r="CD720" s="73"/>
      <c r="CE720" s="73"/>
      <c r="CF720" s="73"/>
      <c r="CG720" s="73"/>
      <c r="CH720" s="73">
        <f t="shared" si="290"/>
        <v>0</v>
      </c>
      <c r="CI720" s="73">
        <f t="shared" si="291"/>
        <v>0</v>
      </c>
      <c r="CJ720" s="73">
        <f t="shared" si="292"/>
        <v>0</v>
      </c>
      <c r="CK720" s="73"/>
      <c r="CL720" s="73">
        <f t="shared" si="293"/>
        <v>0</v>
      </c>
      <c r="CM720" s="73">
        <f t="shared" si="294"/>
        <v>0</v>
      </c>
      <c r="CN720" s="73">
        <f t="shared" si="295"/>
        <v>0</v>
      </c>
      <c r="CO720" s="73">
        <f t="shared" si="296"/>
        <v>0</v>
      </c>
      <c r="CP720" s="73">
        <f t="shared" si="297"/>
        <v>0</v>
      </c>
      <c r="CQ720" s="73">
        <f t="shared" si="298"/>
        <v>0</v>
      </c>
      <c r="CR720" s="73">
        <f t="shared" si="310"/>
        <v>0</v>
      </c>
      <c r="CS720" s="94"/>
      <c r="CT720" s="94"/>
      <c r="CU720" s="94"/>
      <c r="CV720" s="94"/>
      <c r="CW720" s="94"/>
    </row>
    <row r="721" spans="1:101" s="22" customFormat="1" x14ac:dyDescent="0.2">
      <c r="A721" s="91">
        <f t="shared" si="311"/>
        <v>710</v>
      </c>
      <c r="B721" s="61"/>
      <c r="C721" s="61"/>
      <c r="D721" s="61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AS721" s="109"/>
      <c r="AT721" s="94"/>
      <c r="AU721" s="94"/>
      <c r="AV721" s="94"/>
      <c r="AW721" s="94"/>
      <c r="AX721" s="94"/>
      <c r="AY721" s="94">
        <f t="shared" si="299"/>
        <v>710</v>
      </c>
      <c r="AZ721" s="94">
        <f>AVERAGE(B$12:B721)</f>
        <v>-1.0500267633333337E-3</v>
      </c>
      <c r="BA721" s="94">
        <f>AVERAGE(C$12:C721)</f>
        <v>4.6842394133333326E-3</v>
      </c>
      <c r="BB721" s="94">
        <f t="shared" si="300"/>
        <v>0</v>
      </c>
      <c r="BC721" s="94">
        <f t="shared" si="301"/>
        <v>0</v>
      </c>
      <c r="BD721" s="94">
        <f t="shared" si="312"/>
        <v>-6.3001605800000027E-2</v>
      </c>
      <c r="BE721" s="94">
        <f t="shared" si="313"/>
        <v>0.28105436479999996</v>
      </c>
      <c r="BF721" s="94">
        <f t="shared" si="314"/>
        <v>0.34405597060000004</v>
      </c>
      <c r="BG721" s="95">
        <f t="shared" si="302"/>
        <v>0</v>
      </c>
      <c r="BH721" s="95">
        <f t="shared" si="303"/>
        <v>0</v>
      </c>
      <c r="BI721" s="95">
        <f>(AVERAGE(B$12:B721)-AVERAGE($D$12:$D721))/STDEV(B$12:B721)</f>
        <v>-8.7081254602406233E-2</v>
      </c>
      <c r="BJ721" s="95">
        <f>(AVERAGE(C$12:C721)-AVERAGE($D$12:$D721))/STDEV(C$12:C721)</f>
        <v>0.10432948975861421</v>
      </c>
      <c r="BK721" s="94"/>
      <c r="BL721" s="94"/>
      <c r="BM721" s="94"/>
      <c r="BN721" s="72">
        <f t="shared" si="304"/>
        <v>0</v>
      </c>
      <c r="BO721" s="72">
        <f t="shared" si="305"/>
        <v>0</v>
      </c>
      <c r="BP721" s="72">
        <f t="shared" si="306"/>
        <v>0</v>
      </c>
      <c r="BQ721" s="72">
        <f t="shared" si="307"/>
        <v>1</v>
      </c>
      <c r="BR721" s="72">
        <f t="shared" si="308"/>
        <v>1</v>
      </c>
      <c r="BS721" s="72">
        <f t="shared" si="309"/>
        <v>1</v>
      </c>
      <c r="BT721" s="72"/>
      <c r="BU721" s="72"/>
      <c r="BV721" s="72"/>
      <c r="BW721" s="72"/>
      <c r="BX721" s="72"/>
      <c r="BY721" s="72"/>
      <c r="BZ721" s="72"/>
      <c r="CA721" s="72"/>
      <c r="CB721" s="72"/>
      <c r="CC721" s="73"/>
      <c r="CD721" s="73"/>
      <c r="CE721" s="73"/>
      <c r="CF721" s="73"/>
      <c r="CG721" s="73"/>
      <c r="CH721" s="73">
        <f t="shared" si="290"/>
        <v>0</v>
      </c>
      <c r="CI721" s="73">
        <f t="shared" si="291"/>
        <v>0</v>
      </c>
      <c r="CJ721" s="73">
        <f t="shared" si="292"/>
        <v>0</v>
      </c>
      <c r="CK721" s="73"/>
      <c r="CL721" s="73">
        <f t="shared" si="293"/>
        <v>0</v>
      </c>
      <c r="CM721" s="73">
        <f t="shared" si="294"/>
        <v>0</v>
      </c>
      <c r="CN721" s="73">
        <f t="shared" si="295"/>
        <v>0</v>
      </c>
      <c r="CO721" s="73">
        <f t="shared" si="296"/>
        <v>0</v>
      </c>
      <c r="CP721" s="73">
        <f t="shared" si="297"/>
        <v>0</v>
      </c>
      <c r="CQ721" s="73">
        <f t="shared" si="298"/>
        <v>0</v>
      </c>
      <c r="CR721" s="73">
        <f t="shared" si="310"/>
        <v>0</v>
      </c>
      <c r="CS721" s="94"/>
      <c r="CT721" s="94"/>
      <c r="CU721" s="94"/>
      <c r="CV721" s="94"/>
      <c r="CW721" s="94"/>
    </row>
    <row r="722" spans="1:101" s="22" customFormat="1" x14ac:dyDescent="0.2">
      <c r="A722" s="91">
        <f t="shared" si="311"/>
        <v>711</v>
      </c>
      <c r="B722" s="61"/>
      <c r="C722" s="61"/>
      <c r="D722" s="61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AS722" s="109"/>
      <c r="AT722" s="94"/>
      <c r="AU722" s="94"/>
      <c r="AV722" s="94"/>
      <c r="AW722" s="94"/>
      <c r="AX722" s="94"/>
      <c r="AY722" s="94">
        <f t="shared" si="299"/>
        <v>711</v>
      </c>
      <c r="AZ722" s="94">
        <f>AVERAGE(B$12:B722)</f>
        <v>-1.0500267633333337E-3</v>
      </c>
      <c r="BA722" s="94">
        <f>AVERAGE(C$12:C722)</f>
        <v>4.6842394133333326E-3</v>
      </c>
      <c r="BB722" s="94">
        <f t="shared" si="300"/>
        <v>0</v>
      </c>
      <c r="BC722" s="94">
        <f t="shared" si="301"/>
        <v>0</v>
      </c>
      <c r="BD722" s="94">
        <f t="shared" si="312"/>
        <v>-6.3001605800000027E-2</v>
      </c>
      <c r="BE722" s="94">
        <f t="shared" si="313"/>
        <v>0.28105436479999996</v>
      </c>
      <c r="BF722" s="94">
        <f t="shared" si="314"/>
        <v>0.34405597060000004</v>
      </c>
      <c r="BG722" s="95">
        <f t="shared" si="302"/>
        <v>0</v>
      </c>
      <c r="BH722" s="95">
        <f t="shared" si="303"/>
        <v>0</v>
      </c>
      <c r="BI722" s="95">
        <f>(AVERAGE(B$12:B722)-AVERAGE($D$12:$D722))/STDEV(B$12:B722)</f>
        <v>-8.7081254602406233E-2</v>
      </c>
      <c r="BJ722" s="95">
        <f>(AVERAGE(C$12:C722)-AVERAGE($D$12:$D722))/STDEV(C$12:C722)</f>
        <v>0.10432948975861421</v>
      </c>
      <c r="BK722" s="94"/>
      <c r="BL722" s="94"/>
      <c r="BM722" s="94"/>
      <c r="BN722" s="72">
        <f t="shared" si="304"/>
        <v>0</v>
      </c>
      <c r="BO722" s="72">
        <f t="shared" si="305"/>
        <v>0</v>
      </c>
      <c r="BP722" s="72">
        <f t="shared" si="306"/>
        <v>0</v>
      </c>
      <c r="BQ722" s="72">
        <f t="shared" si="307"/>
        <v>1</v>
      </c>
      <c r="BR722" s="72">
        <f t="shared" si="308"/>
        <v>1</v>
      </c>
      <c r="BS722" s="72">
        <f t="shared" si="309"/>
        <v>1</v>
      </c>
      <c r="BT722" s="72"/>
      <c r="BU722" s="72"/>
      <c r="BV722" s="72"/>
      <c r="BW722" s="72"/>
      <c r="BX722" s="72"/>
      <c r="BY722" s="72"/>
      <c r="BZ722" s="72"/>
      <c r="CA722" s="72"/>
      <c r="CB722" s="72"/>
      <c r="CC722" s="73"/>
      <c r="CD722" s="73"/>
      <c r="CE722" s="73"/>
      <c r="CF722" s="73"/>
      <c r="CG722" s="73"/>
      <c r="CH722" s="73">
        <f t="shared" si="290"/>
        <v>0</v>
      </c>
      <c r="CI722" s="73">
        <f t="shared" si="291"/>
        <v>0</v>
      </c>
      <c r="CJ722" s="73">
        <f t="shared" si="292"/>
        <v>0</v>
      </c>
      <c r="CK722" s="73"/>
      <c r="CL722" s="73">
        <f t="shared" si="293"/>
        <v>0</v>
      </c>
      <c r="CM722" s="73">
        <f t="shared" si="294"/>
        <v>0</v>
      </c>
      <c r="CN722" s="73">
        <f t="shared" si="295"/>
        <v>0</v>
      </c>
      <c r="CO722" s="73">
        <f t="shared" si="296"/>
        <v>0</v>
      </c>
      <c r="CP722" s="73">
        <f t="shared" si="297"/>
        <v>0</v>
      </c>
      <c r="CQ722" s="73">
        <f t="shared" si="298"/>
        <v>0</v>
      </c>
      <c r="CR722" s="73">
        <f t="shared" si="310"/>
        <v>0</v>
      </c>
      <c r="CS722" s="94"/>
      <c r="CT722" s="94"/>
      <c r="CU722" s="94"/>
      <c r="CV722" s="94"/>
      <c r="CW722" s="94"/>
    </row>
    <row r="723" spans="1:101" s="22" customFormat="1" x14ac:dyDescent="0.2">
      <c r="A723" s="91">
        <f t="shared" si="311"/>
        <v>712</v>
      </c>
      <c r="B723" s="61"/>
      <c r="C723" s="61"/>
      <c r="D723" s="61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AS723" s="109"/>
      <c r="AT723" s="94"/>
      <c r="AU723" s="94"/>
      <c r="AV723" s="94"/>
      <c r="AW723" s="94"/>
      <c r="AX723" s="94"/>
      <c r="AY723" s="94">
        <f t="shared" si="299"/>
        <v>712</v>
      </c>
      <c r="AZ723" s="94">
        <f>AVERAGE(B$12:B723)</f>
        <v>-1.0500267633333337E-3</v>
      </c>
      <c r="BA723" s="94">
        <f>AVERAGE(C$12:C723)</f>
        <v>4.6842394133333326E-3</v>
      </c>
      <c r="BB723" s="94">
        <f t="shared" si="300"/>
        <v>0</v>
      </c>
      <c r="BC723" s="94">
        <f t="shared" si="301"/>
        <v>0</v>
      </c>
      <c r="BD723" s="94">
        <f t="shared" si="312"/>
        <v>-6.3001605800000027E-2</v>
      </c>
      <c r="BE723" s="94">
        <f t="shared" si="313"/>
        <v>0.28105436479999996</v>
      </c>
      <c r="BF723" s="94">
        <f t="shared" si="314"/>
        <v>0.34405597060000004</v>
      </c>
      <c r="BG723" s="95">
        <f t="shared" si="302"/>
        <v>0</v>
      </c>
      <c r="BH723" s="95">
        <f t="shared" si="303"/>
        <v>0</v>
      </c>
      <c r="BI723" s="95">
        <f>(AVERAGE(B$12:B723)-AVERAGE($D$12:$D723))/STDEV(B$12:B723)</f>
        <v>-8.7081254602406233E-2</v>
      </c>
      <c r="BJ723" s="95">
        <f>(AVERAGE(C$12:C723)-AVERAGE($D$12:$D723))/STDEV(C$12:C723)</f>
        <v>0.10432948975861421</v>
      </c>
      <c r="BK723" s="94"/>
      <c r="BL723" s="94"/>
      <c r="BM723" s="94"/>
      <c r="BN723" s="72">
        <f t="shared" si="304"/>
        <v>0</v>
      </c>
      <c r="BO723" s="72">
        <f t="shared" si="305"/>
        <v>0</v>
      </c>
      <c r="BP723" s="72">
        <f t="shared" si="306"/>
        <v>0</v>
      </c>
      <c r="BQ723" s="72">
        <f t="shared" si="307"/>
        <v>1</v>
      </c>
      <c r="BR723" s="72">
        <f t="shared" si="308"/>
        <v>1</v>
      </c>
      <c r="BS723" s="72">
        <f t="shared" si="309"/>
        <v>1</v>
      </c>
      <c r="BT723" s="72"/>
      <c r="BU723" s="72"/>
      <c r="BV723" s="72"/>
      <c r="BW723" s="72"/>
      <c r="BX723" s="72"/>
      <c r="BY723" s="72"/>
      <c r="BZ723" s="72"/>
      <c r="CA723" s="72"/>
      <c r="CB723" s="72"/>
      <c r="CC723" s="73"/>
      <c r="CD723" s="73"/>
      <c r="CE723" s="73"/>
      <c r="CF723" s="73"/>
      <c r="CG723" s="73"/>
      <c r="CH723" s="73">
        <f t="shared" si="290"/>
        <v>0</v>
      </c>
      <c r="CI723" s="73">
        <f t="shared" si="291"/>
        <v>0</v>
      </c>
      <c r="CJ723" s="73">
        <f t="shared" si="292"/>
        <v>0</v>
      </c>
      <c r="CK723" s="73"/>
      <c r="CL723" s="73">
        <f t="shared" si="293"/>
        <v>0</v>
      </c>
      <c r="CM723" s="73">
        <f t="shared" si="294"/>
        <v>0</v>
      </c>
      <c r="CN723" s="73">
        <f t="shared" si="295"/>
        <v>0</v>
      </c>
      <c r="CO723" s="73">
        <f t="shared" si="296"/>
        <v>0</v>
      </c>
      <c r="CP723" s="73">
        <f t="shared" si="297"/>
        <v>0</v>
      </c>
      <c r="CQ723" s="73">
        <f t="shared" si="298"/>
        <v>0</v>
      </c>
      <c r="CR723" s="73">
        <f t="shared" si="310"/>
        <v>0</v>
      </c>
      <c r="CS723" s="94"/>
      <c r="CT723" s="94"/>
      <c r="CU723" s="94"/>
      <c r="CV723" s="94"/>
      <c r="CW723" s="94"/>
    </row>
    <row r="724" spans="1:101" s="22" customFormat="1" x14ac:dyDescent="0.2">
      <c r="A724" s="91">
        <f t="shared" si="311"/>
        <v>713</v>
      </c>
      <c r="B724" s="61"/>
      <c r="C724" s="61"/>
      <c r="D724" s="61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AS724" s="109"/>
      <c r="AT724" s="94"/>
      <c r="AU724" s="94"/>
      <c r="AV724" s="94"/>
      <c r="AW724" s="94"/>
      <c r="AX724" s="94"/>
      <c r="AY724" s="94">
        <f t="shared" si="299"/>
        <v>713</v>
      </c>
      <c r="AZ724" s="94">
        <f>AVERAGE(B$12:B724)</f>
        <v>-1.0500267633333337E-3</v>
      </c>
      <c r="BA724" s="94">
        <f>AVERAGE(C$12:C724)</f>
        <v>4.6842394133333326E-3</v>
      </c>
      <c r="BB724" s="94">
        <f t="shared" si="300"/>
        <v>0</v>
      </c>
      <c r="BC724" s="94">
        <f t="shared" si="301"/>
        <v>0</v>
      </c>
      <c r="BD724" s="94">
        <f t="shared" si="312"/>
        <v>-6.3001605800000027E-2</v>
      </c>
      <c r="BE724" s="94">
        <f t="shared" si="313"/>
        <v>0.28105436479999996</v>
      </c>
      <c r="BF724" s="94">
        <f t="shared" si="314"/>
        <v>0.34405597060000004</v>
      </c>
      <c r="BG724" s="95">
        <f t="shared" si="302"/>
        <v>0</v>
      </c>
      <c r="BH724" s="95">
        <f t="shared" si="303"/>
        <v>0</v>
      </c>
      <c r="BI724" s="95">
        <f>(AVERAGE(B$12:B724)-AVERAGE($D$12:$D724))/STDEV(B$12:B724)</f>
        <v>-8.7081254602406233E-2</v>
      </c>
      <c r="BJ724" s="95">
        <f>(AVERAGE(C$12:C724)-AVERAGE($D$12:$D724))/STDEV(C$12:C724)</f>
        <v>0.10432948975861421</v>
      </c>
      <c r="BK724" s="94"/>
      <c r="BL724" s="94"/>
      <c r="BM724" s="94"/>
      <c r="BN724" s="72">
        <f t="shared" si="304"/>
        <v>0</v>
      </c>
      <c r="BO724" s="72">
        <f t="shared" si="305"/>
        <v>0</v>
      </c>
      <c r="BP724" s="72">
        <f t="shared" si="306"/>
        <v>0</v>
      </c>
      <c r="BQ724" s="72">
        <f t="shared" si="307"/>
        <v>1</v>
      </c>
      <c r="BR724" s="72">
        <f t="shared" si="308"/>
        <v>1</v>
      </c>
      <c r="BS724" s="72">
        <f t="shared" si="309"/>
        <v>1</v>
      </c>
      <c r="BT724" s="72"/>
      <c r="BU724" s="72"/>
      <c r="BV724" s="72"/>
      <c r="BW724" s="72"/>
      <c r="BX724" s="72"/>
      <c r="BY724" s="72"/>
      <c r="BZ724" s="72"/>
      <c r="CA724" s="72"/>
      <c r="CB724" s="72"/>
      <c r="CC724" s="73"/>
      <c r="CD724" s="73"/>
      <c r="CE724" s="73"/>
      <c r="CF724" s="73"/>
      <c r="CG724" s="73"/>
      <c r="CH724" s="73">
        <f t="shared" si="290"/>
        <v>0</v>
      </c>
      <c r="CI724" s="73">
        <f t="shared" si="291"/>
        <v>0</v>
      </c>
      <c r="CJ724" s="73">
        <f t="shared" si="292"/>
        <v>0</v>
      </c>
      <c r="CK724" s="73"/>
      <c r="CL724" s="73">
        <f t="shared" si="293"/>
        <v>0</v>
      </c>
      <c r="CM724" s="73">
        <f t="shared" si="294"/>
        <v>0</v>
      </c>
      <c r="CN724" s="73">
        <f t="shared" si="295"/>
        <v>0</v>
      </c>
      <c r="CO724" s="73">
        <f t="shared" si="296"/>
        <v>0</v>
      </c>
      <c r="CP724" s="73">
        <f t="shared" si="297"/>
        <v>0</v>
      </c>
      <c r="CQ724" s="73">
        <f t="shared" si="298"/>
        <v>0</v>
      </c>
      <c r="CR724" s="73">
        <f t="shared" si="310"/>
        <v>0</v>
      </c>
      <c r="CS724" s="94"/>
      <c r="CT724" s="94"/>
      <c r="CU724" s="94"/>
      <c r="CV724" s="94"/>
      <c r="CW724" s="94"/>
    </row>
    <row r="725" spans="1:101" s="22" customFormat="1" x14ac:dyDescent="0.2">
      <c r="A725" s="91">
        <f t="shared" si="311"/>
        <v>714</v>
      </c>
      <c r="B725" s="61"/>
      <c r="C725" s="61"/>
      <c r="D725" s="61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AS725" s="109"/>
      <c r="AT725" s="94"/>
      <c r="AU725" s="94"/>
      <c r="AV725" s="94"/>
      <c r="AW725" s="94"/>
      <c r="AX725" s="94"/>
      <c r="AY725" s="94">
        <f t="shared" si="299"/>
        <v>714</v>
      </c>
      <c r="AZ725" s="94">
        <f>AVERAGE(B$12:B725)</f>
        <v>-1.0500267633333337E-3</v>
      </c>
      <c r="BA725" s="94">
        <f>AVERAGE(C$12:C725)</f>
        <v>4.6842394133333326E-3</v>
      </c>
      <c r="BB725" s="94">
        <f t="shared" si="300"/>
        <v>0</v>
      </c>
      <c r="BC725" s="94">
        <f t="shared" si="301"/>
        <v>0</v>
      </c>
      <c r="BD725" s="94">
        <f t="shared" si="312"/>
        <v>-6.3001605800000027E-2</v>
      </c>
      <c r="BE725" s="94">
        <f t="shared" si="313"/>
        <v>0.28105436479999996</v>
      </c>
      <c r="BF725" s="94">
        <f t="shared" si="314"/>
        <v>0.34405597060000004</v>
      </c>
      <c r="BG725" s="95">
        <f t="shared" si="302"/>
        <v>0</v>
      </c>
      <c r="BH725" s="95">
        <f t="shared" si="303"/>
        <v>0</v>
      </c>
      <c r="BI725" s="95">
        <f>(AVERAGE(B$12:B725)-AVERAGE($D$12:$D725))/STDEV(B$12:B725)</f>
        <v>-8.7081254602406233E-2</v>
      </c>
      <c r="BJ725" s="95">
        <f>(AVERAGE(C$12:C725)-AVERAGE($D$12:$D725))/STDEV(C$12:C725)</f>
        <v>0.10432948975861421</v>
      </c>
      <c r="BK725" s="94"/>
      <c r="BL725" s="94"/>
      <c r="BM725" s="94"/>
      <c r="BN725" s="72">
        <f t="shared" si="304"/>
        <v>0</v>
      </c>
      <c r="BO725" s="72">
        <f t="shared" si="305"/>
        <v>0</v>
      </c>
      <c r="BP725" s="72">
        <f t="shared" si="306"/>
        <v>0</v>
      </c>
      <c r="BQ725" s="72">
        <f t="shared" si="307"/>
        <v>1</v>
      </c>
      <c r="BR725" s="72">
        <f t="shared" si="308"/>
        <v>1</v>
      </c>
      <c r="BS725" s="72">
        <f t="shared" si="309"/>
        <v>1</v>
      </c>
      <c r="BT725" s="72"/>
      <c r="BU725" s="72"/>
      <c r="BV725" s="72"/>
      <c r="BW725" s="72"/>
      <c r="BX725" s="72"/>
      <c r="BY725" s="72"/>
      <c r="BZ725" s="72"/>
      <c r="CA725" s="72"/>
      <c r="CB725" s="72"/>
      <c r="CC725" s="73"/>
      <c r="CD725" s="73"/>
      <c r="CE725" s="73"/>
      <c r="CF725" s="73"/>
      <c r="CG725" s="73"/>
      <c r="CH725" s="73">
        <f t="shared" si="290"/>
        <v>0</v>
      </c>
      <c r="CI725" s="73">
        <f t="shared" si="291"/>
        <v>0</v>
      </c>
      <c r="CJ725" s="73">
        <f t="shared" si="292"/>
        <v>0</v>
      </c>
      <c r="CK725" s="73"/>
      <c r="CL725" s="73">
        <f t="shared" si="293"/>
        <v>0</v>
      </c>
      <c r="CM725" s="73">
        <f t="shared" si="294"/>
        <v>0</v>
      </c>
      <c r="CN725" s="73">
        <f t="shared" si="295"/>
        <v>0</v>
      </c>
      <c r="CO725" s="73">
        <f t="shared" si="296"/>
        <v>0</v>
      </c>
      <c r="CP725" s="73">
        <f t="shared" si="297"/>
        <v>0</v>
      </c>
      <c r="CQ725" s="73">
        <f t="shared" si="298"/>
        <v>0</v>
      </c>
      <c r="CR725" s="73">
        <f t="shared" si="310"/>
        <v>0</v>
      </c>
      <c r="CS725" s="94"/>
      <c r="CT725" s="94"/>
      <c r="CU725" s="94"/>
      <c r="CV725" s="94"/>
      <c r="CW725" s="94"/>
    </row>
    <row r="726" spans="1:101" s="22" customFormat="1" x14ac:dyDescent="0.2">
      <c r="A726" s="91">
        <f t="shared" si="311"/>
        <v>715</v>
      </c>
      <c r="B726" s="61"/>
      <c r="C726" s="61"/>
      <c r="D726" s="61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AS726" s="109"/>
      <c r="AT726" s="94"/>
      <c r="AU726" s="94"/>
      <c r="AV726" s="94"/>
      <c r="AW726" s="94"/>
      <c r="AX726" s="94"/>
      <c r="AY726" s="94">
        <f t="shared" si="299"/>
        <v>715</v>
      </c>
      <c r="AZ726" s="94">
        <f>AVERAGE(B$12:B726)</f>
        <v>-1.0500267633333337E-3</v>
      </c>
      <c r="BA726" s="94">
        <f>AVERAGE(C$12:C726)</f>
        <v>4.6842394133333326E-3</v>
      </c>
      <c r="BB726" s="94">
        <f t="shared" si="300"/>
        <v>0</v>
      </c>
      <c r="BC726" s="94">
        <f t="shared" si="301"/>
        <v>0</v>
      </c>
      <c r="BD726" s="94">
        <f t="shared" si="312"/>
        <v>-6.3001605800000027E-2</v>
      </c>
      <c r="BE726" s="94">
        <f t="shared" si="313"/>
        <v>0.28105436479999996</v>
      </c>
      <c r="BF726" s="94">
        <f t="shared" si="314"/>
        <v>0.34405597060000004</v>
      </c>
      <c r="BG726" s="95">
        <f t="shared" si="302"/>
        <v>0</v>
      </c>
      <c r="BH726" s="95">
        <f t="shared" si="303"/>
        <v>0</v>
      </c>
      <c r="BI726" s="95">
        <f>(AVERAGE(B$12:B726)-AVERAGE($D$12:$D726))/STDEV(B$12:B726)</f>
        <v>-8.7081254602406233E-2</v>
      </c>
      <c r="BJ726" s="95">
        <f>(AVERAGE(C$12:C726)-AVERAGE($D$12:$D726))/STDEV(C$12:C726)</f>
        <v>0.10432948975861421</v>
      </c>
      <c r="BK726" s="94"/>
      <c r="BL726" s="94"/>
      <c r="BM726" s="94"/>
      <c r="BN726" s="72">
        <f t="shared" si="304"/>
        <v>0</v>
      </c>
      <c r="BO726" s="72">
        <f t="shared" si="305"/>
        <v>0</v>
      </c>
      <c r="BP726" s="72">
        <f t="shared" si="306"/>
        <v>0</v>
      </c>
      <c r="BQ726" s="72">
        <f t="shared" si="307"/>
        <v>1</v>
      </c>
      <c r="BR726" s="72">
        <f t="shared" si="308"/>
        <v>1</v>
      </c>
      <c r="BS726" s="72">
        <f t="shared" si="309"/>
        <v>1</v>
      </c>
      <c r="BT726" s="72"/>
      <c r="BU726" s="72"/>
      <c r="BV726" s="72"/>
      <c r="BW726" s="72"/>
      <c r="BX726" s="72"/>
      <c r="BY726" s="72"/>
      <c r="BZ726" s="72"/>
      <c r="CA726" s="72"/>
      <c r="CB726" s="72"/>
      <c r="CC726" s="73"/>
      <c r="CD726" s="73"/>
      <c r="CE726" s="73"/>
      <c r="CF726" s="73"/>
      <c r="CG726" s="73"/>
      <c r="CH726" s="73">
        <f t="shared" si="290"/>
        <v>0</v>
      </c>
      <c r="CI726" s="73">
        <f t="shared" si="291"/>
        <v>0</v>
      </c>
      <c r="CJ726" s="73">
        <f t="shared" si="292"/>
        <v>0</v>
      </c>
      <c r="CK726" s="73"/>
      <c r="CL726" s="73">
        <f t="shared" si="293"/>
        <v>0</v>
      </c>
      <c r="CM726" s="73">
        <f t="shared" si="294"/>
        <v>0</v>
      </c>
      <c r="CN726" s="73">
        <f t="shared" si="295"/>
        <v>0</v>
      </c>
      <c r="CO726" s="73">
        <f t="shared" si="296"/>
        <v>0</v>
      </c>
      <c r="CP726" s="73">
        <f t="shared" si="297"/>
        <v>0</v>
      </c>
      <c r="CQ726" s="73">
        <f t="shared" si="298"/>
        <v>0</v>
      </c>
      <c r="CR726" s="73">
        <f t="shared" si="310"/>
        <v>0</v>
      </c>
      <c r="CS726" s="94"/>
      <c r="CT726" s="94"/>
      <c r="CU726" s="94"/>
      <c r="CV726" s="94"/>
      <c r="CW726" s="94"/>
    </row>
    <row r="727" spans="1:101" s="22" customFormat="1" x14ac:dyDescent="0.2">
      <c r="A727" s="91">
        <f t="shared" si="311"/>
        <v>716</v>
      </c>
      <c r="B727" s="61"/>
      <c r="C727" s="61"/>
      <c r="D727" s="61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AS727" s="109"/>
      <c r="AT727" s="94"/>
      <c r="AU727" s="94"/>
      <c r="AV727" s="94"/>
      <c r="AW727" s="94"/>
      <c r="AX727" s="94"/>
      <c r="AY727" s="94">
        <f t="shared" si="299"/>
        <v>716</v>
      </c>
      <c r="AZ727" s="94">
        <f>AVERAGE(B$12:B727)</f>
        <v>-1.0500267633333337E-3</v>
      </c>
      <c r="BA727" s="94">
        <f>AVERAGE(C$12:C727)</f>
        <v>4.6842394133333326E-3</v>
      </c>
      <c r="BB727" s="94">
        <f t="shared" si="300"/>
        <v>0</v>
      </c>
      <c r="BC727" s="94">
        <f t="shared" si="301"/>
        <v>0</v>
      </c>
      <c r="BD727" s="94">
        <f t="shared" si="312"/>
        <v>-6.3001605800000027E-2</v>
      </c>
      <c r="BE727" s="94">
        <f t="shared" si="313"/>
        <v>0.28105436479999996</v>
      </c>
      <c r="BF727" s="94">
        <f t="shared" si="314"/>
        <v>0.34405597060000004</v>
      </c>
      <c r="BG727" s="95">
        <f t="shared" si="302"/>
        <v>0</v>
      </c>
      <c r="BH727" s="95">
        <f t="shared" si="303"/>
        <v>0</v>
      </c>
      <c r="BI727" s="95">
        <f>(AVERAGE(B$12:B727)-AVERAGE($D$12:$D727))/STDEV(B$12:B727)</f>
        <v>-8.7081254602406233E-2</v>
      </c>
      <c r="BJ727" s="95">
        <f>(AVERAGE(C$12:C727)-AVERAGE($D$12:$D727))/STDEV(C$12:C727)</f>
        <v>0.10432948975861421</v>
      </c>
      <c r="BK727" s="94"/>
      <c r="BL727" s="94"/>
      <c r="BM727" s="94"/>
      <c r="BN727" s="72">
        <f t="shared" si="304"/>
        <v>0</v>
      </c>
      <c r="BO727" s="72">
        <f t="shared" si="305"/>
        <v>0</v>
      </c>
      <c r="BP727" s="72">
        <f t="shared" si="306"/>
        <v>0</v>
      </c>
      <c r="BQ727" s="72">
        <f t="shared" si="307"/>
        <v>1</v>
      </c>
      <c r="BR727" s="72">
        <f t="shared" si="308"/>
        <v>1</v>
      </c>
      <c r="BS727" s="72">
        <f t="shared" si="309"/>
        <v>1</v>
      </c>
      <c r="BT727" s="72"/>
      <c r="BU727" s="72"/>
      <c r="BV727" s="72"/>
      <c r="BW727" s="72"/>
      <c r="BX727" s="72"/>
      <c r="BY727" s="72"/>
      <c r="BZ727" s="72"/>
      <c r="CA727" s="72"/>
      <c r="CB727" s="72"/>
      <c r="CC727" s="73"/>
      <c r="CD727" s="73"/>
      <c r="CE727" s="73"/>
      <c r="CF727" s="73"/>
      <c r="CG727" s="73"/>
      <c r="CH727" s="73">
        <f t="shared" si="290"/>
        <v>0</v>
      </c>
      <c r="CI727" s="73">
        <f t="shared" si="291"/>
        <v>0</v>
      </c>
      <c r="CJ727" s="73">
        <f t="shared" si="292"/>
        <v>0</v>
      </c>
      <c r="CK727" s="73"/>
      <c r="CL727" s="73">
        <f t="shared" si="293"/>
        <v>0</v>
      </c>
      <c r="CM727" s="73">
        <f t="shared" si="294"/>
        <v>0</v>
      </c>
      <c r="CN727" s="73">
        <f t="shared" si="295"/>
        <v>0</v>
      </c>
      <c r="CO727" s="73">
        <f t="shared" si="296"/>
        <v>0</v>
      </c>
      <c r="CP727" s="73">
        <f t="shared" si="297"/>
        <v>0</v>
      </c>
      <c r="CQ727" s="73">
        <f t="shared" si="298"/>
        <v>0</v>
      </c>
      <c r="CR727" s="73">
        <f t="shared" si="310"/>
        <v>0</v>
      </c>
      <c r="CS727" s="94"/>
      <c r="CT727" s="94"/>
      <c r="CU727" s="94"/>
      <c r="CV727" s="94"/>
      <c r="CW727" s="94"/>
    </row>
    <row r="728" spans="1:101" s="22" customFormat="1" x14ac:dyDescent="0.2">
      <c r="A728" s="91">
        <f t="shared" si="311"/>
        <v>717</v>
      </c>
      <c r="B728" s="61"/>
      <c r="C728" s="61"/>
      <c r="D728" s="61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AS728" s="109"/>
      <c r="AT728" s="94"/>
      <c r="AU728" s="94"/>
      <c r="AV728" s="94"/>
      <c r="AW728" s="94"/>
      <c r="AX728" s="94"/>
      <c r="AY728" s="94">
        <f t="shared" si="299"/>
        <v>717</v>
      </c>
      <c r="AZ728" s="94">
        <f>AVERAGE(B$12:B728)</f>
        <v>-1.0500267633333337E-3</v>
      </c>
      <c r="BA728" s="94">
        <f>AVERAGE(C$12:C728)</f>
        <v>4.6842394133333326E-3</v>
      </c>
      <c r="BB728" s="94">
        <f t="shared" si="300"/>
        <v>0</v>
      </c>
      <c r="BC728" s="94">
        <f t="shared" si="301"/>
        <v>0</v>
      </c>
      <c r="BD728" s="94">
        <f t="shared" si="312"/>
        <v>-6.3001605800000027E-2</v>
      </c>
      <c r="BE728" s="94">
        <f t="shared" si="313"/>
        <v>0.28105436479999996</v>
      </c>
      <c r="BF728" s="94">
        <f t="shared" si="314"/>
        <v>0.34405597060000004</v>
      </c>
      <c r="BG728" s="95">
        <f t="shared" si="302"/>
        <v>0</v>
      </c>
      <c r="BH728" s="95">
        <f t="shared" si="303"/>
        <v>0</v>
      </c>
      <c r="BI728" s="95">
        <f>(AVERAGE(B$12:B728)-AVERAGE($D$12:$D728))/STDEV(B$12:B728)</f>
        <v>-8.7081254602406233E-2</v>
      </c>
      <c r="BJ728" s="95">
        <f>(AVERAGE(C$12:C728)-AVERAGE($D$12:$D728))/STDEV(C$12:C728)</f>
        <v>0.10432948975861421</v>
      </c>
      <c r="BK728" s="94"/>
      <c r="BL728" s="94"/>
      <c r="BM728" s="94"/>
      <c r="BN728" s="72">
        <f t="shared" si="304"/>
        <v>0</v>
      </c>
      <c r="BO728" s="72">
        <f t="shared" si="305"/>
        <v>0</v>
      </c>
      <c r="BP728" s="72">
        <f t="shared" si="306"/>
        <v>0</v>
      </c>
      <c r="BQ728" s="72">
        <f t="shared" si="307"/>
        <v>1</v>
      </c>
      <c r="BR728" s="72">
        <f t="shared" si="308"/>
        <v>1</v>
      </c>
      <c r="BS728" s="72">
        <f t="shared" si="309"/>
        <v>1</v>
      </c>
      <c r="BT728" s="72"/>
      <c r="BU728" s="72"/>
      <c r="BV728" s="72"/>
      <c r="BW728" s="72"/>
      <c r="BX728" s="72"/>
      <c r="BY728" s="72"/>
      <c r="BZ728" s="72"/>
      <c r="CA728" s="72"/>
      <c r="CB728" s="72"/>
      <c r="CC728" s="73"/>
      <c r="CD728" s="73"/>
      <c r="CE728" s="73"/>
      <c r="CF728" s="73"/>
      <c r="CG728" s="73"/>
      <c r="CH728" s="73">
        <f t="shared" si="290"/>
        <v>0</v>
      </c>
      <c r="CI728" s="73">
        <f t="shared" si="291"/>
        <v>0</v>
      </c>
      <c r="CJ728" s="73">
        <f t="shared" si="292"/>
        <v>0</v>
      </c>
      <c r="CK728" s="73"/>
      <c r="CL728" s="73">
        <f t="shared" si="293"/>
        <v>0</v>
      </c>
      <c r="CM728" s="73">
        <f t="shared" si="294"/>
        <v>0</v>
      </c>
      <c r="CN728" s="73">
        <f t="shared" si="295"/>
        <v>0</v>
      </c>
      <c r="CO728" s="73">
        <f t="shared" si="296"/>
        <v>0</v>
      </c>
      <c r="CP728" s="73">
        <f t="shared" si="297"/>
        <v>0</v>
      </c>
      <c r="CQ728" s="73">
        <f t="shared" si="298"/>
        <v>0</v>
      </c>
      <c r="CR728" s="73">
        <f t="shared" si="310"/>
        <v>0</v>
      </c>
      <c r="CS728" s="94"/>
      <c r="CT728" s="94"/>
      <c r="CU728" s="94"/>
      <c r="CV728" s="94"/>
      <c r="CW728" s="94"/>
    </row>
    <row r="729" spans="1:101" s="22" customFormat="1" x14ac:dyDescent="0.2">
      <c r="A729" s="91">
        <f t="shared" si="311"/>
        <v>718</v>
      </c>
      <c r="B729" s="61"/>
      <c r="C729" s="61"/>
      <c r="D729" s="61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AS729" s="109"/>
      <c r="AT729" s="94"/>
      <c r="AU729" s="94"/>
      <c r="AV729" s="94"/>
      <c r="AW729" s="94"/>
      <c r="AX729" s="94"/>
      <c r="AY729" s="94">
        <f t="shared" si="299"/>
        <v>718</v>
      </c>
      <c r="AZ729" s="94">
        <f>AVERAGE(B$12:B729)</f>
        <v>-1.0500267633333337E-3</v>
      </c>
      <c r="BA729" s="94">
        <f>AVERAGE(C$12:C729)</f>
        <v>4.6842394133333326E-3</v>
      </c>
      <c r="BB729" s="94">
        <f t="shared" si="300"/>
        <v>0</v>
      </c>
      <c r="BC729" s="94">
        <f t="shared" si="301"/>
        <v>0</v>
      </c>
      <c r="BD729" s="94">
        <f t="shared" si="312"/>
        <v>-6.3001605800000027E-2</v>
      </c>
      <c r="BE729" s="94">
        <f t="shared" si="313"/>
        <v>0.28105436479999996</v>
      </c>
      <c r="BF729" s="94">
        <f t="shared" si="314"/>
        <v>0.34405597060000004</v>
      </c>
      <c r="BG729" s="95">
        <f t="shared" si="302"/>
        <v>0</v>
      </c>
      <c r="BH729" s="95">
        <f t="shared" si="303"/>
        <v>0</v>
      </c>
      <c r="BI729" s="95">
        <f>(AVERAGE(B$12:B729)-AVERAGE($D$12:$D729))/STDEV(B$12:B729)</f>
        <v>-8.7081254602406233E-2</v>
      </c>
      <c r="BJ729" s="95">
        <f>(AVERAGE(C$12:C729)-AVERAGE($D$12:$D729))/STDEV(C$12:C729)</f>
        <v>0.10432948975861421</v>
      </c>
      <c r="BK729" s="94"/>
      <c r="BL729" s="94"/>
      <c r="BM729" s="94"/>
      <c r="BN729" s="72">
        <f t="shared" si="304"/>
        <v>0</v>
      </c>
      <c r="BO729" s="72">
        <f t="shared" si="305"/>
        <v>0</v>
      </c>
      <c r="BP729" s="72">
        <f t="shared" si="306"/>
        <v>0</v>
      </c>
      <c r="BQ729" s="72">
        <f t="shared" si="307"/>
        <v>1</v>
      </c>
      <c r="BR729" s="72">
        <f t="shared" si="308"/>
        <v>1</v>
      </c>
      <c r="BS729" s="72">
        <f t="shared" si="309"/>
        <v>1</v>
      </c>
      <c r="BT729" s="72"/>
      <c r="BU729" s="72"/>
      <c r="BV729" s="72"/>
      <c r="BW729" s="72"/>
      <c r="BX729" s="72"/>
      <c r="BY729" s="72"/>
      <c r="BZ729" s="72"/>
      <c r="CA729" s="72"/>
      <c r="CB729" s="72"/>
      <c r="CC729" s="73"/>
      <c r="CD729" s="73"/>
      <c r="CE729" s="73"/>
      <c r="CF729" s="73"/>
      <c r="CG729" s="73"/>
      <c r="CH729" s="73">
        <f t="shared" si="290"/>
        <v>0</v>
      </c>
      <c r="CI729" s="73">
        <f t="shared" si="291"/>
        <v>0</v>
      </c>
      <c r="CJ729" s="73">
        <f t="shared" si="292"/>
        <v>0</v>
      </c>
      <c r="CK729" s="73"/>
      <c r="CL729" s="73">
        <f t="shared" si="293"/>
        <v>0</v>
      </c>
      <c r="CM729" s="73">
        <f t="shared" si="294"/>
        <v>0</v>
      </c>
      <c r="CN729" s="73">
        <f t="shared" si="295"/>
        <v>0</v>
      </c>
      <c r="CO729" s="73">
        <f t="shared" si="296"/>
        <v>0</v>
      </c>
      <c r="CP729" s="73">
        <f t="shared" si="297"/>
        <v>0</v>
      </c>
      <c r="CQ729" s="73">
        <f t="shared" si="298"/>
        <v>0</v>
      </c>
      <c r="CR729" s="73">
        <f t="shared" si="310"/>
        <v>0</v>
      </c>
      <c r="CS729" s="94"/>
      <c r="CT729" s="94"/>
      <c r="CU729" s="94"/>
      <c r="CV729" s="94"/>
      <c r="CW729" s="94"/>
    </row>
    <row r="730" spans="1:101" s="22" customFormat="1" x14ac:dyDescent="0.2">
      <c r="A730" s="91">
        <f t="shared" si="311"/>
        <v>719</v>
      </c>
      <c r="B730" s="61"/>
      <c r="C730" s="61"/>
      <c r="D730" s="61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AS730" s="109"/>
      <c r="AT730" s="94"/>
      <c r="AU730" s="94"/>
      <c r="AV730" s="94"/>
      <c r="AW730" s="94"/>
      <c r="AX730" s="94"/>
      <c r="AY730" s="94">
        <f t="shared" si="299"/>
        <v>719</v>
      </c>
      <c r="AZ730" s="94">
        <f>AVERAGE(B$12:B730)</f>
        <v>-1.0500267633333337E-3</v>
      </c>
      <c r="BA730" s="94">
        <f>AVERAGE(C$12:C730)</f>
        <v>4.6842394133333326E-3</v>
      </c>
      <c r="BB730" s="94">
        <f t="shared" si="300"/>
        <v>0</v>
      </c>
      <c r="BC730" s="94">
        <f t="shared" si="301"/>
        <v>0</v>
      </c>
      <c r="BD730" s="94">
        <f t="shared" si="312"/>
        <v>-6.3001605800000027E-2</v>
      </c>
      <c r="BE730" s="94">
        <f t="shared" si="313"/>
        <v>0.28105436479999996</v>
      </c>
      <c r="BF730" s="94">
        <f t="shared" si="314"/>
        <v>0.34405597060000004</v>
      </c>
      <c r="BG730" s="95">
        <f t="shared" si="302"/>
        <v>0</v>
      </c>
      <c r="BH730" s="95">
        <f t="shared" si="303"/>
        <v>0</v>
      </c>
      <c r="BI730" s="95">
        <f>(AVERAGE(B$12:B730)-AVERAGE($D$12:$D730))/STDEV(B$12:B730)</f>
        <v>-8.7081254602406233E-2</v>
      </c>
      <c r="BJ730" s="95">
        <f>(AVERAGE(C$12:C730)-AVERAGE($D$12:$D730))/STDEV(C$12:C730)</f>
        <v>0.10432948975861421</v>
      </c>
      <c r="BK730" s="94"/>
      <c r="BL730" s="94"/>
      <c r="BM730" s="94"/>
      <c r="BN730" s="72">
        <f t="shared" si="304"/>
        <v>0</v>
      </c>
      <c r="BO730" s="72">
        <f t="shared" si="305"/>
        <v>0</v>
      </c>
      <c r="BP730" s="72">
        <f t="shared" si="306"/>
        <v>0</v>
      </c>
      <c r="BQ730" s="72">
        <f t="shared" si="307"/>
        <v>1</v>
      </c>
      <c r="BR730" s="72">
        <f t="shared" si="308"/>
        <v>1</v>
      </c>
      <c r="BS730" s="72">
        <f t="shared" si="309"/>
        <v>1</v>
      </c>
      <c r="BT730" s="72"/>
      <c r="BU730" s="72"/>
      <c r="BV730" s="72"/>
      <c r="BW730" s="72"/>
      <c r="BX730" s="72"/>
      <c r="BY730" s="72"/>
      <c r="BZ730" s="72"/>
      <c r="CA730" s="72"/>
      <c r="CB730" s="72"/>
      <c r="CC730" s="73"/>
      <c r="CD730" s="73"/>
      <c r="CE730" s="73"/>
      <c r="CF730" s="73"/>
      <c r="CG730" s="73"/>
      <c r="CH730" s="73">
        <f t="shared" si="290"/>
        <v>0</v>
      </c>
      <c r="CI730" s="73">
        <f t="shared" si="291"/>
        <v>0</v>
      </c>
      <c r="CJ730" s="73">
        <f t="shared" si="292"/>
        <v>0</v>
      </c>
      <c r="CK730" s="73"/>
      <c r="CL730" s="73">
        <f t="shared" si="293"/>
        <v>0</v>
      </c>
      <c r="CM730" s="73">
        <f t="shared" si="294"/>
        <v>0</v>
      </c>
      <c r="CN730" s="73">
        <f t="shared" si="295"/>
        <v>0</v>
      </c>
      <c r="CO730" s="73">
        <f t="shared" si="296"/>
        <v>0</v>
      </c>
      <c r="CP730" s="73">
        <f t="shared" si="297"/>
        <v>0</v>
      </c>
      <c r="CQ730" s="73">
        <f t="shared" si="298"/>
        <v>0</v>
      </c>
      <c r="CR730" s="73">
        <f t="shared" si="310"/>
        <v>0</v>
      </c>
      <c r="CS730" s="94"/>
      <c r="CT730" s="94"/>
      <c r="CU730" s="94"/>
      <c r="CV730" s="94"/>
      <c r="CW730" s="94"/>
    </row>
    <row r="731" spans="1:101" s="22" customFormat="1" x14ac:dyDescent="0.2">
      <c r="A731" s="91">
        <f t="shared" si="311"/>
        <v>720</v>
      </c>
      <c r="B731" s="61"/>
      <c r="C731" s="61"/>
      <c r="D731" s="61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AS731" s="109"/>
      <c r="AT731" s="94"/>
      <c r="AU731" s="94"/>
      <c r="AV731" s="94"/>
      <c r="AW731" s="94"/>
      <c r="AX731" s="94"/>
      <c r="AY731" s="94">
        <f t="shared" si="299"/>
        <v>720</v>
      </c>
      <c r="AZ731" s="94">
        <f>AVERAGE(B$12:B731)</f>
        <v>-1.0500267633333337E-3</v>
      </c>
      <c r="BA731" s="94">
        <f>AVERAGE(C$12:C731)</f>
        <v>4.6842394133333326E-3</v>
      </c>
      <c r="BB731" s="94">
        <f t="shared" si="300"/>
        <v>0</v>
      </c>
      <c r="BC731" s="94">
        <f t="shared" si="301"/>
        <v>0</v>
      </c>
      <c r="BD731" s="94">
        <f t="shared" si="312"/>
        <v>-6.3001605800000027E-2</v>
      </c>
      <c r="BE731" s="94">
        <f t="shared" si="313"/>
        <v>0.28105436479999996</v>
      </c>
      <c r="BF731" s="94">
        <f t="shared" si="314"/>
        <v>0.34405597060000004</v>
      </c>
      <c r="BG731" s="95">
        <f t="shared" si="302"/>
        <v>0</v>
      </c>
      <c r="BH731" s="95">
        <f t="shared" si="303"/>
        <v>0</v>
      </c>
      <c r="BI731" s="95">
        <f>(AVERAGE(B$12:B731)-AVERAGE($D$12:$D731))/STDEV(B$12:B731)</f>
        <v>-8.7081254602406233E-2</v>
      </c>
      <c r="BJ731" s="95">
        <f>(AVERAGE(C$12:C731)-AVERAGE($D$12:$D731))/STDEV(C$12:C731)</f>
        <v>0.10432948975861421</v>
      </c>
      <c r="BK731" s="94"/>
      <c r="BL731" s="94"/>
      <c r="BM731" s="94"/>
      <c r="BN731" s="72">
        <f t="shared" si="304"/>
        <v>0</v>
      </c>
      <c r="BO731" s="72">
        <f t="shared" si="305"/>
        <v>0</v>
      </c>
      <c r="BP731" s="72">
        <f t="shared" si="306"/>
        <v>0</v>
      </c>
      <c r="BQ731" s="72">
        <f t="shared" si="307"/>
        <v>1</v>
      </c>
      <c r="BR731" s="72">
        <f t="shared" si="308"/>
        <v>1</v>
      </c>
      <c r="BS731" s="72">
        <f t="shared" si="309"/>
        <v>1</v>
      </c>
      <c r="BT731" s="72"/>
      <c r="BU731" s="72"/>
      <c r="BV731" s="72"/>
      <c r="BW731" s="72"/>
      <c r="BX731" s="72"/>
      <c r="BY731" s="72"/>
      <c r="BZ731" s="72"/>
      <c r="CA731" s="72"/>
      <c r="CB731" s="72"/>
      <c r="CC731" s="73"/>
      <c r="CD731" s="73"/>
      <c r="CE731" s="73"/>
      <c r="CF731" s="73"/>
      <c r="CG731" s="73"/>
      <c r="CH731" s="73">
        <f t="shared" si="290"/>
        <v>0</v>
      </c>
      <c r="CI731" s="73">
        <f t="shared" si="291"/>
        <v>0</v>
      </c>
      <c r="CJ731" s="73">
        <f t="shared" si="292"/>
        <v>0</v>
      </c>
      <c r="CK731" s="73"/>
      <c r="CL731" s="73">
        <f t="shared" si="293"/>
        <v>0</v>
      </c>
      <c r="CM731" s="73">
        <f t="shared" si="294"/>
        <v>0</v>
      </c>
      <c r="CN731" s="73">
        <f t="shared" si="295"/>
        <v>0</v>
      </c>
      <c r="CO731" s="73">
        <f t="shared" si="296"/>
        <v>0</v>
      </c>
      <c r="CP731" s="73">
        <f t="shared" si="297"/>
        <v>0</v>
      </c>
      <c r="CQ731" s="73">
        <f t="shared" si="298"/>
        <v>0</v>
      </c>
      <c r="CR731" s="73">
        <f t="shared" si="310"/>
        <v>0</v>
      </c>
      <c r="CS731" s="94"/>
      <c r="CT731" s="94"/>
      <c r="CU731" s="94"/>
      <c r="CV731" s="94"/>
      <c r="CW731" s="94"/>
    </row>
    <row r="732" spans="1:101" s="22" customFormat="1" x14ac:dyDescent="0.2">
      <c r="A732" s="91">
        <f t="shared" si="311"/>
        <v>721</v>
      </c>
      <c r="B732" s="61"/>
      <c r="C732" s="61"/>
      <c r="D732" s="61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AS732" s="109"/>
      <c r="AT732" s="94"/>
      <c r="AU732" s="94"/>
      <c r="AV732" s="94"/>
      <c r="AW732" s="94"/>
      <c r="AX732" s="94"/>
      <c r="AY732" s="94">
        <f t="shared" si="299"/>
        <v>721</v>
      </c>
      <c r="AZ732" s="94">
        <f>AVERAGE(B$12:B732)</f>
        <v>-1.0500267633333337E-3</v>
      </c>
      <c r="BA732" s="94">
        <f>AVERAGE(C$12:C732)</f>
        <v>4.6842394133333326E-3</v>
      </c>
      <c r="BB732" s="94">
        <f t="shared" si="300"/>
        <v>0</v>
      </c>
      <c r="BC732" s="94">
        <f t="shared" si="301"/>
        <v>0</v>
      </c>
      <c r="BD732" s="94">
        <f t="shared" si="312"/>
        <v>-6.3001605800000027E-2</v>
      </c>
      <c r="BE732" s="94">
        <f t="shared" si="313"/>
        <v>0.28105436479999996</v>
      </c>
      <c r="BF732" s="94">
        <f t="shared" si="314"/>
        <v>0.34405597060000004</v>
      </c>
      <c r="BG732" s="95">
        <f t="shared" si="302"/>
        <v>0</v>
      </c>
      <c r="BH732" s="95">
        <f t="shared" si="303"/>
        <v>0</v>
      </c>
      <c r="BI732" s="95">
        <f>(AVERAGE(B$12:B732)-AVERAGE($D$12:$D732))/STDEV(B$12:B732)</f>
        <v>-8.7081254602406233E-2</v>
      </c>
      <c r="BJ732" s="95">
        <f>(AVERAGE(C$12:C732)-AVERAGE($D$12:$D732))/STDEV(C$12:C732)</f>
        <v>0.10432948975861421</v>
      </c>
      <c r="BK732" s="94"/>
      <c r="BL732" s="94"/>
      <c r="BM732" s="94"/>
      <c r="BN732" s="72">
        <f t="shared" si="304"/>
        <v>0</v>
      </c>
      <c r="BO732" s="72">
        <f t="shared" si="305"/>
        <v>0</v>
      </c>
      <c r="BP732" s="72">
        <f t="shared" si="306"/>
        <v>0</v>
      </c>
      <c r="BQ732" s="72">
        <f t="shared" si="307"/>
        <v>1</v>
      </c>
      <c r="BR732" s="72">
        <f t="shared" si="308"/>
        <v>1</v>
      </c>
      <c r="BS732" s="72">
        <f t="shared" si="309"/>
        <v>1</v>
      </c>
      <c r="BT732" s="72"/>
      <c r="BU732" s="72"/>
      <c r="BV732" s="72"/>
      <c r="BW732" s="72"/>
      <c r="BX732" s="72"/>
      <c r="BY732" s="72"/>
      <c r="BZ732" s="72"/>
      <c r="CA732" s="72"/>
      <c r="CB732" s="72"/>
      <c r="CC732" s="73"/>
      <c r="CD732" s="73"/>
      <c r="CE732" s="73"/>
      <c r="CF732" s="73"/>
      <c r="CG732" s="73"/>
      <c r="CH732" s="73">
        <f t="shared" si="290"/>
        <v>0</v>
      </c>
      <c r="CI732" s="73">
        <f t="shared" si="291"/>
        <v>0</v>
      </c>
      <c r="CJ732" s="73">
        <f t="shared" si="292"/>
        <v>0</v>
      </c>
      <c r="CK732" s="73"/>
      <c r="CL732" s="73">
        <f t="shared" si="293"/>
        <v>0</v>
      </c>
      <c r="CM732" s="73">
        <f t="shared" si="294"/>
        <v>0</v>
      </c>
      <c r="CN732" s="73">
        <f t="shared" si="295"/>
        <v>0</v>
      </c>
      <c r="CO732" s="73">
        <f t="shared" si="296"/>
        <v>0</v>
      </c>
      <c r="CP732" s="73">
        <f t="shared" si="297"/>
        <v>0</v>
      </c>
      <c r="CQ732" s="73">
        <f t="shared" si="298"/>
        <v>0</v>
      </c>
      <c r="CR732" s="73">
        <f t="shared" si="310"/>
        <v>0</v>
      </c>
      <c r="CS732" s="94"/>
      <c r="CT732" s="94"/>
      <c r="CU732" s="94"/>
      <c r="CV732" s="94"/>
      <c r="CW732" s="94"/>
    </row>
    <row r="733" spans="1:101" s="22" customFormat="1" x14ac:dyDescent="0.2">
      <c r="A733" s="91">
        <f t="shared" si="311"/>
        <v>722</v>
      </c>
      <c r="B733" s="61"/>
      <c r="C733" s="61"/>
      <c r="D733" s="61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AS733" s="109"/>
      <c r="AT733" s="94"/>
      <c r="AU733" s="94"/>
      <c r="AV733" s="94"/>
      <c r="AW733" s="94"/>
      <c r="AX733" s="94"/>
      <c r="AY733" s="94">
        <f t="shared" si="299"/>
        <v>722</v>
      </c>
      <c r="AZ733" s="94">
        <f>AVERAGE(B$12:B733)</f>
        <v>-1.0500267633333337E-3</v>
      </c>
      <c r="BA733" s="94">
        <f>AVERAGE(C$12:C733)</f>
        <v>4.6842394133333326E-3</v>
      </c>
      <c r="BB733" s="94">
        <f t="shared" si="300"/>
        <v>0</v>
      </c>
      <c r="BC733" s="94">
        <f t="shared" si="301"/>
        <v>0</v>
      </c>
      <c r="BD733" s="94">
        <f t="shared" si="312"/>
        <v>-6.3001605800000027E-2</v>
      </c>
      <c r="BE733" s="94">
        <f t="shared" si="313"/>
        <v>0.28105436479999996</v>
      </c>
      <c r="BF733" s="94">
        <f t="shared" si="314"/>
        <v>0.34405597060000004</v>
      </c>
      <c r="BG733" s="95">
        <f t="shared" si="302"/>
        <v>0</v>
      </c>
      <c r="BH733" s="95">
        <f t="shared" si="303"/>
        <v>0</v>
      </c>
      <c r="BI733" s="95">
        <f>(AVERAGE(B$12:B733)-AVERAGE($D$12:$D733))/STDEV(B$12:B733)</f>
        <v>-8.7081254602406233E-2</v>
      </c>
      <c r="BJ733" s="95">
        <f>(AVERAGE(C$12:C733)-AVERAGE($D$12:$D733))/STDEV(C$12:C733)</f>
        <v>0.10432948975861421</v>
      </c>
      <c r="BK733" s="94"/>
      <c r="BL733" s="94"/>
      <c r="BM733" s="94"/>
      <c r="BN733" s="72">
        <f t="shared" si="304"/>
        <v>0</v>
      </c>
      <c r="BO733" s="72">
        <f t="shared" si="305"/>
        <v>0</v>
      </c>
      <c r="BP733" s="72">
        <f t="shared" si="306"/>
        <v>0</v>
      </c>
      <c r="BQ733" s="72">
        <f t="shared" si="307"/>
        <v>1</v>
      </c>
      <c r="BR733" s="72">
        <f t="shared" si="308"/>
        <v>1</v>
      </c>
      <c r="BS733" s="72">
        <f t="shared" si="309"/>
        <v>1</v>
      </c>
      <c r="BT733" s="72"/>
      <c r="BU733" s="72"/>
      <c r="BV733" s="72"/>
      <c r="BW733" s="72"/>
      <c r="BX733" s="72"/>
      <c r="BY733" s="72"/>
      <c r="BZ733" s="72"/>
      <c r="CA733" s="72"/>
      <c r="CB733" s="72"/>
      <c r="CC733" s="73"/>
      <c r="CD733" s="73"/>
      <c r="CE733" s="73"/>
      <c r="CF733" s="73"/>
      <c r="CG733" s="73"/>
      <c r="CH733" s="73">
        <f t="shared" si="290"/>
        <v>0</v>
      </c>
      <c r="CI733" s="73">
        <f t="shared" si="291"/>
        <v>0</v>
      </c>
      <c r="CJ733" s="73">
        <f t="shared" si="292"/>
        <v>0</v>
      </c>
      <c r="CK733" s="73"/>
      <c r="CL733" s="73">
        <f t="shared" si="293"/>
        <v>0</v>
      </c>
      <c r="CM733" s="73">
        <f t="shared" si="294"/>
        <v>0</v>
      </c>
      <c r="CN733" s="73">
        <f t="shared" si="295"/>
        <v>0</v>
      </c>
      <c r="CO733" s="73">
        <f t="shared" si="296"/>
        <v>0</v>
      </c>
      <c r="CP733" s="73">
        <f t="shared" si="297"/>
        <v>0</v>
      </c>
      <c r="CQ733" s="73">
        <f t="shared" si="298"/>
        <v>0</v>
      </c>
      <c r="CR733" s="73">
        <f t="shared" si="310"/>
        <v>0</v>
      </c>
      <c r="CS733" s="94"/>
      <c r="CT733" s="94"/>
      <c r="CU733" s="94"/>
      <c r="CV733" s="94"/>
      <c r="CW733" s="94"/>
    </row>
    <row r="734" spans="1:101" s="22" customFormat="1" x14ac:dyDescent="0.2">
      <c r="A734" s="91">
        <f t="shared" si="311"/>
        <v>723</v>
      </c>
      <c r="B734" s="61"/>
      <c r="C734" s="61"/>
      <c r="D734" s="61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AS734" s="109"/>
      <c r="AT734" s="94"/>
      <c r="AU734" s="94"/>
      <c r="AV734" s="94"/>
      <c r="AW734" s="94"/>
      <c r="AX734" s="94"/>
      <c r="AY734" s="94">
        <f t="shared" si="299"/>
        <v>723</v>
      </c>
      <c r="AZ734" s="94">
        <f>AVERAGE(B$12:B734)</f>
        <v>-1.0500267633333337E-3</v>
      </c>
      <c r="BA734" s="94">
        <f>AVERAGE(C$12:C734)</f>
        <v>4.6842394133333326E-3</v>
      </c>
      <c r="BB734" s="94">
        <f t="shared" si="300"/>
        <v>0</v>
      </c>
      <c r="BC734" s="94">
        <f t="shared" si="301"/>
        <v>0</v>
      </c>
      <c r="BD734" s="94">
        <f t="shared" si="312"/>
        <v>-6.3001605800000027E-2</v>
      </c>
      <c r="BE734" s="94">
        <f t="shared" si="313"/>
        <v>0.28105436479999996</v>
      </c>
      <c r="BF734" s="94">
        <f t="shared" si="314"/>
        <v>0.34405597060000004</v>
      </c>
      <c r="BG734" s="95">
        <f t="shared" si="302"/>
        <v>0</v>
      </c>
      <c r="BH734" s="95">
        <f t="shared" si="303"/>
        <v>0</v>
      </c>
      <c r="BI734" s="95">
        <f>(AVERAGE(B$12:B734)-AVERAGE($D$12:$D734))/STDEV(B$12:B734)</f>
        <v>-8.7081254602406233E-2</v>
      </c>
      <c r="BJ734" s="95">
        <f>(AVERAGE(C$12:C734)-AVERAGE($D$12:$D734))/STDEV(C$12:C734)</f>
        <v>0.10432948975861421</v>
      </c>
      <c r="BK734" s="94"/>
      <c r="BL734" s="94"/>
      <c r="BM734" s="94"/>
      <c r="BN734" s="72">
        <f t="shared" si="304"/>
        <v>0</v>
      </c>
      <c r="BO734" s="72">
        <f t="shared" si="305"/>
        <v>0</v>
      </c>
      <c r="BP734" s="72">
        <f t="shared" si="306"/>
        <v>0</v>
      </c>
      <c r="BQ734" s="72">
        <f t="shared" si="307"/>
        <v>1</v>
      </c>
      <c r="BR734" s="72">
        <f t="shared" si="308"/>
        <v>1</v>
      </c>
      <c r="BS734" s="72">
        <f t="shared" si="309"/>
        <v>1</v>
      </c>
      <c r="BT734" s="72"/>
      <c r="BU734" s="72"/>
      <c r="BV734" s="72"/>
      <c r="BW734" s="72"/>
      <c r="BX734" s="72"/>
      <c r="BY734" s="72"/>
      <c r="BZ734" s="72"/>
      <c r="CA734" s="72"/>
      <c r="CB734" s="72"/>
      <c r="CC734" s="73"/>
      <c r="CD734" s="73"/>
      <c r="CE734" s="73"/>
      <c r="CF734" s="73"/>
      <c r="CG734" s="73"/>
      <c r="CH734" s="73">
        <f t="shared" si="290"/>
        <v>0</v>
      </c>
      <c r="CI734" s="73">
        <f t="shared" si="291"/>
        <v>0</v>
      </c>
      <c r="CJ734" s="73">
        <f t="shared" si="292"/>
        <v>0</v>
      </c>
      <c r="CK734" s="73"/>
      <c r="CL734" s="73">
        <f t="shared" si="293"/>
        <v>0</v>
      </c>
      <c r="CM734" s="73">
        <f t="shared" si="294"/>
        <v>0</v>
      </c>
      <c r="CN734" s="73">
        <f t="shared" si="295"/>
        <v>0</v>
      </c>
      <c r="CO734" s="73">
        <f t="shared" si="296"/>
        <v>0</v>
      </c>
      <c r="CP734" s="73">
        <f t="shared" si="297"/>
        <v>0</v>
      </c>
      <c r="CQ734" s="73">
        <f t="shared" si="298"/>
        <v>0</v>
      </c>
      <c r="CR734" s="73">
        <f t="shared" si="310"/>
        <v>0</v>
      </c>
      <c r="CS734" s="94"/>
      <c r="CT734" s="94"/>
      <c r="CU734" s="94"/>
      <c r="CV734" s="94"/>
      <c r="CW734" s="94"/>
    </row>
    <row r="735" spans="1:101" s="22" customFormat="1" x14ac:dyDescent="0.2">
      <c r="A735" s="91">
        <f t="shared" si="311"/>
        <v>724</v>
      </c>
      <c r="B735" s="61"/>
      <c r="C735" s="61"/>
      <c r="D735" s="61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AS735" s="109"/>
      <c r="AT735" s="94"/>
      <c r="AU735" s="94"/>
      <c r="AV735" s="94"/>
      <c r="AW735" s="94"/>
      <c r="AX735" s="94"/>
      <c r="AY735" s="94">
        <f t="shared" si="299"/>
        <v>724</v>
      </c>
      <c r="AZ735" s="94">
        <f>AVERAGE(B$12:B735)</f>
        <v>-1.0500267633333337E-3</v>
      </c>
      <c r="BA735" s="94">
        <f>AVERAGE(C$12:C735)</f>
        <v>4.6842394133333326E-3</v>
      </c>
      <c r="BB735" s="94">
        <f t="shared" si="300"/>
        <v>0</v>
      </c>
      <c r="BC735" s="94">
        <f t="shared" si="301"/>
        <v>0</v>
      </c>
      <c r="BD735" s="94">
        <f t="shared" si="312"/>
        <v>-6.3001605800000027E-2</v>
      </c>
      <c r="BE735" s="94">
        <f t="shared" si="313"/>
        <v>0.28105436479999996</v>
      </c>
      <c r="BF735" s="94">
        <f t="shared" si="314"/>
        <v>0.34405597060000004</v>
      </c>
      <c r="BG735" s="95">
        <f t="shared" si="302"/>
        <v>0</v>
      </c>
      <c r="BH735" s="95">
        <f t="shared" si="303"/>
        <v>0</v>
      </c>
      <c r="BI735" s="95">
        <f>(AVERAGE(B$12:B735)-AVERAGE($D$12:$D735))/STDEV(B$12:B735)</f>
        <v>-8.7081254602406233E-2</v>
      </c>
      <c r="BJ735" s="95">
        <f>(AVERAGE(C$12:C735)-AVERAGE($D$12:$D735))/STDEV(C$12:C735)</f>
        <v>0.10432948975861421</v>
      </c>
      <c r="BK735" s="94"/>
      <c r="BL735" s="94"/>
      <c r="BM735" s="94"/>
      <c r="BN735" s="72">
        <f t="shared" si="304"/>
        <v>0</v>
      </c>
      <c r="BO735" s="72">
        <f t="shared" si="305"/>
        <v>0</v>
      </c>
      <c r="BP735" s="72">
        <f t="shared" si="306"/>
        <v>0</v>
      </c>
      <c r="BQ735" s="72">
        <f t="shared" si="307"/>
        <v>1</v>
      </c>
      <c r="BR735" s="72">
        <f t="shared" si="308"/>
        <v>1</v>
      </c>
      <c r="BS735" s="72">
        <f t="shared" si="309"/>
        <v>1</v>
      </c>
      <c r="BT735" s="72"/>
      <c r="BU735" s="72"/>
      <c r="BV735" s="72"/>
      <c r="BW735" s="72"/>
      <c r="BX735" s="72"/>
      <c r="BY735" s="72"/>
      <c r="BZ735" s="72"/>
      <c r="CA735" s="72"/>
      <c r="CB735" s="72"/>
      <c r="CC735" s="73"/>
      <c r="CD735" s="73"/>
      <c r="CE735" s="73"/>
      <c r="CF735" s="73"/>
      <c r="CG735" s="73"/>
      <c r="CH735" s="73">
        <f t="shared" si="290"/>
        <v>0</v>
      </c>
      <c r="CI735" s="73">
        <f t="shared" si="291"/>
        <v>0</v>
      </c>
      <c r="CJ735" s="73">
        <f t="shared" si="292"/>
        <v>0</v>
      </c>
      <c r="CK735" s="73"/>
      <c r="CL735" s="73">
        <f t="shared" si="293"/>
        <v>0</v>
      </c>
      <c r="CM735" s="73">
        <f t="shared" si="294"/>
        <v>0</v>
      </c>
      <c r="CN735" s="73">
        <f t="shared" si="295"/>
        <v>0</v>
      </c>
      <c r="CO735" s="73">
        <f t="shared" si="296"/>
        <v>0</v>
      </c>
      <c r="CP735" s="73">
        <f t="shared" si="297"/>
        <v>0</v>
      </c>
      <c r="CQ735" s="73">
        <f t="shared" si="298"/>
        <v>0</v>
      </c>
      <c r="CR735" s="73">
        <f t="shared" si="310"/>
        <v>0</v>
      </c>
      <c r="CS735" s="94"/>
      <c r="CT735" s="94"/>
      <c r="CU735" s="94"/>
      <c r="CV735" s="94"/>
      <c r="CW735" s="94"/>
    </row>
    <row r="736" spans="1:101" s="22" customFormat="1" x14ac:dyDescent="0.2">
      <c r="A736" s="91">
        <f t="shared" si="311"/>
        <v>725</v>
      </c>
      <c r="B736" s="61"/>
      <c r="C736" s="61"/>
      <c r="D736" s="61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AS736" s="109"/>
      <c r="AT736" s="94"/>
      <c r="AU736" s="94"/>
      <c r="AV736" s="94"/>
      <c r="AW736" s="94"/>
      <c r="AX736" s="94"/>
      <c r="AY736" s="94">
        <f t="shared" si="299"/>
        <v>725</v>
      </c>
      <c r="AZ736" s="94">
        <f>AVERAGE(B$12:B736)</f>
        <v>-1.0500267633333337E-3</v>
      </c>
      <c r="BA736" s="94">
        <f>AVERAGE(C$12:C736)</f>
        <v>4.6842394133333326E-3</v>
      </c>
      <c r="BB736" s="94">
        <f t="shared" si="300"/>
        <v>0</v>
      </c>
      <c r="BC736" s="94">
        <f t="shared" si="301"/>
        <v>0</v>
      </c>
      <c r="BD736" s="94">
        <f t="shared" si="312"/>
        <v>-6.3001605800000027E-2</v>
      </c>
      <c r="BE736" s="94">
        <f t="shared" si="313"/>
        <v>0.28105436479999996</v>
      </c>
      <c r="BF736" s="94">
        <f t="shared" si="314"/>
        <v>0.34405597060000004</v>
      </c>
      <c r="BG736" s="95">
        <f t="shared" si="302"/>
        <v>0</v>
      </c>
      <c r="BH736" s="95">
        <f t="shared" si="303"/>
        <v>0</v>
      </c>
      <c r="BI736" s="95">
        <f>(AVERAGE(B$12:B736)-AVERAGE($D$12:$D736))/STDEV(B$12:B736)</f>
        <v>-8.7081254602406233E-2</v>
      </c>
      <c r="BJ736" s="95">
        <f>(AVERAGE(C$12:C736)-AVERAGE($D$12:$D736))/STDEV(C$12:C736)</f>
        <v>0.10432948975861421</v>
      </c>
      <c r="BK736" s="94"/>
      <c r="BL736" s="94"/>
      <c r="BM736" s="94"/>
      <c r="BN736" s="72">
        <f t="shared" si="304"/>
        <v>0</v>
      </c>
      <c r="BO736" s="72">
        <f t="shared" si="305"/>
        <v>0</v>
      </c>
      <c r="BP736" s="72">
        <f t="shared" si="306"/>
        <v>0</v>
      </c>
      <c r="BQ736" s="72">
        <f t="shared" si="307"/>
        <v>1</v>
      </c>
      <c r="BR736" s="72">
        <f t="shared" si="308"/>
        <v>1</v>
      </c>
      <c r="BS736" s="72">
        <f t="shared" si="309"/>
        <v>1</v>
      </c>
      <c r="BT736" s="72"/>
      <c r="BU736" s="72"/>
      <c r="BV736" s="72"/>
      <c r="BW736" s="72"/>
      <c r="BX736" s="72"/>
      <c r="BY736" s="72"/>
      <c r="BZ736" s="72"/>
      <c r="CA736" s="72"/>
      <c r="CB736" s="72"/>
      <c r="CC736" s="73"/>
      <c r="CD736" s="73"/>
      <c r="CE736" s="73"/>
      <c r="CF736" s="73"/>
      <c r="CG736" s="73"/>
      <c r="CH736" s="73">
        <f t="shared" si="290"/>
        <v>0</v>
      </c>
      <c r="CI736" s="73">
        <f t="shared" si="291"/>
        <v>0</v>
      </c>
      <c r="CJ736" s="73">
        <f t="shared" si="292"/>
        <v>0</v>
      </c>
      <c r="CK736" s="73"/>
      <c r="CL736" s="73">
        <f t="shared" si="293"/>
        <v>0</v>
      </c>
      <c r="CM736" s="73">
        <f t="shared" si="294"/>
        <v>0</v>
      </c>
      <c r="CN736" s="73">
        <f t="shared" si="295"/>
        <v>0</v>
      </c>
      <c r="CO736" s="73">
        <f t="shared" si="296"/>
        <v>0</v>
      </c>
      <c r="CP736" s="73">
        <f t="shared" si="297"/>
        <v>0</v>
      </c>
      <c r="CQ736" s="73">
        <f t="shared" si="298"/>
        <v>0</v>
      </c>
      <c r="CR736" s="73">
        <f t="shared" si="310"/>
        <v>0</v>
      </c>
      <c r="CS736" s="94"/>
      <c r="CT736" s="94"/>
      <c r="CU736" s="94"/>
      <c r="CV736" s="94"/>
      <c r="CW736" s="94"/>
    </row>
    <row r="737" spans="1:101" s="22" customFormat="1" x14ac:dyDescent="0.2">
      <c r="A737" s="91">
        <f t="shared" si="311"/>
        <v>726</v>
      </c>
      <c r="B737" s="61"/>
      <c r="C737" s="61"/>
      <c r="D737" s="61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AS737" s="109"/>
      <c r="AT737" s="94"/>
      <c r="AU737" s="94"/>
      <c r="AV737" s="94"/>
      <c r="AW737" s="94"/>
      <c r="AX737" s="94"/>
      <c r="AY737" s="94">
        <f t="shared" si="299"/>
        <v>726</v>
      </c>
      <c r="AZ737" s="94">
        <f>AVERAGE(B$12:B737)</f>
        <v>-1.0500267633333337E-3</v>
      </c>
      <c r="BA737" s="94">
        <f>AVERAGE(C$12:C737)</f>
        <v>4.6842394133333326E-3</v>
      </c>
      <c r="BB737" s="94">
        <f t="shared" si="300"/>
        <v>0</v>
      </c>
      <c r="BC737" s="94">
        <f t="shared" si="301"/>
        <v>0</v>
      </c>
      <c r="BD737" s="94">
        <f t="shared" si="312"/>
        <v>-6.3001605800000027E-2</v>
      </c>
      <c r="BE737" s="94">
        <f t="shared" si="313"/>
        <v>0.28105436479999996</v>
      </c>
      <c r="BF737" s="94">
        <f t="shared" si="314"/>
        <v>0.34405597060000004</v>
      </c>
      <c r="BG737" s="95">
        <f t="shared" si="302"/>
        <v>0</v>
      </c>
      <c r="BH737" s="95">
        <f t="shared" si="303"/>
        <v>0</v>
      </c>
      <c r="BI737" s="95">
        <f>(AVERAGE(B$12:B737)-AVERAGE($D$12:$D737))/STDEV(B$12:B737)</f>
        <v>-8.7081254602406233E-2</v>
      </c>
      <c r="BJ737" s="95">
        <f>(AVERAGE(C$12:C737)-AVERAGE($D$12:$D737))/STDEV(C$12:C737)</f>
        <v>0.10432948975861421</v>
      </c>
      <c r="BK737" s="94"/>
      <c r="BL737" s="94"/>
      <c r="BM737" s="94"/>
      <c r="BN737" s="72">
        <f t="shared" si="304"/>
        <v>0</v>
      </c>
      <c r="BO737" s="72">
        <f t="shared" si="305"/>
        <v>0</v>
      </c>
      <c r="BP737" s="72">
        <f t="shared" si="306"/>
        <v>0</v>
      </c>
      <c r="BQ737" s="72">
        <f t="shared" si="307"/>
        <v>1</v>
      </c>
      <c r="BR737" s="72">
        <f t="shared" si="308"/>
        <v>1</v>
      </c>
      <c r="BS737" s="72">
        <f t="shared" si="309"/>
        <v>1</v>
      </c>
      <c r="BT737" s="72"/>
      <c r="BU737" s="72"/>
      <c r="BV737" s="72"/>
      <c r="BW737" s="72"/>
      <c r="BX737" s="72"/>
      <c r="BY737" s="72"/>
      <c r="BZ737" s="72"/>
      <c r="CA737" s="72"/>
      <c r="CB737" s="72"/>
      <c r="CC737" s="73"/>
      <c r="CD737" s="73"/>
      <c r="CE737" s="73"/>
      <c r="CF737" s="73"/>
      <c r="CG737" s="73"/>
      <c r="CH737" s="73">
        <f t="shared" si="290"/>
        <v>0</v>
      </c>
      <c r="CI737" s="73">
        <f t="shared" si="291"/>
        <v>0</v>
      </c>
      <c r="CJ737" s="73">
        <f t="shared" si="292"/>
        <v>0</v>
      </c>
      <c r="CK737" s="73"/>
      <c r="CL737" s="73">
        <f t="shared" si="293"/>
        <v>0</v>
      </c>
      <c r="CM737" s="73">
        <f t="shared" si="294"/>
        <v>0</v>
      </c>
      <c r="CN737" s="73">
        <f t="shared" si="295"/>
        <v>0</v>
      </c>
      <c r="CO737" s="73">
        <f t="shared" si="296"/>
        <v>0</v>
      </c>
      <c r="CP737" s="73">
        <f t="shared" si="297"/>
        <v>0</v>
      </c>
      <c r="CQ737" s="73">
        <f t="shared" si="298"/>
        <v>0</v>
      </c>
      <c r="CR737" s="73">
        <f t="shared" si="310"/>
        <v>0</v>
      </c>
      <c r="CS737" s="94"/>
      <c r="CT737" s="94"/>
      <c r="CU737" s="94"/>
      <c r="CV737" s="94"/>
      <c r="CW737" s="94"/>
    </row>
    <row r="738" spans="1:101" s="22" customFormat="1" x14ac:dyDescent="0.2">
      <c r="A738" s="91">
        <f t="shared" si="311"/>
        <v>727</v>
      </c>
      <c r="B738" s="61"/>
      <c r="C738" s="61"/>
      <c r="D738" s="61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AS738" s="109"/>
      <c r="AT738" s="94"/>
      <c r="AU738" s="94"/>
      <c r="AV738" s="94"/>
      <c r="AW738" s="94"/>
      <c r="AX738" s="94"/>
      <c r="AY738" s="94">
        <f t="shared" si="299"/>
        <v>727</v>
      </c>
      <c r="AZ738" s="94">
        <f>AVERAGE(B$12:B738)</f>
        <v>-1.0500267633333337E-3</v>
      </c>
      <c r="BA738" s="94">
        <f>AVERAGE(C$12:C738)</f>
        <v>4.6842394133333326E-3</v>
      </c>
      <c r="BB738" s="94">
        <f t="shared" si="300"/>
        <v>0</v>
      </c>
      <c r="BC738" s="94">
        <f t="shared" si="301"/>
        <v>0</v>
      </c>
      <c r="BD738" s="94">
        <f t="shared" si="312"/>
        <v>-6.3001605800000027E-2</v>
      </c>
      <c r="BE738" s="94">
        <f t="shared" si="313"/>
        <v>0.28105436479999996</v>
      </c>
      <c r="BF738" s="94">
        <f t="shared" si="314"/>
        <v>0.34405597060000004</v>
      </c>
      <c r="BG738" s="95">
        <f t="shared" si="302"/>
        <v>0</v>
      </c>
      <c r="BH738" s="95">
        <f t="shared" si="303"/>
        <v>0</v>
      </c>
      <c r="BI738" s="95">
        <f>(AVERAGE(B$12:B738)-AVERAGE($D$12:$D738))/STDEV(B$12:B738)</f>
        <v>-8.7081254602406233E-2</v>
      </c>
      <c r="BJ738" s="95">
        <f>(AVERAGE(C$12:C738)-AVERAGE($D$12:$D738))/STDEV(C$12:C738)</f>
        <v>0.10432948975861421</v>
      </c>
      <c r="BK738" s="94"/>
      <c r="BL738" s="94"/>
      <c r="BM738" s="94"/>
      <c r="BN738" s="72">
        <f t="shared" si="304"/>
        <v>0</v>
      </c>
      <c r="BO738" s="72">
        <f t="shared" si="305"/>
        <v>0</v>
      </c>
      <c r="BP738" s="72">
        <f t="shared" si="306"/>
        <v>0</v>
      </c>
      <c r="BQ738" s="72">
        <f t="shared" si="307"/>
        <v>1</v>
      </c>
      <c r="BR738" s="72">
        <f t="shared" si="308"/>
        <v>1</v>
      </c>
      <c r="BS738" s="72">
        <f t="shared" si="309"/>
        <v>1</v>
      </c>
      <c r="BT738" s="72"/>
      <c r="BU738" s="72"/>
      <c r="BV738" s="72"/>
      <c r="BW738" s="72"/>
      <c r="BX738" s="72"/>
      <c r="BY738" s="72"/>
      <c r="BZ738" s="72"/>
      <c r="CA738" s="72"/>
      <c r="CB738" s="72"/>
      <c r="CC738" s="73"/>
      <c r="CD738" s="73"/>
      <c r="CE738" s="73"/>
      <c r="CF738" s="73"/>
      <c r="CG738" s="73"/>
      <c r="CH738" s="73">
        <f t="shared" si="290"/>
        <v>0</v>
      </c>
      <c r="CI738" s="73">
        <f t="shared" si="291"/>
        <v>0</v>
      </c>
      <c r="CJ738" s="73">
        <f t="shared" si="292"/>
        <v>0</v>
      </c>
      <c r="CK738" s="73"/>
      <c r="CL738" s="73">
        <f t="shared" si="293"/>
        <v>0</v>
      </c>
      <c r="CM738" s="73">
        <f t="shared" si="294"/>
        <v>0</v>
      </c>
      <c r="CN738" s="73">
        <f t="shared" si="295"/>
        <v>0</v>
      </c>
      <c r="CO738" s="73">
        <f t="shared" si="296"/>
        <v>0</v>
      </c>
      <c r="CP738" s="73">
        <f t="shared" si="297"/>
        <v>0</v>
      </c>
      <c r="CQ738" s="73">
        <f t="shared" si="298"/>
        <v>0</v>
      </c>
      <c r="CR738" s="73">
        <f t="shared" si="310"/>
        <v>0</v>
      </c>
      <c r="CS738" s="94"/>
      <c r="CT738" s="94"/>
      <c r="CU738" s="94"/>
      <c r="CV738" s="94"/>
      <c r="CW738" s="94"/>
    </row>
    <row r="739" spans="1:101" s="22" customFormat="1" x14ac:dyDescent="0.2">
      <c r="A739" s="91">
        <f t="shared" si="311"/>
        <v>728</v>
      </c>
      <c r="B739" s="61"/>
      <c r="C739" s="61"/>
      <c r="D739" s="61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AS739" s="109"/>
      <c r="AT739" s="94"/>
      <c r="AU739" s="94"/>
      <c r="AV739" s="94"/>
      <c r="AW739" s="94"/>
      <c r="AX739" s="94"/>
      <c r="AY739" s="94">
        <f t="shared" si="299"/>
        <v>728</v>
      </c>
      <c r="AZ739" s="94">
        <f>AVERAGE(B$12:B739)</f>
        <v>-1.0500267633333337E-3</v>
      </c>
      <c r="BA739" s="94">
        <f>AVERAGE(C$12:C739)</f>
        <v>4.6842394133333326E-3</v>
      </c>
      <c r="BB739" s="94">
        <f t="shared" si="300"/>
        <v>0</v>
      </c>
      <c r="BC739" s="94">
        <f t="shared" si="301"/>
        <v>0</v>
      </c>
      <c r="BD739" s="94">
        <f t="shared" si="312"/>
        <v>-6.3001605800000027E-2</v>
      </c>
      <c r="BE739" s="94">
        <f t="shared" si="313"/>
        <v>0.28105436479999996</v>
      </c>
      <c r="BF739" s="94">
        <f t="shared" si="314"/>
        <v>0.34405597060000004</v>
      </c>
      <c r="BG739" s="95">
        <f t="shared" si="302"/>
        <v>0</v>
      </c>
      <c r="BH739" s="95">
        <f t="shared" si="303"/>
        <v>0</v>
      </c>
      <c r="BI739" s="95">
        <f>(AVERAGE(B$12:B739)-AVERAGE($D$12:$D739))/STDEV(B$12:B739)</f>
        <v>-8.7081254602406233E-2</v>
      </c>
      <c r="BJ739" s="95">
        <f>(AVERAGE(C$12:C739)-AVERAGE($D$12:$D739))/STDEV(C$12:C739)</f>
        <v>0.10432948975861421</v>
      </c>
      <c r="BK739" s="94"/>
      <c r="BL739" s="94"/>
      <c r="BM739" s="94"/>
      <c r="BN739" s="72">
        <f t="shared" si="304"/>
        <v>0</v>
      </c>
      <c r="BO739" s="72">
        <f t="shared" si="305"/>
        <v>0</v>
      </c>
      <c r="BP739" s="72">
        <f t="shared" si="306"/>
        <v>0</v>
      </c>
      <c r="BQ739" s="72">
        <f t="shared" si="307"/>
        <v>1</v>
      </c>
      <c r="BR739" s="72">
        <f t="shared" si="308"/>
        <v>1</v>
      </c>
      <c r="BS739" s="72">
        <f t="shared" si="309"/>
        <v>1</v>
      </c>
      <c r="BT739" s="72"/>
      <c r="BU739" s="72"/>
      <c r="BV739" s="72"/>
      <c r="BW739" s="72"/>
      <c r="BX739" s="72"/>
      <c r="BY739" s="72"/>
      <c r="BZ739" s="72"/>
      <c r="CA739" s="72"/>
      <c r="CB739" s="72"/>
      <c r="CC739" s="73"/>
      <c r="CD739" s="73"/>
      <c r="CE739" s="73"/>
      <c r="CF739" s="73"/>
      <c r="CG739" s="73"/>
      <c r="CH739" s="73">
        <f t="shared" si="290"/>
        <v>0</v>
      </c>
      <c r="CI739" s="73">
        <f t="shared" si="291"/>
        <v>0</v>
      </c>
      <c r="CJ739" s="73">
        <f t="shared" si="292"/>
        <v>0</v>
      </c>
      <c r="CK739" s="73"/>
      <c r="CL739" s="73">
        <f t="shared" si="293"/>
        <v>0</v>
      </c>
      <c r="CM739" s="73">
        <f t="shared" si="294"/>
        <v>0</v>
      </c>
      <c r="CN739" s="73">
        <f t="shared" si="295"/>
        <v>0</v>
      </c>
      <c r="CO739" s="73">
        <f t="shared" si="296"/>
        <v>0</v>
      </c>
      <c r="CP739" s="73">
        <f t="shared" si="297"/>
        <v>0</v>
      </c>
      <c r="CQ739" s="73">
        <f t="shared" si="298"/>
        <v>0</v>
      </c>
      <c r="CR739" s="73">
        <f t="shared" si="310"/>
        <v>0</v>
      </c>
      <c r="CS739" s="94"/>
      <c r="CT739" s="94"/>
      <c r="CU739" s="94"/>
      <c r="CV739" s="94"/>
      <c r="CW739" s="94"/>
    </row>
    <row r="740" spans="1:101" s="22" customFormat="1" x14ac:dyDescent="0.2">
      <c r="A740" s="91">
        <f t="shared" si="311"/>
        <v>729</v>
      </c>
      <c r="B740" s="61"/>
      <c r="C740" s="61"/>
      <c r="D740" s="61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AS740" s="109"/>
      <c r="AT740" s="94"/>
      <c r="AU740" s="94"/>
      <c r="AV740" s="94"/>
      <c r="AW740" s="94"/>
      <c r="AX740" s="94"/>
      <c r="AY740" s="94">
        <f t="shared" si="299"/>
        <v>729</v>
      </c>
      <c r="AZ740" s="94">
        <f>AVERAGE(B$12:B740)</f>
        <v>-1.0500267633333337E-3</v>
      </c>
      <c r="BA740" s="94">
        <f>AVERAGE(C$12:C740)</f>
        <v>4.6842394133333326E-3</v>
      </c>
      <c r="BB740" s="94">
        <f t="shared" si="300"/>
        <v>0</v>
      </c>
      <c r="BC740" s="94">
        <f t="shared" si="301"/>
        <v>0</v>
      </c>
      <c r="BD740" s="94">
        <f t="shared" si="312"/>
        <v>-6.3001605800000027E-2</v>
      </c>
      <c r="BE740" s="94">
        <f t="shared" si="313"/>
        <v>0.28105436479999996</v>
      </c>
      <c r="BF740" s="94">
        <f t="shared" si="314"/>
        <v>0.34405597060000004</v>
      </c>
      <c r="BG740" s="95">
        <f t="shared" si="302"/>
        <v>0</v>
      </c>
      <c r="BH740" s="95">
        <f t="shared" si="303"/>
        <v>0</v>
      </c>
      <c r="BI740" s="95">
        <f>(AVERAGE(B$12:B740)-AVERAGE($D$12:$D740))/STDEV(B$12:B740)</f>
        <v>-8.7081254602406233E-2</v>
      </c>
      <c r="BJ740" s="95">
        <f>(AVERAGE(C$12:C740)-AVERAGE($D$12:$D740))/STDEV(C$12:C740)</f>
        <v>0.10432948975861421</v>
      </c>
      <c r="BK740" s="94"/>
      <c r="BL740" s="94"/>
      <c r="BM740" s="94"/>
      <c r="BN740" s="72">
        <f t="shared" si="304"/>
        <v>0</v>
      </c>
      <c r="BO740" s="72">
        <f t="shared" si="305"/>
        <v>0</v>
      </c>
      <c r="BP740" s="72">
        <f t="shared" si="306"/>
        <v>0</v>
      </c>
      <c r="BQ740" s="72">
        <f t="shared" si="307"/>
        <v>1</v>
      </c>
      <c r="BR740" s="72">
        <f t="shared" si="308"/>
        <v>1</v>
      </c>
      <c r="BS740" s="72">
        <f t="shared" si="309"/>
        <v>1</v>
      </c>
      <c r="BT740" s="72"/>
      <c r="BU740" s="72"/>
      <c r="BV740" s="72"/>
      <c r="BW740" s="72"/>
      <c r="BX740" s="72"/>
      <c r="BY740" s="72"/>
      <c r="BZ740" s="72"/>
      <c r="CA740" s="72"/>
      <c r="CB740" s="72"/>
      <c r="CC740" s="73"/>
      <c r="CD740" s="73"/>
      <c r="CE740" s="73"/>
      <c r="CF740" s="73"/>
      <c r="CG740" s="73"/>
      <c r="CH740" s="73">
        <f t="shared" si="290"/>
        <v>0</v>
      </c>
      <c r="CI740" s="73">
        <f t="shared" si="291"/>
        <v>0</v>
      </c>
      <c r="CJ740" s="73">
        <f t="shared" si="292"/>
        <v>0</v>
      </c>
      <c r="CK740" s="73"/>
      <c r="CL740" s="73">
        <f t="shared" si="293"/>
        <v>0</v>
      </c>
      <c r="CM740" s="73">
        <f t="shared" si="294"/>
        <v>0</v>
      </c>
      <c r="CN740" s="73">
        <f t="shared" si="295"/>
        <v>0</v>
      </c>
      <c r="CO740" s="73">
        <f t="shared" si="296"/>
        <v>0</v>
      </c>
      <c r="CP740" s="73">
        <f t="shared" si="297"/>
        <v>0</v>
      </c>
      <c r="CQ740" s="73">
        <f t="shared" si="298"/>
        <v>0</v>
      </c>
      <c r="CR740" s="73">
        <f t="shared" si="310"/>
        <v>0</v>
      </c>
      <c r="CS740" s="94"/>
      <c r="CT740" s="94"/>
      <c r="CU740" s="94"/>
      <c r="CV740" s="94"/>
      <c r="CW740" s="94"/>
    </row>
    <row r="741" spans="1:101" s="22" customFormat="1" x14ac:dyDescent="0.2">
      <c r="A741" s="91">
        <f t="shared" si="311"/>
        <v>730</v>
      </c>
      <c r="B741" s="61"/>
      <c r="C741" s="61"/>
      <c r="D741" s="61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AS741" s="109"/>
      <c r="AT741" s="94"/>
      <c r="AU741" s="94"/>
      <c r="AV741" s="94"/>
      <c r="AW741" s="94"/>
      <c r="AX741" s="94"/>
      <c r="AY741" s="94">
        <f t="shared" si="299"/>
        <v>730</v>
      </c>
      <c r="AZ741" s="94">
        <f>AVERAGE(B$12:B741)</f>
        <v>-1.0500267633333337E-3</v>
      </c>
      <c r="BA741" s="94">
        <f>AVERAGE(C$12:C741)</f>
        <v>4.6842394133333326E-3</v>
      </c>
      <c r="BB741" s="94">
        <f t="shared" si="300"/>
        <v>0</v>
      </c>
      <c r="BC741" s="94">
        <f t="shared" si="301"/>
        <v>0</v>
      </c>
      <c r="BD741" s="94">
        <f t="shared" si="312"/>
        <v>-6.3001605800000027E-2</v>
      </c>
      <c r="BE741" s="94">
        <f t="shared" si="313"/>
        <v>0.28105436479999996</v>
      </c>
      <c r="BF741" s="94">
        <f t="shared" si="314"/>
        <v>0.34405597060000004</v>
      </c>
      <c r="BG741" s="95">
        <f t="shared" si="302"/>
        <v>0</v>
      </c>
      <c r="BH741" s="95">
        <f t="shared" si="303"/>
        <v>0</v>
      </c>
      <c r="BI741" s="95">
        <f>(AVERAGE(B$12:B741)-AVERAGE($D$12:$D741))/STDEV(B$12:B741)</f>
        <v>-8.7081254602406233E-2</v>
      </c>
      <c r="BJ741" s="95">
        <f>(AVERAGE(C$12:C741)-AVERAGE($D$12:$D741))/STDEV(C$12:C741)</f>
        <v>0.10432948975861421</v>
      </c>
      <c r="BK741" s="94"/>
      <c r="BL741" s="94"/>
      <c r="BM741" s="94"/>
      <c r="BN741" s="72">
        <f t="shared" si="304"/>
        <v>0</v>
      </c>
      <c r="BO741" s="72">
        <f t="shared" si="305"/>
        <v>0</v>
      </c>
      <c r="BP741" s="72">
        <f t="shared" si="306"/>
        <v>0</v>
      </c>
      <c r="BQ741" s="72">
        <f t="shared" si="307"/>
        <v>1</v>
      </c>
      <c r="BR741" s="72">
        <f t="shared" si="308"/>
        <v>1</v>
      </c>
      <c r="BS741" s="72">
        <f t="shared" si="309"/>
        <v>1</v>
      </c>
      <c r="BT741" s="72"/>
      <c r="BU741" s="72"/>
      <c r="BV741" s="72"/>
      <c r="BW741" s="72"/>
      <c r="BX741" s="72"/>
      <c r="BY741" s="72"/>
      <c r="BZ741" s="72"/>
      <c r="CA741" s="72"/>
      <c r="CB741" s="72"/>
      <c r="CC741" s="73"/>
      <c r="CD741" s="73"/>
      <c r="CE741" s="73"/>
      <c r="CF741" s="73"/>
      <c r="CG741" s="73"/>
      <c r="CH741" s="73">
        <f t="shared" si="290"/>
        <v>0</v>
      </c>
      <c r="CI741" s="73">
        <f t="shared" si="291"/>
        <v>0</v>
      </c>
      <c r="CJ741" s="73">
        <f t="shared" si="292"/>
        <v>0</v>
      </c>
      <c r="CK741" s="73"/>
      <c r="CL741" s="73">
        <f t="shared" si="293"/>
        <v>0</v>
      </c>
      <c r="CM741" s="73">
        <f t="shared" si="294"/>
        <v>0</v>
      </c>
      <c r="CN741" s="73">
        <f t="shared" si="295"/>
        <v>0</v>
      </c>
      <c r="CO741" s="73">
        <f t="shared" si="296"/>
        <v>0</v>
      </c>
      <c r="CP741" s="73">
        <f t="shared" si="297"/>
        <v>0</v>
      </c>
      <c r="CQ741" s="73">
        <f t="shared" si="298"/>
        <v>0</v>
      </c>
      <c r="CR741" s="73">
        <f t="shared" si="310"/>
        <v>0</v>
      </c>
      <c r="CS741" s="94"/>
      <c r="CT741" s="94"/>
      <c r="CU741" s="94"/>
      <c r="CV741" s="94"/>
      <c r="CW741" s="94"/>
    </row>
    <row r="742" spans="1:101" s="22" customFormat="1" x14ac:dyDescent="0.2">
      <c r="A742" s="91">
        <f t="shared" si="311"/>
        <v>731</v>
      </c>
      <c r="B742" s="61"/>
      <c r="C742" s="61"/>
      <c r="D742" s="61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AS742" s="109"/>
      <c r="AT742" s="94"/>
      <c r="AU742" s="94"/>
      <c r="AV742" s="94"/>
      <c r="AW742" s="94"/>
      <c r="AX742" s="94"/>
      <c r="AY742" s="94">
        <f t="shared" si="299"/>
        <v>731</v>
      </c>
      <c r="AZ742" s="94">
        <f>AVERAGE(B$12:B742)</f>
        <v>-1.0500267633333337E-3</v>
      </c>
      <c r="BA742" s="94">
        <f>AVERAGE(C$12:C742)</f>
        <v>4.6842394133333326E-3</v>
      </c>
      <c r="BB742" s="94">
        <f t="shared" si="300"/>
        <v>0</v>
      </c>
      <c r="BC742" s="94">
        <f t="shared" si="301"/>
        <v>0</v>
      </c>
      <c r="BD742" s="94">
        <f t="shared" si="312"/>
        <v>-6.3001605800000027E-2</v>
      </c>
      <c r="BE742" s="94">
        <f t="shared" si="313"/>
        <v>0.28105436479999996</v>
      </c>
      <c r="BF742" s="94">
        <f t="shared" si="314"/>
        <v>0.34405597060000004</v>
      </c>
      <c r="BG742" s="95">
        <f t="shared" si="302"/>
        <v>0</v>
      </c>
      <c r="BH742" s="95">
        <f t="shared" si="303"/>
        <v>0</v>
      </c>
      <c r="BI742" s="95">
        <f>(AVERAGE(B$12:B742)-AVERAGE($D$12:$D742))/STDEV(B$12:B742)</f>
        <v>-8.7081254602406233E-2</v>
      </c>
      <c r="BJ742" s="95">
        <f>(AVERAGE(C$12:C742)-AVERAGE($D$12:$D742))/STDEV(C$12:C742)</f>
        <v>0.10432948975861421</v>
      </c>
      <c r="BK742" s="94"/>
      <c r="BL742" s="94"/>
      <c r="BM742" s="94"/>
      <c r="BN742" s="72">
        <f t="shared" si="304"/>
        <v>0</v>
      </c>
      <c r="BO742" s="72">
        <f t="shared" si="305"/>
        <v>0</v>
      </c>
      <c r="BP742" s="72">
        <f t="shared" si="306"/>
        <v>0</v>
      </c>
      <c r="BQ742" s="72">
        <f t="shared" si="307"/>
        <v>1</v>
      </c>
      <c r="BR742" s="72">
        <f t="shared" si="308"/>
        <v>1</v>
      </c>
      <c r="BS742" s="72">
        <f t="shared" si="309"/>
        <v>1</v>
      </c>
      <c r="BT742" s="72"/>
      <c r="BU742" s="72"/>
      <c r="BV742" s="72"/>
      <c r="BW742" s="72"/>
      <c r="BX742" s="72"/>
      <c r="BY742" s="72"/>
      <c r="BZ742" s="72"/>
      <c r="CA742" s="72"/>
      <c r="CB742" s="72"/>
      <c r="CC742" s="73"/>
      <c r="CD742" s="73"/>
      <c r="CE742" s="73"/>
      <c r="CF742" s="73"/>
      <c r="CG742" s="73"/>
      <c r="CH742" s="73">
        <f t="shared" si="290"/>
        <v>0</v>
      </c>
      <c r="CI742" s="73">
        <f t="shared" si="291"/>
        <v>0</v>
      </c>
      <c r="CJ742" s="73">
        <f t="shared" si="292"/>
        <v>0</v>
      </c>
      <c r="CK742" s="73"/>
      <c r="CL742" s="73">
        <f t="shared" si="293"/>
        <v>0</v>
      </c>
      <c r="CM742" s="73">
        <f t="shared" si="294"/>
        <v>0</v>
      </c>
      <c r="CN742" s="73">
        <f t="shared" si="295"/>
        <v>0</v>
      </c>
      <c r="CO742" s="73">
        <f t="shared" si="296"/>
        <v>0</v>
      </c>
      <c r="CP742" s="73">
        <f t="shared" si="297"/>
        <v>0</v>
      </c>
      <c r="CQ742" s="73">
        <f t="shared" si="298"/>
        <v>0</v>
      </c>
      <c r="CR742" s="73">
        <f t="shared" si="310"/>
        <v>0</v>
      </c>
      <c r="CS742" s="94"/>
      <c r="CT742" s="94"/>
      <c r="CU742" s="94"/>
      <c r="CV742" s="94"/>
      <c r="CW742" s="94"/>
    </row>
    <row r="743" spans="1:101" s="22" customFormat="1" x14ac:dyDescent="0.2">
      <c r="A743" s="91">
        <f t="shared" si="311"/>
        <v>732</v>
      </c>
      <c r="B743" s="61"/>
      <c r="C743" s="61"/>
      <c r="D743" s="61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AS743" s="109"/>
      <c r="AT743" s="94"/>
      <c r="AU743" s="94"/>
      <c r="AV743" s="94"/>
      <c r="AW743" s="94"/>
      <c r="AX743" s="94"/>
      <c r="AY743" s="94">
        <f t="shared" si="299"/>
        <v>732</v>
      </c>
      <c r="AZ743" s="94">
        <f>AVERAGE(B$12:B743)</f>
        <v>-1.0500267633333337E-3</v>
      </c>
      <c r="BA743" s="94">
        <f>AVERAGE(C$12:C743)</f>
        <v>4.6842394133333326E-3</v>
      </c>
      <c r="BB743" s="94">
        <f t="shared" si="300"/>
        <v>0</v>
      </c>
      <c r="BC743" s="94">
        <f t="shared" si="301"/>
        <v>0</v>
      </c>
      <c r="BD743" s="94">
        <f t="shared" si="312"/>
        <v>-6.3001605800000027E-2</v>
      </c>
      <c r="BE743" s="94">
        <f t="shared" si="313"/>
        <v>0.28105436479999996</v>
      </c>
      <c r="BF743" s="94">
        <f t="shared" si="314"/>
        <v>0.34405597060000004</v>
      </c>
      <c r="BG743" s="95">
        <f t="shared" si="302"/>
        <v>0</v>
      </c>
      <c r="BH743" s="95">
        <f t="shared" si="303"/>
        <v>0</v>
      </c>
      <c r="BI743" s="95">
        <f>(AVERAGE(B$12:B743)-AVERAGE($D$12:$D743))/STDEV(B$12:B743)</f>
        <v>-8.7081254602406233E-2</v>
      </c>
      <c r="BJ743" s="95">
        <f>(AVERAGE(C$12:C743)-AVERAGE($D$12:$D743))/STDEV(C$12:C743)</f>
        <v>0.10432948975861421</v>
      </c>
      <c r="BK743" s="94"/>
      <c r="BL743" s="94"/>
      <c r="BM743" s="94"/>
      <c r="BN743" s="72">
        <f t="shared" si="304"/>
        <v>0</v>
      </c>
      <c r="BO743" s="72">
        <f t="shared" si="305"/>
        <v>0</v>
      </c>
      <c r="BP743" s="72">
        <f t="shared" si="306"/>
        <v>0</v>
      </c>
      <c r="BQ743" s="72">
        <f t="shared" si="307"/>
        <v>1</v>
      </c>
      <c r="BR743" s="72">
        <f t="shared" si="308"/>
        <v>1</v>
      </c>
      <c r="BS743" s="72">
        <f t="shared" si="309"/>
        <v>1</v>
      </c>
      <c r="BT743" s="72"/>
      <c r="BU743" s="72"/>
      <c r="BV743" s="72"/>
      <c r="BW743" s="72"/>
      <c r="BX743" s="72"/>
      <c r="BY743" s="72"/>
      <c r="BZ743" s="72"/>
      <c r="CA743" s="72"/>
      <c r="CB743" s="72"/>
      <c r="CC743" s="73"/>
      <c r="CD743" s="73"/>
      <c r="CE743" s="73"/>
      <c r="CF743" s="73"/>
      <c r="CG743" s="73"/>
      <c r="CH743" s="73">
        <f t="shared" si="290"/>
        <v>0</v>
      </c>
      <c r="CI743" s="73">
        <f t="shared" si="291"/>
        <v>0</v>
      </c>
      <c r="CJ743" s="73">
        <f t="shared" si="292"/>
        <v>0</v>
      </c>
      <c r="CK743" s="73"/>
      <c r="CL743" s="73">
        <f t="shared" si="293"/>
        <v>0</v>
      </c>
      <c r="CM743" s="73">
        <f t="shared" si="294"/>
        <v>0</v>
      </c>
      <c r="CN743" s="73">
        <f t="shared" si="295"/>
        <v>0</v>
      </c>
      <c r="CO743" s="73">
        <f t="shared" si="296"/>
        <v>0</v>
      </c>
      <c r="CP743" s="73">
        <f t="shared" si="297"/>
        <v>0</v>
      </c>
      <c r="CQ743" s="73">
        <f t="shared" si="298"/>
        <v>0</v>
      </c>
      <c r="CR743" s="73">
        <f t="shared" si="310"/>
        <v>0</v>
      </c>
      <c r="CS743" s="94"/>
      <c r="CT743" s="94"/>
      <c r="CU743" s="94"/>
      <c r="CV743" s="94"/>
      <c r="CW743" s="94"/>
    </row>
    <row r="744" spans="1:101" s="22" customFormat="1" x14ac:dyDescent="0.2">
      <c r="A744" s="91">
        <f t="shared" si="311"/>
        <v>733</v>
      </c>
      <c r="B744" s="61"/>
      <c r="C744" s="61"/>
      <c r="D744" s="61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AS744" s="109"/>
      <c r="AT744" s="94"/>
      <c r="AU744" s="94"/>
      <c r="AV744" s="94"/>
      <c r="AW744" s="94"/>
      <c r="AX744" s="94"/>
      <c r="AY744" s="94">
        <f t="shared" si="299"/>
        <v>733</v>
      </c>
      <c r="AZ744" s="94">
        <f>AVERAGE(B$12:B744)</f>
        <v>-1.0500267633333337E-3</v>
      </c>
      <c r="BA744" s="94">
        <f>AVERAGE(C$12:C744)</f>
        <v>4.6842394133333326E-3</v>
      </c>
      <c r="BB744" s="94">
        <f t="shared" si="300"/>
        <v>0</v>
      </c>
      <c r="BC744" s="94">
        <f t="shared" si="301"/>
        <v>0</v>
      </c>
      <c r="BD744" s="94">
        <f t="shared" si="312"/>
        <v>-6.3001605800000027E-2</v>
      </c>
      <c r="BE744" s="94">
        <f t="shared" si="313"/>
        <v>0.28105436479999996</v>
      </c>
      <c r="BF744" s="94">
        <f t="shared" si="314"/>
        <v>0.34405597060000004</v>
      </c>
      <c r="BG744" s="95">
        <f t="shared" si="302"/>
        <v>0</v>
      </c>
      <c r="BH744" s="95">
        <f t="shared" si="303"/>
        <v>0</v>
      </c>
      <c r="BI744" s="95">
        <f>(AVERAGE(B$12:B744)-AVERAGE($D$12:$D744))/STDEV(B$12:B744)</f>
        <v>-8.7081254602406233E-2</v>
      </c>
      <c r="BJ744" s="95">
        <f>(AVERAGE(C$12:C744)-AVERAGE($D$12:$D744))/STDEV(C$12:C744)</f>
        <v>0.10432948975861421</v>
      </c>
      <c r="BK744" s="94"/>
      <c r="BL744" s="94"/>
      <c r="BM744" s="94"/>
      <c r="BN744" s="72">
        <f t="shared" si="304"/>
        <v>0</v>
      </c>
      <c r="BO744" s="72">
        <f t="shared" si="305"/>
        <v>0</v>
      </c>
      <c r="BP744" s="72">
        <f t="shared" si="306"/>
        <v>0</v>
      </c>
      <c r="BQ744" s="72">
        <f t="shared" si="307"/>
        <v>1</v>
      </c>
      <c r="BR744" s="72">
        <f t="shared" si="308"/>
        <v>1</v>
      </c>
      <c r="BS744" s="72">
        <f t="shared" si="309"/>
        <v>1</v>
      </c>
      <c r="BT744" s="72"/>
      <c r="BU744" s="72"/>
      <c r="BV744" s="72"/>
      <c r="BW744" s="72"/>
      <c r="BX744" s="72"/>
      <c r="BY744" s="72"/>
      <c r="BZ744" s="72"/>
      <c r="CA744" s="72"/>
      <c r="CB744" s="72"/>
      <c r="CC744" s="73"/>
      <c r="CD744" s="73"/>
      <c r="CE744" s="73"/>
      <c r="CF744" s="73"/>
      <c r="CG744" s="73"/>
      <c r="CH744" s="73">
        <f t="shared" si="290"/>
        <v>0</v>
      </c>
      <c r="CI744" s="73">
        <f t="shared" si="291"/>
        <v>0</v>
      </c>
      <c r="CJ744" s="73">
        <f t="shared" si="292"/>
        <v>0</v>
      </c>
      <c r="CK744" s="73"/>
      <c r="CL744" s="73">
        <f t="shared" si="293"/>
        <v>0</v>
      </c>
      <c r="CM744" s="73">
        <f t="shared" si="294"/>
        <v>0</v>
      </c>
      <c r="CN744" s="73">
        <f t="shared" si="295"/>
        <v>0</v>
      </c>
      <c r="CO744" s="73">
        <f t="shared" si="296"/>
        <v>0</v>
      </c>
      <c r="CP744" s="73">
        <f t="shared" si="297"/>
        <v>0</v>
      </c>
      <c r="CQ744" s="73">
        <f t="shared" si="298"/>
        <v>0</v>
      </c>
      <c r="CR744" s="73">
        <f t="shared" si="310"/>
        <v>0</v>
      </c>
      <c r="CS744" s="94"/>
      <c r="CT744" s="94"/>
      <c r="CU744" s="94"/>
      <c r="CV744" s="94"/>
      <c r="CW744" s="94"/>
    </row>
    <row r="745" spans="1:101" s="22" customFormat="1" x14ac:dyDescent="0.2">
      <c r="A745" s="91">
        <f t="shared" si="311"/>
        <v>734</v>
      </c>
      <c r="B745" s="61"/>
      <c r="C745" s="61"/>
      <c r="D745" s="61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AS745" s="109"/>
      <c r="AT745" s="94"/>
      <c r="AU745" s="94"/>
      <c r="AV745" s="94"/>
      <c r="AW745" s="94"/>
      <c r="AX745" s="94"/>
      <c r="AY745" s="94">
        <f t="shared" si="299"/>
        <v>734</v>
      </c>
      <c r="AZ745" s="94">
        <f>AVERAGE(B$12:B745)</f>
        <v>-1.0500267633333337E-3</v>
      </c>
      <c r="BA745" s="94">
        <f>AVERAGE(C$12:C745)</f>
        <v>4.6842394133333326E-3</v>
      </c>
      <c r="BB745" s="94">
        <f t="shared" si="300"/>
        <v>0</v>
      </c>
      <c r="BC745" s="94">
        <f t="shared" si="301"/>
        <v>0</v>
      </c>
      <c r="BD745" s="94">
        <f t="shared" si="312"/>
        <v>-6.3001605800000027E-2</v>
      </c>
      <c r="BE745" s="94">
        <f t="shared" si="313"/>
        <v>0.28105436479999996</v>
      </c>
      <c r="BF745" s="94">
        <f t="shared" si="314"/>
        <v>0.34405597060000004</v>
      </c>
      <c r="BG745" s="95">
        <f t="shared" si="302"/>
        <v>0</v>
      </c>
      <c r="BH745" s="95">
        <f t="shared" si="303"/>
        <v>0</v>
      </c>
      <c r="BI745" s="95">
        <f>(AVERAGE(B$12:B745)-AVERAGE($D$12:$D745))/STDEV(B$12:B745)</f>
        <v>-8.7081254602406233E-2</v>
      </c>
      <c r="BJ745" s="95">
        <f>(AVERAGE(C$12:C745)-AVERAGE($D$12:$D745))/STDEV(C$12:C745)</f>
        <v>0.10432948975861421</v>
      </c>
      <c r="BK745" s="94"/>
      <c r="BL745" s="94"/>
      <c r="BM745" s="94"/>
      <c r="BN745" s="72">
        <f t="shared" si="304"/>
        <v>0</v>
      </c>
      <c r="BO745" s="72">
        <f t="shared" si="305"/>
        <v>0</v>
      </c>
      <c r="BP745" s="72">
        <f t="shared" si="306"/>
        <v>0</v>
      </c>
      <c r="BQ745" s="72">
        <f t="shared" si="307"/>
        <v>1</v>
      </c>
      <c r="BR745" s="72">
        <f t="shared" si="308"/>
        <v>1</v>
      </c>
      <c r="BS745" s="72">
        <f t="shared" si="309"/>
        <v>1</v>
      </c>
      <c r="BT745" s="72"/>
      <c r="BU745" s="72"/>
      <c r="BV745" s="72"/>
      <c r="BW745" s="72"/>
      <c r="BX745" s="72"/>
      <c r="BY745" s="72"/>
      <c r="BZ745" s="72"/>
      <c r="CA745" s="72"/>
      <c r="CB745" s="72"/>
      <c r="CC745" s="73"/>
      <c r="CD745" s="73"/>
      <c r="CE745" s="73"/>
      <c r="CF745" s="73"/>
      <c r="CG745" s="73"/>
      <c r="CH745" s="73">
        <f t="shared" si="290"/>
        <v>0</v>
      </c>
      <c r="CI745" s="73">
        <f t="shared" si="291"/>
        <v>0</v>
      </c>
      <c r="CJ745" s="73">
        <f t="shared" si="292"/>
        <v>0</v>
      </c>
      <c r="CK745" s="73"/>
      <c r="CL745" s="73">
        <f t="shared" si="293"/>
        <v>0</v>
      </c>
      <c r="CM745" s="73">
        <f t="shared" si="294"/>
        <v>0</v>
      </c>
      <c r="CN745" s="73">
        <f t="shared" si="295"/>
        <v>0</v>
      </c>
      <c r="CO745" s="73">
        <f t="shared" si="296"/>
        <v>0</v>
      </c>
      <c r="CP745" s="73">
        <f t="shared" si="297"/>
        <v>0</v>
      </c>
      <c r="CQ745" s="73">
        <f t="shared" si="298"/>
        <v>0</v>
      </c>
      <c r="CR745" s="73">
        <f t="shared" si="310"/>
        <v>0</v>
      </c>
      <c r="CS745" s="94"/>
      <c r="CT745" s="94"/>
      <c r="CU745" s="94"/>
      <c r="CV745" s="94"/>
      <c r="CW745" s="94"/>
    </row>
    <row r="746" spans="1:101" s="22" customFormat="1" x14ac:dyDescent="0.2">
      <c r="A746" s="91">
        <f t="shared" si="311"/>
        <v>735</v>
      </c>
      <c r="B746" s="61"/>
      <c r="C746" s="61"/>
      <c r="D746" s="61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AS746" s="109"/>
      <c r="AT746" s="94"/>
      <c r="AU746" s="94"/>
      <c r="AV746" s="94"/>
      <c r="AW746" s="94"/>
      <c r="AX746" s="94"/>
      <c r="AY746" s="94">
        <f t="shared" si="299"/>
        <v>735</v>
      </c>
      <c r="AZ746" s="94">
        <f>AVERAGE(B$12:B746)</f>
        <v>-1.0500267633333337E-3</v>
      </c>
      <c r="BA746" s="94">
        <f>AVERAGE(C$12:C746)</f>
        <v>4.6842394133333326E-3</v>
      </c>
      <c r="BB746" s="94">
        <f t="shared" si="300"/>
        <v>0</v>
      </c>
      <c r="BC746" s="94">
        <f t="shared" si="301"/>
        <v>0</v>
      </c>
      <c r="BD746" s="94">
        <f t="shared" si="312"/>
        <v>-6.3001605800000027E-2</v>
      </c>
      <c r="BE746" s="94">
        <f t="shared" si="313"/>
        <v>0.28105436479999996</v>
      </c>
      <c r="BF746" s="94">
        <f t="shared" si="314"/>
        <v>0.34405597060000004</v>
      </c>
      <c r="BG746" s="95">
        <f t="shared" si="302"/>
        <v>0</v>
      </c>
      <c r="BH746" s="95">
        <f t="shared" si="303"/>
        <v>0</v>
      </c>
      <c r="BI746" s="95">
        <f>(AVERAGE(B$12:B746)-AVERAGE($D$12:$D746))/STDEV(B$12:B746)</f>
        <v>-8.7081254602406233E-2</v>
      </c>
      <c r="BJ746" s="95">
        <f>(AVERAGE(C$12:C746)-AVERAGE($D$12:$D746))/STDEV(C$12:C746)</f>
        <v>0.10432948975861421</v>
      </c>
      <c r="BK746" s="94"/>
      <c r="BL746" s="94"/>
      <c r="BM746" s="94"/>
      <c r="BN746" s="72">
        <f t="shared" si="304"/>
        <v>0</v>
      </c>
      <c r="BO746" s="72">
        <f t="shared" si="305"/>
        <v>0</v>
      </c>
      <c r="BP746" s="72">
        <f t="shared" si="306"/>
        <v>0</v>
      </c>
      <c r="BQ746" s="72">
        <f t="shared" si="307"/>
        <v>1</v>
      </c>
      <c r="BR746" s="72">
        <f t="shared" si="308"/>
        <v>1</v>
      </c>
      <c r="BS746" s="72">
        <f t="shared" si="309"/>
        <v>1</v>
      </c>
      <c r="BT746" s="72"/>
      <c r="BU746" s="72"/>
      <c r="BV746" s="72"/>
      <c r="BW746" s="72"/>
      <c r="BX746" s="72"/>
      <c r="BY746" s="72"/>
      <c r="BZ746" s="72"/>
      <c r="CA746" s="72"/>
      <c r="CB746" s="72"/>
      <c r="CC746" s="73"/>
      <c r="CD746" s="73"/>
      <c r="CE746" s="73"/>
      <c r="CF746" s="73"/>
      <c r="CG746" s="73"/>
      <c r="CH746" s="73">
        <f t="shared" si="290"/>
        <v>0</v>
      </c>
      <c r="CI746" s="73">
        <f t="shared" si="291"/>
        <v>0</v>
      </c>
      <c r="CJ746" s="73">
        <f t="shared" si="292"/>
        <v>0</v>
      </c>
      <c r="CK746" s="73"/>
      <c r="CL746" s="73">
        <f t="shared" si="293"/>
        <v>0</v>
      </c>
      <c r="CM746" s="73">
        <f t="shared" si="294"/>
        <v>0</v>
      </c>
      <c r="CN746" s="73">
        <f t="shared" si="295"/>
        <v>0</v>
      </c>
      <c r="CO746" s="73">
        <f t="shared" si="296"/>
        <v>0</v>
      </c>
      <c r="CP746" s="73">
        <f t="shared" si="297"/>
        <v>0</v>
      </c>
      <c r="CQ746" s="73">
        <f t="shared" si="298"/>
        <v>0</v>
      </c>
      <c r="CR746" s="73">
        <f t="shared" si="310"/>
        <v>0</v>
      </c>
      <c r="CS746" s="94"/>
      <c r="CT746" s="94"/>
      <c r="CU746" s="94"/>
      <c r="CV746" s="94"/>
      <c r="CW746" s="94"/>
    </row>
    <row r="747" spans="1:101" s="22" customFormat="1" x14ac:dyDescent="0.2">
      <c r="A747" s="91">
        <f t="shared" si="311"/>
        <v>736</v>
      </c>
      <c r="B747" s="61"/>
      <c r="C747" s="61"/>
      <c r="D747" s="61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AS747" s="109"/>
      <c r="AT747" s="94"/>
      <c r="AU747" s="94"/>
      <c r="AV747" s="94"/>
      <c r="AW747" s="94"/>
      <c r="AX747" s="94"/>
      <c r="AY747" s="94">
        <f t="shared" si="299"/>
        <v>736</v>
      </c>
      <c r="AZ747" s="94">
        <f>AVERAGE(B$12:B747)</f>
        <v>-1.0500267633333337E-3</v>
      </c>
      <c r="BA747" s="94">
        <f>AVERAGE(C$12:C747)</f>
        <v>4.6842394133333326E-3</v>
      </c>
      <c r="BB747" s="94">
        <f t="shared" si="300"/>
        <v>0</v>
      </c>
      <c r="BC747" s="94">
        <f t="shared" si="301"/>
        <v>0</v>
      </c>
      <c r="BD747" s="94">
        <f t="shared" si="312"/>
        <v>-6.3001605800000027E-2</v>
      </c>
      <c r="BE747" s="94">
        <f t="shared" si="313"/>
        <v>0.28105436479999996</v>
      </c>
      <c r="BF747" s="94">
        <f t="shared" si="314"/>
        <v>0.34405597060000004</v>
      </c>
      <c r="BG747" s="95">
        <f t="shared" si="302"/>
        <v>0</v>
      </c>
      <c r="BH747" s="95">
        <f t="shared" si="303"/>
        <v>0</v>
      </c>
      <c r="BI747" s="95">
        <f>(AVERAGE(B$12:B747)-AVERAGE($D$12:$D747))/STDEV(B$12:B747)</f>
        <v>-8.7081254602406233E-2</v>
      </c>
      <c r="BJ747" s="95">
        <f>(AVERAGE(C$12:C747)-AVERAGE($D$12:$D747))/STDEV(C$12:C747)</f>
        <v>0.10432948975861421</v>
      </c>
      <c r="BK747" s="94"/>
      <c r="BL747" s="94"/>
      <c r="BM747" s="94"/>
      <c r="BN747" s="72">
        <f t="shared" si="304"/>
        <v>0</v>
      </c>
      <c r="BO747" s="72">
        <f t="shared" si="305"/>
        <v>0</v>
      </c>
      <c r="BP747" s="72">
        <f t="shared" si="306"/>
        <v>0</v>
      </c>
      <c r="BQ747" s="72">
        <f t="shared" si="307"/>
        <v>1</v>
      </c>
      <c r="BR747" s="72">
        <f t="shared" si="308"/>
        <v>1</v>
      </c>
      <c r="BS747" s="72">
        <f t="shared" si="309"/>
        <v>1</v>
      </c>
      <c r="BT747" s="72"/>
      <c r="BU747" s="72"/>
      <c r="BV747" s="72"/>
      <c r="BW747" s="72"/>
      <c r="BX747" s="72"/>
      <c r="BY747" s="72"/>
      <c r="BZ747" s="72"/>
      <c r="CA747" s="72"/>
      <c r="CB747" s="72"/>
      <c r="CC747" s="73"/>
      <c r="CD747" s="73"/>
      <c r="CE747" s="73"/>
      <c r="CF747" s="73"/>
      <c r="CG747" s="73"/>
      <c r="CH747" s="73">
        <f t="shared" si="290"/>
        <v>0</v>
      </c>
      <c r="CI747" s="73">
        <f t="shared" si="291"/>
        <v>0</v>
      </c>
      <c r="CJ747" s="73">
        <f t="shared" si="292"/>
        <v>0</v>
      </c>
      <c r="CK747" s="73"/>
      <c r="CL747" s="73">
        <f t="shared" si="293"/>
        <v>0</v>
      </c>
      <c r="CM747" s="73">
        <f t="shared" si="294"/>
        <v>0</v>
      </c>
      <c r="CN747" s="73">
        <f t="shared" si="295"/>
        <v>0</v>
      </c>
      <c r="CO747" s="73">
        <f t="shared" si="296"/>
        <v>0</v>
      </c>
      <c r="CP747" s="73">
        <f t="shared" si="297"/>
        <v>0</v>
      </c>
      <c r="CQ747" s="73">
        <f t="shared" si="298"/>
        <v>0</v>
      </c>
      <c r="CR747" s="73">
        <f t="shared" si="310"/>
        <v>0</v>
      </c>
      <c r="CS747" s="94"/>
      <c r="CT747" s="94"/>
      <c r="CU747" s="94"/>
      <c r="CV747" s="94"/>
      <c r="CW747" s="94"/>
    </row>
    <row r="748" spans="1:101" s="22" customFormat="1" x14ac:dyDescent="0.2">
      <c r="A748" s="91">
        <f t="shared" si="311"/>
        <v>737</v>
      </c>
      <c r="B748" s="61"/>
      <c r="C748" s="61"/>
      <c r="D748" s="61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AS748" s="109"/>
      <c r="AT748" s="94"/>
      <c r="AU748" s="94"/>
      <c r="AV748" s="94"/>
      <c r="AW748" s="94"/>
      <c r="AX748" s="94"/>
      <c r="AY748" s="94">
        <f t="shared" si="299"/>
        <v>737</v>
      </c>
      <c r="AZ748" s="94">
        <f>AVERAGE(B$12:B748)</f>
        <v>-1.0500267633333337E-3</v>
      </c>
      <c r="BA748" s="94">
        <f>AVERAGE(C$12:C748)</f>
        <v>4.6842394133333326E-3</v>
      </c>
      <c r="BB748" s="94">
        <f t="shared" si="300"/>
        <v>0</v>
      </c>
      <c r="BC748" s="94">
        <f t="shared" si="301"/>
        <v>0</v>
      </c>
      <c r="BD748" s="94">
        <f t="shared" si="312"/>
        <v>-6.3001605800000027E-2</v>
      </c>
      <c r="BE748" s="94">
        <f t="shared" si="313"/>
        <v>0.28105436479999996</v>
      </c>
      <c r="BF748" s="94">
        <f t="shared" si="314"/>
        <v>0.34405597060000004</v>
      </c>
      <c r="BG748" s="95">
        <f t="shared" si="302"/>
        <v>0</v>
      </c>
      <c r="BH748" s="95">
        <f t="shared" si="303"/>
        <v>0</v>
      </c>
      <c r="BI748" s="95">
        <f>(AVERAGE(B$12:B748)-AVERAGE($D$12:$D748))/STDEV(B$12:B748)</f>
        <v>-8.7081254602406233E-2</v>
      </c>
      <c r="BJ748" s="95">
        <f>(AVERAGE(C$12:C748)-AVERAGE($D$12:$D748))/STDEV(C$12:C748)</f>
        <v>0.10432948975861421</v>
      </c>
      <c r="BK748" s="94"/>
      <c r="BL748" s="94"/>
      <c r="BM748" s="94"/>
      <c r="BN748" s="72">
        <f t="shared" si="304"/>
        <v>0</v>
      </c>
      <c r="BO748" s="72">
        <f t="shared" si="305"/>
        <v>0</v>
      </c>
      <c r="BP748" s="72">
        <f t="shared" si="306"/>
        <v>0</v>
      </c>
      <c r="BQ748" s="72">
        <f t="shared" si="307"/>
        <v>1</v>
      </c>
      <c r="BR748" s="72">
        <f t="shared" si="308"/>
        <v>1</v>
      </c>
      <c r="BS748" s="72">
        <f t="shared" si="309"/>
        <v>1</v>
      </c>
      <c r="BT748" s="72"/>
      <c r="BU748" s="72"/>
      <c r="BV748" s="72"/>
      <c r="BW748" s="72"/>
      <c r="BX748" s="72"/>
      <c r="BY748" s="72"/>
      <c r="BZ748" s="72"/>
      <c r="CA748" s="72"/>
      <c r="CB748" s="72"/>
      <c r="CC748" s="73"/>
      <c r="CD748" s="73"/>
      <c r="CE748" s="73"/>
      <c r="CF748" s="73"/>
      <c r="CG748" s="73"/>
      <c r="CH748" s="73">
        <f t="shared" si="290"/>
        <v>0</v>
      </c>
      <c r="CI748" s="73">
        <f t="shared" si="291"/>
        <v>0</v>
      </c>
      <c r="CJ748" s="73">
        <f t="shared" si="292"/>
        <v>0</v>
      </c>
      <c r="CK748" s="73"/>
      <c r="CL748" s="73">
        <f t="shared" si="293"/>
        <v>0</v>
      </c>
      <c r="CM748" s="73">
        <f t="shared" si="294"/>
        <v>0</v>
      </c>
      <c r="CN748" s="73">
        <f t="shared" si="295"/>
        <v>0</v>
      </c>
      <c r="CO748" s="73">
        <f t="shared" si="296"/>
        <v>0</v>
      </c>
      <c r="CP748" s="73">
        <f t="shared" si="297"/>
        <v>0</v>
      </c>
      <c r="CQ748" s="73">
        <f t="shared" si="298"/>
        <v>0</v>
      </c>
      <c r="CR748" s="73">
        <f t="shared" si="310"/>
        <v>0</v>
      </c>
      <c r="CS748" s="94"/>
      <c r="CT748" s="94"/>
      <c r="CU748" s="94"/>
      <c r="CV748" s="94"/>
      <c r="CW748" s="94"/>
    </row>
    <row r="749" spans="1:101" s="22" customFormat="1" x14ac:dyDescent="0.2">
      <c r="A749" s="91">
        <f t="shared" si="311"/>
        <v>738</v>
      </c>
      <c r="B749" s="61"/>
      <c r="C749" s="61"/>
      <c r="D749" s="61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AS749" s="109"/>
      <c r="AT749" s="94"/>
      <c r="AU749" s="94"/>
      <c r="AV749" s="94"/>
      <c r="AW749" s="94"/>
      <c r="AX749" s="94"/>
      <c r="AY749" s="94">
        <f t="shared" si="299"/>
        <v>738</v>
      </c>
      <c r="AZ749" s="94">
        <f>AVERAGE(B$12:B749)</f>
        <v>-1.0500267633333337E-3</v>
      </c>
      <c r="BA749" s="94">
        <f>AVERAGE(C$12:C749)</f>
        <v>4.6842394133333326E-3</v>
      </c>
      <c r="BB749" s="94">
        <f t="shared" si="300"/>
        <v>0</v>
      </c>
      <c r="BC749" s="94">
        <f t="shared" si="301"/>
        <v>0</v>
      </c>
      <c r="BD749" s="94">
        <f t="shared" si="312"/>
        <v>-6.3001605800000027E-2</v>
      </c>
      <c r="BE749" s="94">
        <f t="shared" si="313"/>
        <v>0.28105436479999996</v>
      </c>
      <c r="BF749" s="94">
        <f t="shared" si="314"/>
        <v>0.34405597060000004</v>
      </c>
      <c r="BG749" s="95">
        <f t="shared" si="302"/>
        <v>0</v>
      </c>
      <c r="BH749" s="95">
        <f t="shared" si="303"/>
        <v>0</v>
      </c>
      <c r="BI749" s="95">
        <f>(AVERAGE(B$12:B749)-AVERAGE($D$12:$D749))/STDEV(B$12:B749)</f>
        <v>-8.7081254602406233E-2</v>
      </c>
      <c r="BJ749" s="95">
        <f>(AVERAGE(C$12:C749)-AVERAGE($D$12:$D749))/STDEV(C$12:C749)</f>
        <v>0.10432948975861421</v>
      </c>
      <c r="BK749" s="94"/>
      <c r="BL749" s="94"/>
      <c r="BM749" s="94"/>
      <c r="BN749" s="72">
        <f t="shared" si="304"/>
        <v>0</v>
      </c>
      <c r="BO749" s="72">
        <f t="shared" si="305"/>
        <v>0</v>
      </c>
      <c r="BP749" s="72">
        <f t="shared" si="306"/>
        <v>0</v>
      </c>
      <c r="BQ749" s="72">
        <f t="shared" si="307"/>
        <v>1</v>
      </c>
      <c r="BR749" s="72">
        <f t="shared" si="308"/>
        <v>1</v>
      </c>
      <c r="BS749" s="72">
        <f t="shared" si="309"/>
        <v>1</v>
      </c>
      <c r="BT749" s="72"/>
      <c r="BU749" s="72"/>
      <c r="BV749" s="72"/>
      <c r="BW749" s="72"/>
      <c r="BX749" s="72"/>
      <c r="BY749" s="72"/>
      <c r="BZ749" s="72"/>
      <c r="CA749" s="72"/>
      <c r="CB749" s="72"/>
      <c r="CC749" s="73"/>
      <c r="CD749" s="73"/>
      <c r="CE749" s="73"/>
      <c r="CF749" s="73"/>
      <c r="CG749" s="73"/>
      <c r="CH749" s="73">
        <f t="shared" si="290"/>
        <v>0</v>
      </c>
      <c r="CI749" s="73">
        <f t="shared" si="291"/>
        <v>0</v>
      </c>
      <c r="CJ749" s="73">
        <f t="shared" si="292"/>
        <v>0</v>
      </c>
      <c r="CK749" s="73"/>
      <c r="CL749" s="73">
        <f t="shared" si="293"/>
        <v>0</v>
      </c>
      <c r="CM749" s="73">
        <f t="shared" si="294"/>
        <v>0</v>
      </c>
      <c r="CN749" s="73">
        <f t="shared" si="295"/>
        <v>0</v>
      </c>
      <c r="CO749" s="73">
        <f t="shared" si="296"/>
        <v>0</v>
      </c>
      <c r="CP749" s="73">
        <f t="shared" si="297"/>
        <v>0</v>
      </c>
      <c r="CQ749" s="73">
        <f t="shared" si="298"/>
        <v>0</v>
      </c>
      <c r="CR749" s="73">
        <f t="shared" si="310"/>
        <v>0</v>
      </c>
      <c r="CS749" s="94"/>
      <c r="CT749" s="94"/>
      <c r="CU749" s="94"/>
      <c r="CV749" s="94"/>
      <c r="CW749" s="94"/>
    </row>
    <row r="750" spans="1:101" s="22" customFormat="1" x14ac:dyDescent="0.2">
      <c r="A750" s="91">
        <f t="shared" si="311"/>
        <v>739</v>
      </c>
      <c r="B750" s="61"/>
      <c r="C750" s="61"/>
      <c r="D750" s="61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AS750" s="109"/>
      <c r="AT750" s="94"/>
      <c r="AU750" s="94"/>
      <c r="AV750" s="94"/>
      <c r="AW750" s="94"/>
      <c r="AX750" s="94"/>
      <c r="AY750" s="94">
        <f t="shared" si="299"/>
        <v>739</v>
      </c>
      <c r="AZ750" s="94">
        <f>AVERAGE(B$12:B750)</f>
        <v>-1.0500267633333337E-3</v>
      </c>
      <c r="BA750" s="94">
        <f>AVERAGE(C$12:C750)</f>
        <v>4.6842394133333326E-3</v>
      </c>
      <c r="BB750" s="94">
        <f t="shared" si="300"/>
        <v>0</v>
      </c>
      <c r="BC750" s="94">
        <f t="shared" si="301"/>
        <v>0</v>
      </c>
      <c r="BD750" s="94">
        <f t="shared" si="312"/>
        <v>-6.3001605800000027E-2</v>
      </c>
      <c r="BE750" s="94">
        <f t="shared" si="313"/>
        <v>0.28105436479999996</v>
      </c>
      <c r="BF750" s="94">
        <f t="shared" si="314"/>
        <v>0.34405597060000004</v>
      </c>
      <c r="BG750" s="95">
        <f t="shared" si="302"/>
        <v>0</v>
      </c>
      <c r="BH750" s="95">
        <f t="shared" si="303"/>
        <v>0</v>
      </c>
      <c r="BI750" s="95">
        <f>(AVERAGE(B$12:B750)-AVERAGE($D$12:$D750))/STDEV(B$12:B750)</f>
        <v>-8.7081254602406233E-2</v>
      </c>
      <c r="BJ750" s="95">
        <f>(AVERAGE(C$12:C750)-AVERAGE($D$12:$D750))/STDEV(C$12:C750)</f>
        <v>0.10432948975861421</v>
      </c>
      <c r="BK750" s="94"/>
      <c r="BL750" s="94"/>
      <c r="BM750" s="94"/>
      <c r="BN750" s="72">
        <f t="shared" si="304"/>
        <v>0</v>
      </c>
      <c r="BO750" s="72">
        <f t="shared" si="305"/>
        <v>0</v>
      </c>
      <c r="BP750" s="72">
        <f t="shared" si="306"/>
        <v>0</v>
      </c>
      <c r="BQ750" s="72">
        <f t="shared" si="307"/>
        <v>1</v>
      </c>
      <c r="BR750" s="72">
        <f t="shared" si="308"/>
        <v>1</v>
      </c>
      <c r="BS750" s="72">
        <f t="shared" si="309"/>
        <v>1</v>
      </c>
      <c r="BT750" s="72"/>
      <c r="BU750" s="72"/>
      <c r="BV750" s="72"/>
      <c r="BW750" s="72"/>
      <c r="BX750" s="72"/>
      <c r="BY750" s="72"/>
      <c r="BZ750" s="72"/>
      <c r="CA750" s="72"/>
      <c r="CB750" s="72"/>
      <c r="CC750" s="73"/>
      <c r="CD750" s="73"/>
      <c r="CE750" s="73"/>
      <c r="CF750" s="73"/>
      <c r="CG750" s="73"/>
      <c r="CH750" s="73">
        <f t="shared" si="290"/>
        <v>0</v>
      </c>
      <c r="CI750" s="73">
        <f t="shared" si="291"/>
        <v>0</v>
      </c>
      <c r="CJ750" s="73">
        <f t="shared" si="292"/>
        <v>0</v>
      </c>
      <c r="CK750" s="73"/>
      <c r="CL750" s="73">
        <f t="shared" si="293"/>
        <v>0</v>
      </c>
      <c r="CM750" s="73">
        <f t="shared" si="294"/>
        <v>0</v>
      </c>
      <c r="CN750" s="73">
        <f t="shared" si="295"/>
        <v>0</v>
      </c>
      <c r="CO750" s="73">
        <f t="shared" si="296"/>
        <v>0</v>
      </c>
      <c r="CP750" s="73">
        <f t="shared" si="297"/>
        <v>0</v>
      </c>
      <c r="CQ750" s="73">
        <f t="shared" si="298"/>
        <v>0</v>
      </c>
      <c r="CR750" s="73">
        <f t="shared" si="310"/>
        <v>0</v>
      </c>
      <c r="CS750" s="94"/>
      <c r="CT750" s="94"/>
      <c r="CU750" s="94"/>
      <c r="CV750" s="94"/>
      <c r="CW750" s="94"/>
    </row>
    <row r="751" spans="1:101" s="22" customFormat="1" x14ac:dyDescent="0.2">
      <c r="A751" s="91">
        <f t="shared" si="311"/>
        <v>740</v>
      </c>
      <c r="B751" s="61"/>
      <c r="C751" s="61"/>
      <c r="D751" s="61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AS751" s="109"/>
      <c r="AT751" s="94"/>
      <c r="AU751" s="94"/>
      <c r="AV751" s="94"/>
      <c r="AW751" s="94"/>
      <c r="AX751" s="94"/>
      <c r="AY751" s="94">
        <f t="shared" si="299"/>
        <v>740</v>
      </c>
      <c r="AZ751" s="94">
        <f>AVERAGE(B$12:B751)</f>
        <v>-1.0500267633333337E-3</v>
      </c>
      <c r="BA751" s="94">
        <f>AVERAGE(C$12:C751)</f>
        <v>4.6842394133333326E-3</v>
      </c>
      <c r="BB751" s="94">
        <f t="shared" si="300"/>
        <v>0</v>
      </c>
      <c r="BC751" s="94">
        <f t="shared" si="301"/>
        <v>0</v>
      </c>
      <c r="BD751" s="94">
        <f t="shared" si="312"/>
        <v>-6.3001605800000027E-2</v>
      </c>
      <c r="BE751" s="94">
        <f t="shared" si="313"/>
        <v>0.28105436479999996</v>
      </c>
      <c r="BF751" s="94">
        <f t="shared" si="314"/>
        <v>0.34405597060000004</v>
      </c>
      <c r="BG751" s="95">
        <f t="shared" si="302"/>
        <v>0</v>
      </c>
      <c r="BH751" s="95">
        <f t="shared" si="303"/>
        <v>0</v>
      </c>
      <c r="BI751" s="95">
        <f>(AVERAGE(B$12:B751)-AVERAGE($D$12:$D751))/STDEV(B$12:B751)</f>
        <v>-8.7081254602406233E-2</v>
      </c>
      <c r="BJ751" s="95">
        <f>(AVERAGE(C$12:C751)-AVERAGE($D$12:$D751))/STDEV(C$12:C751)</f>
        <v>0.10432948975861421</v>
      </c>
      <c r="BK751" s="94"/>
      <c r="BL751" s="94"/>
      <c r="BM751" s="94"/>
      <c r="BN751" s="72">
        <f t="shared" si="304"/>
        <v>0</v>
      </c>
      <c r="BO751" s="72">
        <f t="shared" si="305"/>
        <v>0</v>
      </c>
      <c r="BP751" s="72">
        <f t="shared" si="306"/>
        <v>0</v>
      </c>
      <c r="BQ751" s="72">
        <f t="shared" si="307"/>
        <v>1</v>
      </c>
      <c r="BR751" s="72">
        <f t="shared" si="308"/>
        <v>1</v>
      </c>
      <c r="BS751" s="72">
        <f t="shared" si="309"/>
        <v>1</v>
      </c>
      <c r="BT751" s="72"/>
      <c r="BU751" s="72"/>
      <c r="BV751" s="72"/>
      <c r="BW751" s="72"/>
      <c r="BX751" s="72"/>
      <c r="BY751" s="72"/>
      <c r="BZ751" s="72"/>
      <c r="CA751" s="72"/>
      <c r="CB751" s="72"/>
      <c r="CC751" s="73"/>
      <c r="CD751" s="73"/>
      <c r="CE751" s="73"/>
      <c r="CF751" s="73"/>
      <c r="CG751" s="73"/>
      <c r="CH751" s="73">
        <f t="shared" si="290"/>
        <v>0</v>
      </c>
      <c r="CI751" s="73">
        <f t="shared" si="291"/>
        <v>0</v>
      </c>
      <c r="CJ751" s="73">
        <f t="shared" si="292"/>
        <v>0</v>
      </c>
      <c r="CK751" s="73"/>
      <c r="CL751" s="73">
        <f t="shared" si="293"/>
        <v>0</v>
      </c>
      <c r="CM751" s="73">
        <f t="shared" si="294"/>
        <v>0</v>
      </c>
      <c r="CN751" s="73">
        <f t="shared" si="295"/>
        <v>0</v>
      </c>
      <c r="CO751" s="73">
        <f t="shared" si="296"/>
        <v>0</v>
      </c>
      <c r="CP751" s="73">
        <f t="shared" si="297"/>
        <v>0</v>
      </c>
      <c r="CQ751" s="73">
        <f t="shared" si="298"/>
        <v>0</v>
      </c>
      <c r="CR751" s="73">
        <f t="shared" si="310"/>
        <v>0</v>
      </c>
      <c r="CS751" s="94"/>
      <c r="CT751" s="94"/>
      <c r="CU751" s="94"/>
      <c r="CV751" s="94"/>
      <c r="CW751" s="94"/>
    </row>
    <row r="752" spans="1:101" s="22" customFormat="1" x14ac:dyDescent="0.2">
      <c r="A752" s="91">
        <f t="shared" si="311"/>
        <v>741</v>
      </c>
      <c r="B752" s="61"/>
      <c r="C752" s="61"/>
      <c r="D752" s="61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AS752" s="109"/>
      <c r="AT752" s="94"/>
      <c r="AU752" s="94"/>
      <c r="AV752" s="94"/>
      <c r="AW752" s="94"/>
      <c r="AX752" s="94"/>
      <c r="AY752" s="94">
        <f t="shared" si="299"/>
        <v>741</v>
      </c>
      <c r="AZ752" s="94">
        <f>AVERAGE(B$12:B752)</f>
        <v>-1.0500267633333337E-3</v>
      </c>
      <c r="BA752" s="94">
        <f>AVERAGE(C$12:C752)</f>
        <v>4.6842394133333326E-3</v>
      </c>
      <c r="BB752" s="94">
        <f t="shared" si="300"/>
        <v>0</v>
      </c>
      <c r="BC752" s="94">
        <f t="shared" si="301"/>
        <v>0</v>
      </c>
      <c r="BD752" s="94">
        <f t="shared" si="312"/>
        <v>-6.3001605800000027E-2</v>
      </c>
      <c r="BE752" s="94">
        <f t="shared" si="313"/>
        <v>0.28105436479999996</v>
      </c>
      <c r="BF752" s="94">
        <f t="shared" si="314"/>
        <v>0.34405597060000004</v>
      </c>
      <c r="BG752" s="95">
        <f t="shared" si="302"/>
        <v>0</v>
      </c>
      <c r="BH752" s="95">
        <f t="shared" si="303"/>
        <v>0</v>
      </c>
      <c r="BI752" s="95">
        <f>(AVERAGE(B$12:B752)-AVERAGE($D$12:$D752))/STDEV(B$12:B752)</f>
        <v>-8.7081254602406233E-2</v>
      </c>
      <c r="BJ752" s="95">
        <f>(AVERAGE(C$12:C752)-AVERAGE($D$12:$D752))/STDEV(C$12:C752)</f>
        <v>0.10432948975861421</v>
      </c>
      <c r="BK752" s="94"/>
      <c r="BL752" s="94"/>
      <c r="BM752" s="94"/>
      <c r="BN752" s="72">
        <f t="shared" si="304"/>
        <v>0</v>
      </c>
      <c r="BO752" s="72">
        <f t="shared" si="305"/>
        <v>0</v>
      </c>
      <c r="BP752" s="72">
        <f t="shared" si="306"/>
        <v>0</v>
      </c>
      <c r="BQ752" s="72">
        <f t="shared" si="307"/>
        <v>1</v>
      </c>
      <c r="BR752" s="72">
        <f t="shared" si="308"/>
        <v>1</v>
      </c>
      <c r="BS752" s="72">
        <f t="shared" si="309"/>
        <v>1</v>
      </c>
      <c r="BT752" s="72"/>
      <c r="BU752" s="72"/>
      <c r="BV752" s="72"/>
      <c r="BW752" s="72"/>
      <c r="BX752" s="72"/>
      <c r="BY752" s="72"/>
      <c r="BZ752" s="72"/>
      <c r="CA752" s="72"/>
      <c r="CB752" s="72"/>
      <c r="CC752" s="73"/>
      <c r="CD752" s="73"/>
      <c r="CE752" s="73"/>
      <c r="CF752" s="73"/>
      <c r="CG752" s="73"/>
      <c r="CH752" s="73">
        <f t="shared" si="290"/>
        <v>0</v>
      </c>
      <c r="CI752" s="73">
        <f t="shared" si="291"/>
        <v>0</v>
      </c>
      <c r="CJ752" s="73">
        <f t="shared" si="292"/>
        <v>0</v>
      </c>
      <c r="CK752" s="73"/>
      <c r="CL752" s="73">
        <f t="shared" si="293"/>
        <v>0</v>
      </c>
      <c r="CM752" s="73">
        <f t="shared" si="294"/>
        <v>0</v>
      </c>
      <c r="CN752" s="73">
        <f t="shared" si="295"/>
        <v>0</v>
      </c>
      <c r="CO752" s="73">
        <f t="shared" si="296"/>
        <v>0</v>
      </c>
      <c r="CP752" s="73">
        <f t="shared" si="297"/>
        <v>0</v>
      </c>
      <c r="CQ752" s="73">
        <f t="shared" si="298"/>
        <v>0</v>
      </c>
      <c r="CR752" s="73">
        <f t="shared" si="310"/>
        <v>0</v>
      </c>
      <c r="CS752" s="94"/>
      <c r="CT752" s="94"/>
      <c r="CU752" s="94"/>
      <c r="CV752" s="94"/>
      <c r="CW752" s="94"/>
    </row>
    <row r="753" spans="1:101" s="22" customFormat="1" x14ac:dyDescent="0.2">
      <c r="A753" s="91">
        <f t="shared" si="311"/>
        <v>742</v>
      </c>
      <c r="B753" s="61"/>
      <c r="C753" s="61"/>
      <c r="D753" s="61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AS753" s="109"/>
      <c r="AT753" s="94"/>
      <c r="AU753" s="94"/>
      <c r="AV753" s="94"/>
      <c r="AW753" s="94"/>
      <c r="AX753" s="94"/>
      <c r="AY753" s="94">
        <f t="shared" si="299"/>
        <v>742</v>
      </c>
      <c r="AZ753" s="94">
        <f>AVERAGE(B$12:B753)</f>
        <v>-1.0500267633333337E-3</v>
      </c>
      <c r="BA753" s="94">
        <f>AVERAGE(C$12:C753)</f>
        <v>4.6842394133333326E-3</v>
      </c>
      <c r="BB753" s="94">
        <f t="shared" si="300"/>
        <v>0</v>
      </c>
      <c r="BC753" s="94">
        <f t="shared" si="301"/>
        <v>0</v>
      </c>
      <c r="BD753" s="94">
        <f t="shared" si="312"/>
        <v>-6.3001605800000027E-2</v>
      </c>
      <c r="BE753" s="94">
        <f t="shared" si="313"/>
        <v>0.28105436479999996</v>
      </c>
      <c r="BF753" s="94">
        <f t="shared" si="314"/>
        <v>0.34405597060000004</v>
      </c>
      <c r="BG753" s="95">
        <f t="shared" si="302"/>
        <v>0</v>
      </c>
      <c r="BH753" s="95">
        <f t="shared" si="303"/>
        <v>0</v>
      </c>
      <c r="BI753" s="95">
        <f>(AVERAGE(B$12:B753)-AVERAGE($D$12:$D753))/STDEV(B$12:B753)</f>
        <v>-8.7081254602406233E-2</v>
      </c>
      <c r="BJ753" s="95">
        <f>(AVERAGE(C$12:C753)-AVERAGE($D$12:$D753))/STDEV(C$12:C753)</f>
        <v>0.10432948975861421</v>
      </c>
      <c r="BK753" s="94"/>
      <c r="BL753" s="94"/>
      <c r="BM753" s="94"/>
      <c r="BN753" s="72">
        <f t="shared" si="304"/>
        <v>0</v>
      </c>
      <c r="BO753" s="72">
        <f t="shared" si="305"/>
        <v>0</v>
      </c>
      <c r="BP753" s="72">
        <f t="shared" si="306"/>
        <v>0</v>
      </c>
      <c r="BQ753" s="72">
        <f t="shared" si="307"/>
        <v>1</v>
      </c>
      <c r="BR753" s="72">
        <f t="shared" si="308"/>
        <v>1</v>
      </c>
      <c r="BS753" s="72">
        <f t="shared" si="309"/>
        <v>1</v>
      </c>
      <c r="BT753" s="72"/>
      <c r="BU753" s="72"/>
      <c r="BV753" s="72"/>
      <c r="BW753" s="72"/>
      <c r="BX753" s="72"/>
      <c r="BY753" s="72"/>
      <c r="BZ753" s="72"/>
      <c r="CA753" s="72"/>
      <c r="CB753" s="72"/>
      <c r="CC753" s="73"/>
      <c r="CD753" s="73"/>
      <c r="CE753" s="73"/>
      <c r="CF753" s="73"/>
      <c r="CG753" s="73"/>
      <c r="CH753" s="73">
        <f t="shared" si="290"/>
        <v>0</v>
      </c>
      <c r="CI753" s="73">
        <f t="shared" si="291"/>
        <v>0</v>
      </c>
      <c r="CJ753" s="73">
        <f t="shared" si="292"/>
        <v>0</v>
      </c>
      <c r="CK753" s="73"/>
      <c r="CL753" s="73">
        <f t="shared" si="293"/>
        <v>0</v>
      </c>
      <c r="CM753" s="73">
        <f t="shared" si="294"/>
        <v>0</v>
      </c>
      <c r="CN753" s="73">
        <f t="shared" si="295"/>
        <v>0</v>
      </c>
      <c r="CO753" s="73">
        <f t="shared" si="296"/>
        <v>0</v>
      </c>
      <c r="CP753" s="73">
        <f t="shared" si="297"/>
        <v>0</v>
      </c>
      <c r="CQ753" s="73">
        <f t="shared" si="298"/>
        <v>0</v>
      </c>
      <c r="CR753" s="73">
        <f t="shared" si="310"/>
        <v>0</v>
      </c>
      <c r="CS753" s="94"/>
      <c r="CT753" s="94"/>
      <c r="CU753" s="94"/>
      <c r="CV753" s="94"/>
      <c r="CW753" s="94"/>
    </row>
    <row r="754" spans="1:101" s="22" customFormat="1" x14ac:dyDescent="0.2">
      <c r="A754" s="91">
        <f t="shared" si="311"/>
        <v>743</v>
      </c>
      <c r="B754" s="61"/>
      <c r="C754" s="61"/>
      <c r="D754" s="61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AS754" s="109"/>
      <c r="AT754" s="94"/>
      <c r="AU754" s="94"/>
      <c r="AV754" s="94"/>
      <c r="AW754" s="94"/>
      <c r="AX754" s="94"/>
      <c r="AY754" s="94">
        <f t="shared" si="299"/>
        <v>743</v>
      </c>
      <c r="AZ754" s="94">
        <f>AVERAGE(B$12:B754)</f>
        <v>-1.0500267633333337E-3</v>
      </c>
      <c r="BA754" s="94">
        <f>AVERAGE(C$12:C754)</f>
        <v>4.6842394133333326E-3</v>
      </c>
      <c r="BB754" s="94">
        <f t="shared" si="300"/>
        <v>0</v>
      </c>
      <c r="BC754" s="94">
        <f t="shared" si="301"/>
        <v>0</v>
      </c>
      <c r="BD754" s="94">
        <f t="shared" si="312"/>
        <v>-6.3001605800000027E-2</v>
      </c>
      <c r="BE754" s="94">
        <f t="shared" si="313"/>
        <v>0.28105436479999996</v>
      </c>
      <c r="BF754" s="94">
        <f t="shared" si="314"/>
        <v>0.34405597060000004</v>
      </c>
      <c r="BG754" s="95">
        <f t="shared" si="302"/>
        <v>0</v>
      </c>
      <c r="BH754" s="95">
        <f t="shared" si="303"/>
        <v>0</v>
      </c>
      <c r="BI754" s="95">
        <f>(AVERAGE(B$12:B754)-AVERAGE($D$12:$D754))/STDEV(B$12:B754)</f>
        <v>-8.7081254602406233E-2</v>
      </c>
      <c r="BJ754" s="95">
        <f>(AVERAGE(C$12:C754)-AVERAGE($D$12:$D754))/STDEV(C$12:C754)</f>
        <v>0.10432948975861421</v>
      </c>
      <c r="BK754" s="94"/>
      <c r="BL754" s="94"/>
      <c r="BM754" s="94"/>
      <c r="BN754" s="72">
        <f t="shared" si="304"/>
        <v>0</v>
      </c>
      <c r="BO754" s="72">
        <f t="shared" si="305"/>
        <v>0</v>
      </c>
      <c r="BP754" s="72">
        <f t="shared" si="306"/>
        <v>0</v>
      </c>
      <c r="BQ754" s="72">
        <f t="shared" si="307"/>
        <v>1</v>
      </c>
      <c r="BR754" s="72">
        <f t="shared" si="308"/>
        <v>1</v>
      </c>
      <c r="BS754" s="72">
        <f t="shared" si="309"/>
        <v>1</v>
      </c>
      <c r="BT754" s="72"/>
      <c r="BU754" s="72"/>
      <c r="BV754" s="72"/>
      <c r="BW754" s="72"/>
      <c r="BX754" s="72"/>
      <c r="BY754" s="72"/>
      <c r="BZ754" s="72"/>
      <c r="CA754" s="72"/>
      <c r="CB754" s="72"/>
      <c r="CC754" s="73"/>
      <c r="CD754" s="73"/>
      <c r="CE754" s="73"/>
      <c r="CF754" s="73"/>
      <c r="CG754" s="73"/>
      <c r="CH754" s="73">
        <f t="shared" si="290"/>
        <v>0</v>
      </c>
      <c r="CI754" s="73">
        <f t="shared" si="291"/>
        <v>0</v>
      </c>
      <c r="CJ754" s="73">
        <f t="shared" si="292"/>
        <v>0</v>
      </c>
      <c r="CK754" s="73"/>
      <c r="CL754" s="73">
        <f t="shared" si="293"/>
        <v>0</v>
      </c>
      <c r="CM754" s="73">
        <f t="shared" si="294"/>
        <v>0</v>
      </c>
      <c r="CN754" s="73">
        <f t="shared" si="295"/>
        <v>0</v>
      </c>
      <c r="CO754" s="73">
        <f t="shared" si="296"/>
        <v>0</v>
      </c>
      <c r="CP754" s="73">
        <f t="shared" si="297"/>
        <v>0</v>
      </c>
      <c r="CQ754" s="73">
        <f t="shared" si="298"/>
        <v>0</v>
      </c>
      <c r="CR754" s="73">
        <f t="shared" si="310"/>
        <v>0</v>
      </c>
      <c r="CS754" s="94"/>
      <c r="CT754" s="94"/>
      <c r="CU754" s="94"/>
      <c r="CV754" s="94"/>
      <c r="CW754" s="94"/>
    </row>
    <row r="755" spans="1:101" s="22" customFormat="1" x14ac:dyDescent="0.2">
      <c r="A755" s="91">
        <f t="shared" si="311"/>
        <v>744</v>
      </c>
      <c r="B755" s="61"/>
      <c r="C755" s="61"/>
      <c r="D755" s="61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AS755" s="109"/>
      <c r="AT755" s="94"/>
      <c r="AU755" s="94"/>
      <c r="AV755" s="94"/>
      <c r="AW755" s="94"/>
      <c r="AX755" s="94"/>
      <c r="AY755" s="94">
        <f t="shared" si="299"/>
        <v>744</v>
      </c>
      <c r="AZ755" s="94">
        <f>AVERAGE(B$12:B755)</f>
        <v>-1.0500267633333337E-3</v>
      </c>
      <c r="BA755" s="94">
        <f>AVERAGE(C$12:C755)</f>
        <v>4.6842394133333326E-3</v>
      </c>
      <c r="BB755" s="94">
        <f t="shared" si="300"/>
        <v>0</v>
      </c>
      <c r="BC755" s="94">
        <f t="shared" si="301"/>
        <v>0</v>
      </c>
      <c r="BD755" s="94">
        <f t="shared" si="312"/>
        <v>-6.3001605800000027E-2</v>
      </c>
      <c r="BE755" s="94">
        <f t="shared" si="313"/>
        <v>0.28105436479999996</v>
      </c>
      <c r="BF755" s="94">
        <f t="shared" si="314"/>
        <v>0.34405597060000004</v>
      </c>
      <c r="BG755" s="95">
        <f t="shared" si="302"/>
        <v>0</v>
      </c>
      <c r="BH755" s="95">
        <f t="shared" si="303"/>
        <v>0</v>
      </c>
      <c r="BI755" s="95">
        <f>(AVERAGE(B$12:B755)-AVERAGE($D$12:$D755))/STDEV(B$12:B755)</f>
        <v>-8.7081254602406233E-2</v>
      </c>
      <c r="BJ755" s="95">
        <f>(AVERAGE(C$12:C755)-AVERAGE($D$12:$D755))/STDEV(C$12:C755)</f>
        <v>0.10432948975861421</v>
      </c>
      <c r="BK755" s="94"/>
      <c r="BL755" s="94"/>
      <c r="BM755" s="94"/>
      <c r="BN755" s="72">
        <f t="shared" si="304"/>
        <v>0</v>
      </c>
      <c r="BO755" s="72">
        <f t="shared" si="305"/>
        <v>0</v>
      </c>
      <c r="BP755" s="72">
        <f t="shared" si="306"/>
        <v>0</v>
      </c>
      <c r="BQ755" s="72">
        <f t="shared" si="307"/>
        <v>1</v>
      </c>
      <c r="BR755" s="72">
        <f t="shared" si="308"/>
        <v>1</v>
      </c>
      <c r="BS755" s="72">
        <f t="shared" si="309"/>
        <v>1</v>
      </c>
      <c r="BT755" s="72"/>
      <c r="BU755" s="72"/>
      <c r="BV755" s="72"/>
      <c r="BW755" s="72"/>
      <c r="BX755" s="72"/>
      <c r="BY755" s="72"/>
      <c r="BZ755" s="72"/>
      <c r="CA755" s="72"/>
      <c r="CB755" s="72"/>
      <c r="CC755" s="73"/>
      <c r="CD755" s="73"/>
      <c r="CE755" s="73"/>
      <c r="CF755" s="73"/>
      <c r="CG755" s="73"/>
      <c r="CH755" s="73">
        <f t="shared" si="290"/>
        <v>0</v>
      </c>
      <c r="CI755" s="73">
        <f t="shared" si="291"/>
        <v>0</v>
      </c>
      <c r="CJ755" s="73">
        <f t="shared" si="292"/>
        <v>0</v>
      </c>
      <c r="CK755" s="73"/>
      <c r="CL755" s="73">
        <f t="shared" si="293"/>
        <v>0</v>
      </c>
      <c r="CM755" s="73">
        <f t="shared" si="294"/>
        <v>0</v>
      </c>
      <c r="CN755" s="73">
        <f t="shared" si="295"/>
        <v>0</v>
      </c>
      <c r="CO755" s="73">
        <f t="shared" si="296"/>
        <v>0</v>
      </c>
      <c r="CP755" s="73">
        <f t="shared" si="297"/>
        <v>0</v>
      </c>
      <c r="CQ755" s="73">
        <f t="shared" si="298"/>
        <v>0</v>
      </c>
      <c r="CR755" s="73">
        <f t="shared" si="310"/>
        <v>0</v>
      </c>
      <c r="CS755" s="94"/>
      <c r="CT755" s="94"/>
      <c r="CU755" s="94"/>
      <c r="CV755" s="94"/>
      <c r="CW755" s="94"/>
    </row>
    <row r="756" spans="1:101" s="22" customFormat="1" x14ac:dyDescent="0.2">
      <c r="A756" s="91">
        <f t="shared" si="311"/>
        <v>745</v>
      </c>
      <c r="B756" s="61"/>
      <c r="C756" s="61"/>
      <c r="D756" s="61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AS756" s="109"/>
      <c r="AT756" s="94"/>
      <c r="AU756" s="94"/>
      <c r="AV756" s="94"/>
      <c r="AW756" s="94"/>
      <c r="AX756" s="94"/>
      <c r="AY756" s="94">
        <f t="shared" si="299"/>
        <v>745</v>
      </c>
      <c r="AZ756" s="94">
        <f>AVERAGE(B$12:B756)</f>
        <v>-1.0500267633333337E-3</v>
      </c>
      <c r="BA756" s="94">
        <f>AVERAGE(C$12:C756)</f>
        <v>4.6842394133333326E-3</v>
      </c>
      <c r="BB756" s="94">
        <f t="shared" si="300"/>
        <v>0</v>
      </c>
      <c r="BC756" s="94">
        <f t="shared" si="301"/>
        <v>0</v>
      </c>
      <c r="BD756" s="94">
        <f t="shared" si="312"/>
        <v>-6.3001605800000027E-2</v>
      </c>
      <c r="BE756" s="94">
        <f t="shared" si="313"/>
        <v>0.28105436479999996</v>
      </c>
      <c r="BF756" s="94">
        <f t="shared" si="314"/>
        <v>0.34405597060000004</v>
      </c>
      <c r="BG756" s="95">
        <f t="shared" si="302"/>
        <v>0</v>
      </c>
      <c r="BH756" s="95">
        <f t="shared" si="303"/>
        <v>0</v>
      </c>
      <c r="BI756" s="95">
        <f>(AVERAGE(B$12:B756)-AVERAGE($D$12:$D756))/STDEV(B$12:B756)</f>
        <v>-8.7081254602406233E-2</v>
      </c>
      <c r="BJ756" s="95">
        <f>(AVERAGE(C$12:C756)-AVERAGE($D$12:$D756))/STDEV(C$12:C756)</f>
        <v>0.10432948975861421</v>
      </c>
      <c r="BK756" s="94"/>
      <c r="BL756" s="94"/>
      <c r="BM756" s="94"/>
      <c r="BN756" s="72">
        <f t="shared" si="304"/>
        <v>0</v>
      </c>
      <c r="BO756" s="72">
        <f t="shared" si="305"/>
        <v>0</v>
      </c>
      <c r="BP756" s="72">
        <f t="shared" si="306"/>
        <v>0</v>
      </c>
      <c r="BQ756" s="72">
        <f t="shared" si="307"/>
        <v>1</v>
      </c>
      <c r="BR756" s="72">
        <f t="shared" si="308"/>
        <v>1</v>
      </c>
      <c r="BS756" s="72">
        <f t="shared" si="309"/>
        <v>1</v>
      </c>
      <c r="BT756" s="72"/>
      <c r="BU756" s="72"/>
      <c r="BV756" s="72"/>
      <c r="BW756" s="72"/>
      <c r="BX756" s="72"/>
      <c r="BY756" s="72"/>
      <c r="BZ756" s="72"/>
      <c r="CA756" s="72"/>
      <c r="CB756" s="72"/>
      <c r="CC756" s="73"/>
      <c r="CD756" s="73"/>
      <c r="CE756" s="73"/>
      <c r="CF756" s="73"/>
      <c r="CG756" s="73"/>
      <c r="CH756" s="73">
        <f t="shared" si="290"/>
        <v>0</v>
      </c>
      <c r="CI756" s="73">
        <f t="shared" si="291"/>
        <v>0</v>
      </c>
      <c r="CJ756" s="73">
        <f t="shared" si="292"/>
        <v>0</v>
      </c>
      <c r="CK756" s="73"/>
      <c r="CL756" s="73">
        <f t="shared" si="293"/>
        <v>0</v>
      </c>
      <c r="CM756" s="73">
        <f t="shared" si="294"/>
        <v>0</v>
      </c>
      <c r="CN756" s="73">
        <f t="shared" si="295"/>
        <v>0</v>
      </c>
      <c r="CO756" s="73">
        <f t="shared" si="296"/>
        <v>0</v>
      </c>
      <c r="CP756" s="73">
        <f t="shared" si="297"/>
        <v>0</v>
      </c>
      <c r="CQ756" s="73">
        <f t="shared" si="298"/>
        <v>0</v>
      </c>
      <c r="CR756" s="73">
        <f t="shared" si="310"/>
        <v>0</v>
      </c>
      <c r="CS756" s="94"/>
      <c r="CT756" s="94"/>
      <c r="CU756" s="94"/>
      <c r="CV756" s="94"/>
      <c r="CW756" s="94"/>
    </row>
    <row r="757" spans="1:101" s="22" customFormat="1" x14ac:dyDescent="0.2">
      <c r="A757" s="91">
        <f t="shared" si="311"/>
        <v>746</v>
      </c>
      <c r="B757" s="61"/>
      <c r="C757" s="61"/>
      <c r="D757" s="61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AS757" s="109"/>
      <c r="AT757" s="94"/>
      <c r="AU757" s="94"/>
      <c r="AV757" s="94"/>
      <c r="AW757" s="94"/>
      <c r="AX757" s="94"/>
      <c r="AY757" s="94">
        <f t="shared" si="299"/>
        <v>746</v>
      </c>
      <c r="AZ757" s="94">
        <f>AVERAGE(B$12:B757)</f>
        <v>-1.0500267633333337E-3</v>
      </c>
      <c r="BA757" s="94">
        <f>AVERAGE(C$12:C757)</f>
        <v>4.6842394133333326E-3</v>
      </c>
      <c r="BB757" s="94">
        <f t="shared" si="300"/>
        <v>0</v>
      </c>
      <c r="BC757" s="94">
        <f t="shared" si="301"/>
        <v>0</v>
      </c>
      <c r="BD757" s="94">
        <f t="shared" si="312"/>
        <v>-6.3001605800000027E-2</v>
      </c>
      <c r="BE757" s="94">
        <f t="shared" si="313"/>
        <v>0.28105436479999996</v>
      </c>
      <c r="BF757" s="94">
        <f t="shared" si="314"/>
        <v>0.34405597060000004</v>
      </c>
      <c r="BG757" s="95">
        <f t="shared" si="302"/>
        <v>0</v>
      </c>
      <c r="BH757" s="95">
        <f t="shared" si="303"/>
        <v>0</v>
      </c>
      <c r="BI757" s="95">
        <f>(AVERAGE(B$12:B757)-AVERAGE($D$12:$D757))/STDEV(B$12:B757)</f>
        <v>-8.7081254602406233E-2</v>
      </c>
      <c r="BJ757" s="95">
        <f>(AVERAGE(C$12:C757)-AVERAGE($D$12:$D757))/STDEV(C$12:C757)</f>
        <v>0.10432948975861421</v>
      </c>
      <c r="BK757" s="94"/>
      <c r="BL757" s="94"/>
      <c r="BM757" s="94"/>
      <c r="BN757" s="72">
        <f t="shared" si="304"/>
        <v>0</v>
      </c>
      <c r="BO757" s="72">
        <f t="shared" si="305"/>
        <v>0</v>
      </c>
      <c r="BP757" s="72">
        <f t="shared" si="306"/>
        <v>0</v>
      </c>
      <c r="BQ757" s="72">
        <f t="shared" si="307"/>
        <v>1</v>
      </c>
      <c r="BR757" s="72">
        <f t="shared" si="308"/>
        <v>1</v>
      </c>
      <c r="BS757" s="72">
        <f t="shared" si="309"/>
        <v>1</v>
      </c>
      <c r="BT757" s="72"/>
      <c r="BU757" s="72"/>
      <c r="BV757" s="72"/>
      <c r="BW757" s="72"/>
      <c r="BX757" s="72"/>
      <c r="BY757" s="72"/>
      <c r="BZ757" s="72"/>
      <c r="CA757" s="72"/>
      <c r="CB757" s="72"/>
      <c r="CC757" s="73"/>
      <c r="CD757" s="73"/>
      <c r="CE757" s="73"/>
      <c r="CF757" s="73"/>
      <c r="CG757" s="73"/>
      <c r="CH757" s="73">
        <f t="shared" si="290"/>
        <v>0</v>
      </c>
      <c r="CI757" s="73">
        <f t="shared" si="291"/>
        <v>0</v>
      </c>
      <c r="CJ757" s="73">
        <f t="shared" si="292"/>
        <v>0</v>
      </c>
      <c r="CK757" s="73"/>
      <c r="CL757" s="73">
        <f t="shared" si="293"/>
        <v>0</v>
      </c>
      <c r="CM757" s="73">
        <f t="shared" si="294"/>
        <v>0</v>
      </c>
      <c r="CN757" s="73">
        <f t="shared" si="295"/>
        <v>0</v>
      </c>
      <c r="CO757" s="73">
        <f t="shared" si="296"/>
        <v>0</v>
      </c>
      <c r="CP757" s="73">
        <f t="shared" si="297"/>
        <v>0</v>
      </c>
      <c r="CQ757" s="73">
        <f t="shared" si="298"/>
        <v>0</v>
      </c>
      <c r="CR757" s="73">
        <f t="shared" si="310"/>
        <v>0</v>
      </c>
      <c r="CS757" s="94"/>
      <c r="CT757" s="94"/>
      <c r="CU757" s="94"/>
      <c r="CV757" s="94"/>
      <c r="CW757" s="94"/>
    </row>
    <row r="758" spans="1:101" s="22" customFormat="1" x14ac:dyDescent="0.2">
      <c r="A758" s="91">
        <f t="shared" si="311"/>
        <v>747</v>
      </c>
      <c r="B758" s="61"/>
      <c r="C758" s="61"/>
      <c r="D758" s="61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AS758" s="109"/>
      <c r="AT758" s="94"/>
      <c r="AU758" s="94"/>
      <c r="AV758" s="94"/>
      <c r="AW758" s="94"/>
      <c r="AX758" s="94"/>
      <c r="AY758" s="94">
        <f t="shared" si="299"/>
        <v>747</v>
      </c>
      <c r="AZ758" s="94">
        <f>AVERAGE(B$12:B758)</f>
        <v>-1.0500267633333337E-3</v>
      </c>
      <c r="BA758" s="94">
        <f>AVERAGE(C$12:C758)</f>
        <v>4.6842394133333326E-3</v>
      </c>
      <c r="BB758" s="94">
        <f t="shared" si="300"/>
        <v>0</v>
      </c>
      <c r="BC758" s="94">
        <f t="shared" si="301"/>
        <v>0</v>
      </c>
      <c r="BD758" s="94">
        <f t="shared" si="312"/>
        <v>-6.3001605800000027E-2</v>
      </c>
      <c r="BE758" s="94">
        <f t="shared" si="313"/>
        <v>0.28105436479999996</v>
      </c>
      <c r="BF758" s="94">
        <f t="shared" si="314"/>
        <v>0.34405597060000004</v>
      </c>
      <c r="BG758" s="95">
        <f t="shared" si="302"/>
        <v>0</v>
      </c>
      <c r="BH758" s="95">
        <f t="shared" si="303"/>
        <v>0</v>
      </c>
      <c r="BI758" s="95">
        <f>(AVERAGE(B$12:B758)-AVERAGE($D$12:$D758))/STDEV(B$12:B758)</f>
        <v>-8.7081254602406233E-2</v>
      </c>
      <c r="BJ758" s="95">
        <f>(AVERAGE(C$12:C758)-AVERAGE($D$12:$D758))/STDEV(C$12:C758)</f>
        <v>0.10432948975861421</v>
      </c>
      <c r="BK758" s="94"/>
      <c r="BL758" s="94"/>
      <c r="BM758" s="94"/>
      <c r="BN758" s="72">
        <f t="shared" si="304"/>
        <v>0</v>
      </c>
      <c r="BO758" s="72">
        <f t="shared" si="305"/>
        <v>0</v>
      </c>
      <c r="BP758" s="72">
        <f t="shared" si="306"/>
        <v>0</v>
      </c>
      <c r="BQ758" s="72">
        <f t="shared" si="307"/>
        <v>1</v>
      </c>
      <c r="BR758" s="72">
        <f t="shared" si="308"/>
        <v>1</v>
      </c>
      <c r="BS758" s="72">
        <f t="shared" si="309"/>
        <v>1</v>
      </c>
      <c r="BT758" s="72"/>
      <c r="BU758" s="72"/>
      <c r="BV758" s="72"/>
      <c r="BW758" s="72"/>
      <c r="BX758" s="72"/>
      <c r="BY758" s="72"/>
      <c r="BZ758" s="72"/>
      <c r="CA758" s="72"/>
      <c r="CB758" s="72"/>
      <c r="CC758" s="73"/>
      <c r="CD758" s="73"/>
      <c r="CE758" s="73"/>
      <c r="CF758" s="73"/>
      <c r="CG758" s="73"/>
      <c r="CH758" s="73">
        <f t="shared" si="290"/>
        <v>0</v>
      </c>
      <c r="CI758" s="73">
        <f t="shared" si="291"/>
        <v>0</v>
      </c>
      <c r="CJ758" s="73">
        <f t="shared" si="292"/>
        <v>0</v>
      </c>
      <c r="CK758" s="73"/>
      <c r="CL758" s="73">
        <f t="shared" si="293"/>
        <v>0</v>
      </c>
      <c r="CM758" s="73">
        <f t="shared" si="294"/>
        <v>0</v>
      </c>
      <c r="CN758" s="73">
        <f t="shared" si="295"/>
        <v>0</v>
      </c>
      <c r="CO758" s="73">
        <f t="shared" si="296"/>
        <v>0</v>
      </c>
      <c r="CP758" s="73">
        <f t="shared" si="297"/>
        <v>0</v>
      </c>
      <c r="CQ758" s="73">
        <f t="shared" si="298"/>
        <v>0</v>
      </c>
      <c r="CR758" s="73">
        <f t="shared" si="310"/>
        <v>0</v>
      </c>
      <c r="CS758" s="94"/>
      <c r="CT758" s="94"/>
      <c r="CU758" s="94"/>
      <c r="CV758" s="94"/>
      <c r="CW758" s="94"/>
    </row>
    <row r="759" spans="1:101" s="22" customFormat="1" x14ac:dyDescent="0.2">
      <c r="A759" s="91">
        <f t="shared" si="311"/>
        <v>748</v>
      </c>
      <c r="B759" s="61"/>
      <c r="C759" s="61"/>
      <c r="D759" s="61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AS759" s="109"/>
      <c r="AT759" s="94"/>
      <c r="AU759" s="94"/>
      <c r="AV759" s="94"/>
      <c r="AW759" s="94"/>
      <c r="AX759" s="94"/>
      <c r="AY759" s="94">
        <f t="shared" si="299"/>
        <v>748</v>
      </c>
      <c r="AZ759" s="94">
        <f>AVERAGE(B$12:B759)</f>
        <v>-1.0500267633333337E-3</v>
      </c>
      <c r="BA759" s="94">
        <f>AVERAGE(C$12:C759)</f>
        <v>4.6842394133333326E-3</v>
      </c>
      <c r="BB759" s="94">
        <f t="shared" si="300"/>
        <v>0</v>
      </c>
      <c r="BC759" s="94">
        <f t="shared" si="301"/>
        <v>0</v>
      </c>
      <c r="BD759" s="94">
        <f t="shared" si="312"/>
        <v>-6.3001605800000027E-2</v>
      </c>
      <c r="BE759" s="94">
        <f t="shared" si="313"/>
        <v>0.28105436479999996</v>
      </c>
      <c r="BF759" s="94">
        <f t="shared" si="314"/>
        <v>0.34405597060000004</v>
      </c>
      <c r="BG759" s="95">
        <f t="shared" si="302"/>
        <v>0</v>
      </c>
      <c r="BH759" s="95">
        <f t="shared" si="303"/>
        <v>0</v>
      </c>
      <c r="BI759" s="95">
        <f>(AVERAGE(B$12:B759)-AVERAGE($D$12:$D759))/STDEV(B$12:B759)</f>
        <v>-8.7081254602406233E-2</v>
      </c>
      <c r="BJ759" s="95">
        <f>(AVERAGE(C$12:C759)-AVERAGE($D$12:$D759))/STDEV(C$12:C759)</f>
        <v>0.10432948975861421</v>
      </c>
      <c r="BK759" s="94"/>
      <c r="BL759" s="94"/>
      <c r="BM759" s="94"/>
      <c r="BN759" s="72">
        <f t="shared" si="304"/>
        <v>0</v>
      </c>
      <c r="BO759" s="72">
        <f t="shared" si="305"/>
        <v>0</v>
      </c>
      <c r="BP759" s="72">
        <f t="shared" si="306"/>
        <v>0</v>
      </c>
      <c r="BQ759" s="72">
        <f t="shared" si="307"/>
        <v>1</v>
      </c>
      <c r="BR759" s="72">
        <f t="shared" si="308"/>
        <v>1</v>
      </c>
      <c r="BS759" s="72">
        <f t="shared" si="309"/>
        <v>1</v>
      </c>
      <c r="BT759" s="72"/>
      <c r="BU759" s="72"/>
      <c r="BV759" s="72"/>
      <c r="BW759" s="72"/>
      <c r="BX759" s="72"/>
      <c r="BY759" s="72"/>
      <c r="BZ759" s="72"/>
      <c r="CA759" s="72"/>
      <c r="CB759" s="72"/>
      <c r="CC759" s="73"/>
      <c r="CD759" s="73"/>
      <c r="CE759" s="73"/>
      <c r="CF759" s="73"/>
      <c r="CG759" s="73"/>
      <c r="CH759" s="73">
        <f t="shared" si="290"/>
        <v>0</v>
      </c>
      <c r="CI759" s="73">
        <f t="shared" si="291"/>
        <v>0</v>
      </c>
      <c r="CJ759" s="73">
        <f t="shared" si="292"/>
        <v>0</v>
      </c>
      <c r="CK759" s="73"/>
      <c r="CL759" s="73">
        <f t="shared" si="293"/>
        <v>0</v>
      </c>
      <c r="CM759" s="73">
        <f t="shared" si="294"/>
        <v>0</v>
      </c>
      <c r="CN759" s="73">
        <f t="shared" si="295"/>
        <v>0</v>
      </c>
      <c r="CO759" s="73">
        <f t="shared" si="296"/>
        <v>0</v>
      </c>
      <c r="CP759" s="73">
        <f t="shared" si="297"/>
        <v>0</v>
      </c>
      <c r="CQ759" s="73">
        <f t="shared" si="298"/>
        <v>0</v>
      </c>
      <c r="CR759" s="73">
        <f t="shared" si="310"/>
        <v>0</v>
      </c>
      <c r="CS759" s="94"/>
      <c r="CT759" s="94"/>
      <c r="CU759" s="94"/>
      <c r="CV759" s="94"/>
      <c r="CW759" s="94"/>
    </row>
    <row r="760" spans="1:101" s="22" customFormat="1" x14ac:dyDescent="0.2">
      <c r="A760" s="91">
        <f t="shared" si="311"/>
        <v>749</v>
      </c>
      <c r="B760" s="61"/>
      <c r="C760" s="61"/>
      <c r="D760" s="61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AS760" s="109"/>
      <c r="AT760" s="94"/>
      <c r="AU760" s="94"/>
      <c r="AV760" s="94"/>
      <c r="AW760" s="94"/>
      <c r="AX760" s="94"/>
      <c r="AY760" s="94">
        <f t="shared" si="299"/>
        <v>749</v>
      </c>
      <c r="AZ760" s="94">
        <f>AVERAGE(B$12:B760)</f>
        <v>-1.0500267633333337E-3</v>
      </c>
      <c r="BA760" s="94">
        <f>AVERAGE(C$12:C760)</f>
        <v>4.6842394133333326E-3</v>
      </c>
      <c r="BB760" s="94">
        <f t="shared" si="300"/>
        <v>0</v>
      </c>
      <c r="BC760" s="94">
        <f t="shared" si="301"/>
        <v>0</v>
      </c>
      <c r="BD760" s="94">
        <f t="shared" si="312"/>
        <v>-6.3001605800000027E-2</v>
      </c>
      <c r="BE760" s="94">
        <f t="shared" si="313"/>
        <v>0.28105436479999996</v>
      </c>
      <c r="BF760" s="94">
        <f t="shared" si="314"/>
        <v>0.34405597060000004</v>
      </c>
      <c r="BG760" s="95">
        <f t="shared" si="302"/>
        <v>0</v>
      </c>
      <c r="BH760" s="95">
        <f t="shared" si="303"/>
        <v>0</v>
      </c>
      <c r="BI760" s="95">
        <f>(AVERAGE(B$12:B760)-AVERAGE($D$12:$D760))/STDEV(B$12:B760)</f>
        <v>-8.7081254602406233E-2</v>
      </c>
      <c r="BJ760" s="95">
        <f>(AVERAGE(C$12:C760)-AVERAGE($D$12:$D760))/STDEV(C$12:C760)</f>
        <v>0.10432948975861421</v>
      </c>
      <c r="BK760" s="94"/>
      <c r="BL760" s="94"/>
      <c r="BM760" s="94"/>
      <c r="BN760" s="72">
        <f t="shared" si="304"/>
        <v>0</v>
      </c>
      <c r="BO760" s="72">
        <f t="shared" si="305"/>
        <v>0</v>
      </c>
      <c r="BP760" s="72">
        <f t="shared" si="306"/>
        <v>0</v>
      </c>
      <c r="BQ760" s="72">
        <f t="shared" si="307"/>
        <v>1</v>
      </c>
      <c r="BR760" s="72">
        <f t="shared" si="308"/>
        <v>1</v>
      </c>
      <c r="BS760" s="72">
        <f t="shared" si="309"/>
        <v>1</v>
      </c>
      <c r="BT760" s="72"/>
      <c r="BU760" s="72"/>
      <c r="BV760" s="72"/>
      <c r="BW760" s="72"/>
      <c r="BX760" s="72"/>
      <c r="BY760" s="72"/>
      <c r="BZ760" s="72"/>
      <c r="CA760" s="72"/>
      <c r="CB760" s="72"/>
      <c r="CC760" s="73"/>
      <c r="CD760" s="73"/>
      <c r="CE760" s="73"/>
      <c r="CF760" s="73"/>
      <c r="CG760" s="73"/>
      <c r="CH760" s="73">
        <f t="shared" si="290"/>
        <v>0</v>
      </c>
      <c r="CI760" s="73">
        <f t="shared" si="291"/>
        <v>0</v>
      </c>
      <c r="CJ760" s="73">
        <f t="shared" si="292"/>
        <v>0</v>
      </c>
      <c r="CK760" s="73"/>
      <c r="CL760" s="73">
        <f t="shared" si="293"/>
        <v>0</v>
      </c>
      <c r="CM760" s="73">
        <f t="shared" si="294"/>
        <v>0</v>
      </c>
      <c r="CN760" s="73">
        <f t="shared" si="295"/>
        <v>0</v>
      </c>
      <c r="CO760" s="73">
        <f t="shared" si="296"/>
        <v>0</v>
      </c>
      <c r="CP760" s="73">
        <f t="shared" si="297"/>
        <v>0</v>
      </c>
      <c r="CQ760" s="73">
        <f t="shared" si="298"/>
        <v>0</v>
      </c>
      <c r="CR760" s="73">
        <f t="shared" si="310"/>
        <v>0</v>
      </c>
      <c r="CS760" s="94"/>
      <c r="CT760" s="94"/>
      <c r="CU760" s="94"/>
      <c r="CV760" s="94"/>
      <c r="CW760" s="94"/>
    </row>
    <row r="761" spans="1:101" s="22" customFormat="1" x14ac:dyDescent="0.2">
      <c r="A761" s="91">
        <f t="shared" si="311"/>
        <v>750</v>
      </c>
      <c r="B761" s="61"/>
      <c r="C761" s="61"/>
      <c r="D761" s="61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AS761" s="109"/>
      <c r="AT761" s="94"/>
      <c r="AU761" s="94"/>
      <c r="AV761" s="94"/>
      <c r="AW761" s="94"/>
      <c r="AX761" s="94"/>
      <c r="AY761" s="94">
        <f t="shared" si="299"/>
        <v>750</v>
      </c>
      <c r="AZ761" s="94">
        <f>AVERAGE(B$12:B761)</f>
        <v>-1.0500267633333337E-3</v>
      </c>
      <c r="BA761" s="94">
        <f>AVERAGE(C$12:C761)</f>
        <v>4.6842394133333326E-3</v>
      </c>
      <c r="BB761" s="94">
        <f t="shared" si="300"/>
        <v>0</v>
      </c>
      <c r="BC761" s="94">
        <f t="shared" si="301"/>
        <v>0</v>
      </c>
      <c r="BD761" s="94">
        <f t="shared" si="312"/>
        <v>-6.3001605800000027E-2</v>
      </c>
      <c r="BE761" s="94">
        <f t="shared" si="313"/>
        <v>0.28105436479999996</v>
      </c>
      <c r="BF761" s="94">
        <f t="shared" si="314"/>
        <v>0.34405597060000004</v>
      </c>
      <c r="BG761" s="95">
        <f t="shared" si="302"/>
        <v>0</v>
      </c>
      <c r="BH761" s="95">
        <f t="shared" si="303"/>
        <v>0</v>
      </c>
      <c r="BI761" s="95">
        <f>(AVERAGE(B$12:B761)-AVERAGE($D$12:$D761))/STDEV(B$12:B761)</f>
        <v>-8.7081254602406233E-2</v>
      </c>
      <c r="BJ761" s="95">
        <f>(AVERAGE(C$12:C761)-AVERAGE($D$12:$D761))/STDEV(C$12:C761)</f>
        <v>0.10432948975861421</v>
      </c>
      <c r="BK761" s="94"/>
      <c r="BL761" s="94"/>
      <c r="BM761" s="94"/>
      <c r="BN761" s="72">
        <f t="shared" si="304"/>
        <v>0</v>
      </c>
      <c r="BO761" s="72">
        <f t="shared" si="305"/>
        <v>0</v>
      </c>
      <c r="BP761" s="72">
        <f t="shared" si="306"/>
        <v>0</v>
      </c>
      <c r="BQ761" s="72">
        <f t="shared" si="307"/>
        <v>1</v>
      </c>
      <c r="BR761" s="72">
        <f t="shared" si="308"/>
        <v>1</v>
      </c>
      <c r="BS761" s="72">
        <f t="shared" si="309"/>
        <v>1</v>
      </c>
      <c r="BT761" s="72"/>
      <c r="BU761" s="72"/>
      <c r="BV761" s="72"/>
      <c r="BW761" s="72"/>
      <c r="BX761" s="72"/>
      <c r="BY761" s="72"/>
      <c r="BZ761" s="72"/>
      <c r="CA761" s="72"/>
      <c r="CB761" s="72"/>
      <c r="CC761" s="73"/>
      <c r="CD761" s="73"/>
      <c r="CE761" s="73"/>
      <c r="CF761" s="73"/>
      <c r="CG761" s="73"/>
      <c r="CH761" s="73">
        <f t="shared" si="290"/>
        <v>0</v>
      </c>
      <c r="CI761" s="73">
        <f t="shared" si="291"/>
        <v>0</v>
      </c>
      <c r="CJ761" s="73">
        <f t="shared" si="292"/>
        <v>0</v>
      </c>
      <c r="CK761" s="73"/>
      <c r="CL761" s="73">
        <f t="shared" si="293"/>
        <v>0</v>
      </c>
      <c r="CM761" s="73">
        <f t="shared" si="294"/>
        <v>0</v>
      </c>
      <c r="CN761" s="73">
        <f t="shared" si="295"/>
        <v>0</v>
      </c>
      <c r="CO761" s="73">
        <f t="shared" si="296"/>
        <v>0</v>
      </c>
      <c r="CP761" s="73">
        <f t="shared" si="297"/>
        <v>0</v>
      </c>
      <c r="CQ761" s="73">
        <f t="shared" si="298"/>
        <v>0</v>
      </c>
      <c r="CR761" s="73">
        <f t="shared" si="310"/>
        <v>0</v>
      </c>
      <c r="CS761" s="94"/>
      <c r="CT761" s="94"/>
      <c r="CU761" s="94"/>
      <c r="CV761" s="94"/>
      <c r="CW761" s="94"/>
    </row>
    <row r="762" spans="1:101" s="22" customFormat="1" x14ac:dyDescent="0.2">
      <c r="A762" s="91">
        <f t="shared" si="311"/>
        <v>751</v>
      </c>
      <c r="B762" s="61"/>
      <c r="C762" s="61"/>
      <c r="D762" s="61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AS762" s="109"/>
      <c r="AT762" s="94"/>
      <c r="AU762" s="94"/>
      <c r="AV762" s="94"/>
      <c r="AW762" s="94"/>
      <c r="AX762" s="94"/>
      <c r="AY762" s="94">
        <f t="shared" si="299"/>
        <v>751</v>
      </c>
      <c r="AZ762" s="94">
        <f>AVERAGE(B$12:B762)</f>
        <v>-1.0500267633333337E-3</v>
      </c>
      <c r="BA762" s="94">
        <f>AVERAGE(C$12:C762)</f>
        <v>4.6842394133333326E-3</v>
      </c>
      <c r="BB762" s="94">
        <f t="shared" si="300"/>
        <v>0</v>
      </c>
      <c r="BC762" s="94">
        <f t="shared" si="301"/>
        <v>0</v>
      </c>
      <c r="BD762" s="94">
        <f t="shared" si="312"/>
        <v>-6.3001605800000027E-2</v>
      </c>
      <c r="BE762" s="94">
        <f t="shared" si="313"/>
        <v>0.28105436479999996</v>
      </c>
      <c r="BF762" s="94">
        <f t="shared" si="314"/>
        <v>0.34405597060000004</v>
      </c>
      <c r="BG762" s="95">
        <f t="shared" si="302"/>
        <v>0</v>
      </c>
      <c r="BH762" s="95">
        <f t="shared" si="303"/>
        <v>0</v>
      </c>
      <c r="BI762" s="95">
        <f>(AVERAGE(B$12:B762)-AVERAGE($D$12:$D762))/STDEV(B$12:B762)</f>
        <v>-8.7081254602406233E-2</v>
      </c>
      <c r="BJ762" s="95">
        <f>(AVERAGE(C$12:C762)-AVERAGE($D$12:$D762))/STDEV(C$12:C762)</f>
        <v>0.10432948975861421</v>
      </c>
      <c r="BK762" s="94"/>
      <c r="BL762" s="94"/>
      <c r="BM762" s="94"/>
      <c r="BN762" s="72">
        <f t="shared" si="304"/>
        <v>0</v>
      </c>
      <c r="BO762" s="72">
        <f t="shared" si="305"/>
        <v>0</v>
      </c>
      <c r="BP762" s="72">
        <f t="shared" si="306"/>
        <v>0</v>
      </c>
      <c r="BQ762" s="72">
        <f t="shared" si="307"/>
        <v>1</v>
      </c>
      <c r="BR762" s="72">
        <f t="shared" si="308"/>
        <v>1</v>
      </c>
      <c r="BS762" s="72">
        <f t="shared" si="309"/>
        <v>1</v>
      </c>
      <c r="BT762" s="72"/>
      <c r="BU762" s="72"/>
      <c r="BV762" s="72"/>
      <c r="BW762" s="72"/>
      <c r="BX762" s="72"/>
      <c r="BY762" s="72"/>
      <c r="BZ762" s="72"/>
      <c r="CA762" s="72"/>
      <c r="CB762" s="72"/>
      <c r="CC762" s="73"/>
      <c r="CD762" s="73"/>
      <c r="CE762" s="73"/>
      <c r="CF762" s="73"/>
      <c r="CG762" s="73"/>
      <c r="CH762" s="73">
        <f t="shared" si="290"/>
        <v>0</v>
      </c>
      <c r="CI762" s="73">
        <f t="shared" si="291"/>
        <v>0</v>
      </c>
      <c r="CJ762" s="73">
        <f t="shared" si="292"/>
        <v>0</v>
      </c>
      <c r="CK762" s="73"/>
      <c r="CL762" s="73">
        <f t="shared" si="293"/>
        <v>0</v>
      </c>
      <c r="CM762" s="73">
        <f t="shared" si="294"/>
        <v>0</v>
      </c>
      <c r="CN762" s="73">
        <f t="shared" si="295"/>
        <v>0</v>
      </c>
      <c r="CO762" s="73">
        <f t="shared" si="296"/>
        <v>0</v>
      </c>
      <c r="CP762" s="73">
        <f t="shared" si="297"/>
        <v>0</v>
      </c>
      <c r="CQ762" s="73">
        <f t="shared" si="298"/>
        <v>0</v>
      </c>
      <c r="CR762" s="73">
        <f t="shared" si="310"/>
        <v>0</v>
      </c>
      <c r="CS762" s="94"/>
      <c r="CT762" s="94"/>
      <c r="CU762" s="94"/>
      <c r="CV762" s="94"/>
      <c r="CW762" s="94"/>
    </row>
    <row r="763" spans="1:101" s="22" customFormat="1" x14ac:dyDescent="0.2">
      <c r="A763" s="91">
        <f t="shared" si="311"/>
        <v>752</v>
      </c>
      <c r="B763" s="61"/>
      <c r="C763" s="61"/>
      <c r="D763" s="61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AS763" s="109"/>
      <c r="AT763" s="94"/>
      <c r="AU763" s="94"/>
      <c r="AV763" s="94"/>
      <c r="AW763" s="94"/>
      <c r="AX763" s="94"/>
      <c r="AY763" s="94">
        <f t="shared" si="299"/>
        <v>752</v>
      </c>
      <c r="AZ763" s="94">
        <f>AVERAGE(B$12:B763)</f>
        <v>-1.0500267633333337E-3</v>
      </c>
      <c r="BA763" s="94">
        <f>AVERAGE(C$12:C763)</f>
        <v>4.6842394133333326E-3</v>
      </c>
      <c r="BB763" s="94">
        <f t="shared" si="300"/>
        <v>0</v>
      </c>
      <c r="BC763" s="94">
        <f t="shared" si="301"/>
        <v>0</v>
      </c>
      <c r="BD763" s="94">
        <f t="shared" si="312"/>
        <v>-6.3001605800000027E-2</v>
      </c>
      <c r="BE763" s="94">
        <f t="shared" si="313"/>
        <v>0.28105436479999996</v>
      </c>
      <c r="BF763" s="94">
        <f t="shared" si="314"/>
        <v>0.34405597060000004</v>
      </c>
      <c r="BG763" s="95">
        <f t="shared" si="302"/>
        <v>0</v>
      </c>
      <c r="BH763" s="95">
        <f t="shared" si="303"/>
        <v>0</v>
      </c>
      <c r="BI763" s="95">
        <f>(AVERAGE(B$12:B763)-AVERAGE($D$12:$D763))/STDEV(B$12:B763)</f>
        <v>-8.7081254602406233E-2</v>
      </c>
      <c r="BJ763" s="95">
        <f>(AVERAGE(C$12:C763)-AVERAGE($D$12:$D763))/STDEV(C$12:C763)</f>
        <v>0.10432948975861421</v>
      </c>
      <c r="BK763" s="94"/>
      <c r="BL763" s="94"/>
      <c r="BM763" s="94"/>
      <c r="BN763" s="72">
        <f t="shared" si="304"/>
        <v>0</v>
      </c>
      <c r="BO763" s="72">
        <f t="shared" si="305"/>
        <v>0</v>
      </c>
      <c r="BP763" s="72">
        <f t="shared" si="306"/>
        <v>0</v>
      </c>
      <c r="BQ763" s="72">
        <f t="shared" si="307"/>
        <v>1</v>
      </c>
      <c r="BR763" s="72">
        <f t="shared" si="308"/>
        <v>1</v>
      </c>
      <c r="BS763" s="72">
        <f t="shared" si="309"/>
        <v>1</v>
      </c>
      <c r="BT763" s="72"/>
      <c r="BU763" s="72"/>
      <c r="BV763" s="72"/>
      <c r="BW763" s="72"/>
      <c r="BX763" s="72"/>
      <c r="BY763" s="72"/>
      <c r="BZ763" s="72"/>
      <c r="CA763" s="72"/>
      <c r="CB763" s="72"/>
      <c r="CC763" s="73"/>
      <c r="CD763" s="73"/>
      <c r="CE763" s="73"/>
      <c r="CF763" s="73"/>
      <c r="CG763" s="73"/>
      <c r="CH763" s="73">
        <f t="shared" si="290"/>
        <v>0</v>
      </c>
      <c r="CI763" s="73">
        <f t="shared" si="291"/>
        <v>0</v>
      </c>
      <c r="CJ763" s="73">
        <f t="shared" si="292"/>
        <v>0</v>
      </c>
      <c r="CK763" s="73"/>
      <c r="CL763" s="73">
        <f t="shared" si="293"/>
        <v>0</v>
      </c>
      <c r="CM763" s="73">
        <f t="shared" si="294"/>
        <v>0</v>
      </c>
      <c r="CN763" s="73">
        <f t="shared" si="295"/>
        <v>0</v>
      </c>
      <c r="CO763" s="73">
        <f t="shared" si="296"/>
        <v>0</v>
      </c>
      <c r="CP763" s="73">
        <f t="shared" si="297"/>
        <v>0</v>
      </c>
      <c r="CQ763" s="73">
        <f t="shared" si="298"/>
        <v>0</v>
      </c>
      <c r="CR763" s="73">
        <f t="shared" si="310"/>
        <v>0</v>
      </c>
      <c r="CS763" s="94"/>
      <c r="CT763" s="94"/>
      <c r="CU763" s="94"/>
      <c r="CV763" s="94"/>
      <c r="CW763" s="94"/>
    </row>
    <row r="764" spans="1:101" s="22" customFormat="1" x14ac:dyDescent="0.2">
      <c r="A764" s="91">
        <f t="shared" si="311"/>
        <v>753</v>
      </c>
      <c r="B764" s="61"/>
      <c r="C764" s="61"/>
      <c r="D764" s="61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AS764" s="109"/>
      <c r="AT764" s="94"/>
      <c r="AU764" s="94"/>
      <c r="AV764" s="94"/>
      <c r="AW764" s="94"/>
      <c r="AX764" s="94"/>
      <c r="AY764" s="94">
        <f t="shared" si="299"/>
        <v>753</v>
      </c>
      <c r="AZ764" s="94">
        <f>AVERAGE(B$12:B764)</f>
        <v>-1.0500267633333337E-3</v>
      </c>
      <c r="BA764" s="94">
        <f>AVERAGE(C$12:C764)</f>
        <v>4.6842394133333326E-3</v>
      </c>
      <c r="BB764" s="94">
        <f t="shared" si="300"/>
        <v>0</v>
      </c>
      <c r="BC764" s="94">
        <f t="shared" si="301"/>
        <v>0</v>
      </c>
      <c r="BD764" s="94">
        <f t="shared" si="312"/>
        <v>-6.3001605800000027E-2</v>
      </c>
      <c r="BE764" s="94">
        <f t="shared" si="313"/>
        <v>0.28105436479999996</v>
      </c>
      <c r="BF764" s="94">
        <f t="shared" si="314"/>
        <v>0.34405597060000004</v>
      </c>
      <c r="BG764" s="95">
        <f t="shared" si="302"/>
        <v>0</v>
      </c>
      <c r="BH764" s="95">
        <f t="shared" si="303"/>
        <v>0</v>
      </c>
      <c r="BI764" s="95">
        <f>(AVERAGE(B$12:B764)-AVERAGE($D$12:$D764))/STDEV(B$12:B764)</f>
        <v>-8.7081254602406233E-2</v>
      </c>
      <c r="BJ764" s="95">
        <f>(AVERAGE(C$12:C764)-AVERAGE($D$12:$D764))/STDEV(C$12:C764)</f>
        <v>0.10432948975861421</v>
      </c>
      <c r="BK764" s="94"/>
      <c r="BL764" s="94"/>
      <c r="BM764" s="94"/>
      <c r="BN764" s="72">
        <f t="shared" si="304"/>
        <v>0</v>
      </c>
      <c r="BO764" s="72">
        <f t="shared" si="305"/>
        <v>0</v>
      </c>
      <c r="BP764" s="72">
        <f t="shared" si="306"/>
        <v>0</v>
      </c>
      <c r="BQ764" s="72">
        <f t="shared" si="307"/>
        <v>1</v>
      </c>
      <c r="BR764" s="72">
        <f t="shared" si="308"/>
        <v>1</v>
      </c>
      <c r="BS764" s="72">
        <f t="shared" si="309"/>
        <v>1</v>
      </c>
      <c r="BT764" s="72"/>
      <c r="BU764" s="72"/>
      <c r="BV764" s="72"/>
      <c r="BW764" s="72"/>
      <c r="BX764" s="72"/>
      <c r="BY764" s="72"/>
      <c r="BZ764" s="72"/>
      <c r="CA764" s="72"/>
      <c r="CB764" s="72"/>
      <c r="CC764" s="73"/>
      <c r="CD764" s="73"/>
      <c r="CE764" s="73"/>
      <c r="CF764" s="73"/>
      <c r="CG764" s="73"/>
      <c r="CH764" s="73">
        <f t="shared" si="290"/>
        <v>0</v>
      </c>
      <c r="CI764" s="73">
        <f t="shared" si="291"/>
        <v>0</v>
      </c>
      <c r="CJ764" s="73">
        <f t="shared" si="292"/>
        <v>0</v>
      </c>
      <c r="CK764" s="73"/>
      <c r="CL764" s="73">
        <f t="shared" si="293"/>
        <v>0</v>
      </c>
      <c r="CM764" s="73">
        <f t="shared" si="294"/>
        <v>0</v>
      </c>
      <c r="CN764" s="73">
        <f t="shared" si="295"/>
        <v>0</v>
      </c>
      <c r="CO764" s="73">
        <f t="shared" si="296"/>
        <v>0</v>
      </c>
      <c r="CP764" s="73">
        <f t="shared" si="297"/>
        <v>0</v>
      </c>
      <c r="CQ764" s="73">
        <f t="shared" si="298"/>
        <v>0</v>
      </c>
      <c r="CR764" s="73">
        <f t="shared" si="310"/>
        <v>0</v>
      </c>
      <c r="CS764" s="94"/>
      <c r="CT764" s="94"/>
      <c r="CU764" s="94"/>
      <c r="CV764" s="94"/>
      <c r="CW764" s="94"/>
    </row>
    <row r="765" spans="1:101" s="22" customFormat="1" x14ac:dyDescent="0.2">
      <c r="A765" s="91">
        <f t="shared" si="311"/>
        <v>754</v>
      </c>
      <c r="B765" s="61"/>
      <c r="C765" s="61"/>
      <c r="D765" s="61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AS765" s="109"/>
      <c r="AT765" s="94"/>
      <c r="AU765" s="94"/>
      <c r="AV765" s="94"/>
      <c r="AW765" s="94"/>
      <c r="AX765" s="94"/>
      <c r="AY765" s="94">
        <f t="shared" si="299"/>
        <v>754</v>
      </c>
      <c r="AZ765" s="94">
        <f>AVERAGE(B$12:B765)</f>
        <v>-1.0500267633333337E-3</v>
      </c>
      <c r="BA765" s="94">
        <f>AVERAGE(C$12:C765)</f>
        <v>4.6842394133333326E-3</v>
      </c>
      <c r="BB765" s="94">
        <f t="shared" si="300"/>
        <v>0</v>
      </c>
      <c r="BC765" s="94">
        <f t="shared" si="301"/>
        <v>0</v>
      </c>
      <c r="BD765" s="94">
        <f t="shared" si="312"/>
        <v>-6.3001605800000027E-2</v>
      </c>
      <c r="BE765" s="94">
        <f t="shared" si="313"/>
        <v>0.28105436479999996</v>
      </c>
      <c r="BF765" s="94">
        <f t="shared" si="314"/>
        <v>0.34405597060000004</v>
      </c>
      <c r="BG765" s="95">
        <f t="shared" si="302"/>
        <v>0</v>
      </c>
      <c r="BH765" s="95">
        <f t="shared" si="303"/>
        <v>0</v>
      </c>
      <c r="BI765" s="95">
        <f>(AVERAGE(B$12:B765)-AVERAGE($D$12:$D765))/STDEV(B$12:B765)</f>
        <v>-8.7081254602406233E-2</v>
      </c>
      <c r="BJ765" s="95">
        <f>(AVERAGE(C$12:C765)-AVERAGE($D$12:$D765))/STDEV(C$12:C765)</f>
        <v>0.10432948975861421</v>
      </c>
      <c r="BK765" s="94"/>
      <c r="BL765" s="94"/>
      <c r="BM765" s="94"/>
      <c r="BN765" s="72">
        <f t="shared" si="304"/>
        <v>0</v>
      </c>
      <c r="BO765" s="72">
        <f t="shared" si="305"/>
        <v>0</v>
      </c>
      <c r="BP765" s="72">
        <f t="shared" si="306"/>
        <v>0</v>
      </c>
      <c r="BQ765" s="72">
        <f t="shared" si="307"/>
        <v>1</v>
      </c>
      <c r="BR765" s="72">
        <f t="shared" si="308"/>
        <v>1</v>
      </c>
      <c r="BS765" s="72">
        <f t="shared" si="309"/>
        <v>1</v>
      </c>
      <c r="BT765" s="72"/>
      <c r="BU765" s="72"/>
      <c r="BV765" s="72"/>
      <c r="BW765" s="72"/>
      <c r="BX765" s="72"/>
      <c r="BY765" s="72"/>
      <c r="BZ765" s="72"/>
      <c r="CA765" s="72"/>
      <c r="CB765" s="72"/>
      <c r="CC765" s="73"/>
      <c r="CD765" s="73"/>
      <c r="CE765" s="73"/>
      <c r="CF765" s="73"/>
      <c r="CG765" s="73"/>
      <c r="CH765" s="73">
        <f t="shared" si="290"/>
        <v>0</v>
      </c>
      <c r="CI765" s="73">
        <f t="shared" si="291"/>
        <v>0</v>
      </c>
      <c r="CJ765" s="73">
        <f t="shared" si="292"/>
        <v>0</v>
      </c>
      <c r="CK765" s="73"/>
      <c r="CL765" s="73">
        <f t="shared" si="293"/>
        <v>0</v>
      </c>
      <c r="CM765" s="73">
        <f t="shared" si="294"/>
        <v>0</v>
      </c>
      <c r="CN765" s="73">
        <f t="shared" si="295"/>
        <v>0</v>
      </c>
      <c r="CO765" s="73">
        <f t="shared" si="296"/>
        <v>0</v>
      </c>
      <c r="CP765" s="73">
        <f t="shared" si="297"/>
        <v>0</v>
      </c>
      <c r="CQ765" s="73">
        <f t="shared" si="298"/>
        <v>0</v>
      </c>
      <c r="CR765" s="73">
        <f t="shared" si="310"/>
        <v>0</v>
      </c>
      <c r="CS765" s="94"/>
      <c r="CT765" s="94"/>
      <c r="CU765" s="94"/>
      <c r="CV765" s="94"/>
      <c r="CW765" s="94"/>
    </row>
    <row r="766" spans="1:101" s="22" customFormat="1" x14ac:dyDescent="0.2">
      <c r="A766" s="91">
        <f t="shared" si="311"/>
        <v>755</v>
      </c>
      <c r="B766" s="61"/>
      <c r="C766" s="61"/>
      <c r="D766" s="61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AS766" s="109"/>
      <c r="AT766" s="94"/>
      <c r="AU766" s="94"/>
      <c r="AV766" s="94"/>
      <c r="AW766" s="94"/>
      <c r="AX766" s="94"/>
      <c r="AY766" s="94">
        <f t="shared" si="299"/>
        <v>755</v>
      </c>
      <c r="AZ766" s="94">
        <f>AVERAGE(B$12:B766)</f>
        <v>-1.0500267633333337E-3</v>
      </c>
      <c r="BA766" s="94">
        <f>AVERAGE(C$12:C766)</f>
        <v>4.6842394133333326E-3</v>
      </c>
      <c r="BB766" s="94">
        <f t="shared" si="300"/>
        <v>0</v>
      </c>
      <c r="BC766" s="94">
        <f t="shared" si="301"/>
        <v>0</v>
      </c>
      <c r="BD766" s="94">
        <f t="shared" si="312"/>
        <v>-6.3001605800000027E-2</v>
      </c>
      <c r="BE766" s="94">
        <f t="shared" si="313"/>
        <v>0.28105436479999996</v>
      </c>
      <c r="BF766" s="94">
        <f t="shared" si="314"/>
        <v>0.34405597060000004</v>
      </c>
      <c r="BG766" s="95">
        <f t="shared" si="302"/>
        <v>0</v>
      </c>
      <c r="BH766" s="95">
        <f t="shared" si="303"/>
        <v>0</v>
      </c>
      <c r="BI766" s="95">
        <f>(AVERAGE(B$12:B766)-AVERAGE($D$12:$D766))/STDEV(B$12:B766)</f>
        <v>-8.7081254602406233E-2</v>
      </c>
      <c r="BJ766" s="95">
        <f>(AVERAGE(C$12:C766)-AVERAGE($D$12:$D766))/STDEV(C$12:C766)</f>
        <v>0.10432948975861421</v>
      </c>
      <c r="BK766" s="94"/>
      <c r="BL766" s="94"/>
      <c r="BM766" s="94"/>
      <c r="BN766" s="72">
        <f t="shared" si="304"/>
        <v>0</v>
      </c>
      <c r="BO766" s="72">
        <f t="shared" si="305"/>
        <v>0</v>
      </c>
      <c r="BP766" s="72">
        <f t="shared" si="306"/>
        <v>0</v>
      </c>
      <c r="BQ766" s="72">
        <f t="shared" si="307"/>
        <v>1</v>
      </c>
      <c r="BR766" s="72">
        <f t="shared" si="308"/>
        <v>1</v>
      </c>
      <c r="BS766" s="72">
        <f t="shared" si="309"/>
        <v>1</v>
      </c>
      <c r="BT766" s="72"/>
      <c r="BU766" s="72"/>
      <c r="BV766" s="72"/>
      <c r="BW766" s="72"/>
      <c r="BX766" s="72"/>
      <c r="BY766" s="72"/>
      <c r="BZ766" s="72"/>
      <c r="CA766" s="72"/>
      <c r="CB766" s="72"/>
      <c r="CC766" s="73"/>
      <c r="CD766" s="73"/>
      <c r="CE766" s="73"/>
      <c r="CF766" s="73"/>
      <c r="CG766" s="73"/>
      <c r="CH766" s="73">
        <f t="shared" si="290"/>
        <v>0</v>
      </c>
      <c r="CI766" s="73">
        <f t="shared" si="291"/>
        <v>0</v>
      </c>
      <c r="CJ766" s="73">
        <f t="shared" si="292"/>
        <v>0</v>
      </c>
      <c r="CK766" s="73"/>
      <c r="CL766" s="73">
        <f t="shared" si="293"/>
        <v>0</v>
      </c>
      <c r="CM766" s="73">
        <f t="shared" si="294"/>
        <v>0</v>
      </c>
      <c r="CN766" s="73">
        <f t="shared" si="295"/>
        <v>0</v>
      </c>
      <c r="CO766" s="73">
        <f t="shared" si="296"/>
        <v>0</v>
      </c>
      <c r="CP766" s="73">
        <f t="shared" si="297"/>
        <v>0</v>
      </c>
      <c r="CQ766" s="73">
        <f t="shared" si="298"/>
        <v>0</v>
      </c>
      <c r="CR766" s="73">
        <f t="shared" si="310"/>
        <v>0</v>
      </c>
      <c r="CS766" s="94"/>
      <c r="CT766" s="94"/>
      <c r="CU766" s="94"/>
      <c r="CV766" s="94"/>
      <c r="CW766" s="94"/>
    </row>
    <row r="767" spans="1:101" s="22" customFormat="1" x14ac:dyDescent="0.2">
      <c r="A767" s="91">
        <f t="shared" si="311"/>
        <v>756</v>
      </c>
      <c r="B767" s="61"/>
      <c r="C767" s="61"/>
      <c r="D767" s="61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AS767" s="109"/>
      <c r="AT767" s="94"/>
      <c r="AU767" s="94"/>
      <c r="AV767" s="94"/>
      <c r="AW767" s="94"/>
      <c r="AX767" s="94"/>
      <c r="AY767" s="94">
        <f t="shared" si="299"/>
        <v>756</v>
      </c>
      <c r="AZ767" s="94">
        <f>AVERAGE(B$12:B767)</f>
        <v>-1.0500267633333337E-3</v>
      </c>
      <c r="BA767" s="94">
        <f>AVERAGE(C$12:C767)</f>
        <v>4.6842394133333326E-3</v>
      </c>
      <c r="BB767" s="94">
        <f t="shared" si="300"/>
        <v>0</v>
      </c>
      <c r="BC767" s="94">
        <f t="shared" si="301"/>
        <v>0</v>
      </c>
      <c r="BD767" s="94">
        <f t="shared" si="312"/>
        <v>-6.3001605800000027E-2</v>
      </c>
      <c r="BE767" s="94">
        <f t="shared" si="313"/>
        <v>0.28105436479999996</v>
      </c>
      <c r="BF767" s="94">
        <f t="shared" si="314"/>
        <v>0.34405597060000004</v>
      </c>
      <c r="BG767" s="95">
        <f t="shared" si="302"/>
        <v>0</v>
      </c>
      <c r="BH767" s="95">
        <f t="shared" si="303"/>
        <v>0</v>
      </c>
      <c r="BI767" s="95">
        <f>(AVERAGE(B$12:B767)-AVERAGE($D$12:$D767))/STDEV(B$12:B767)</f>
        <v>-8.7081254602406233E-2</v>
      </c>
      <c r="BJ767" s="95">
        <f>(AVERAGE(C$12:C767)-AVERAGE($D$12:$D767))/STDEV(C$12:C767)</f>
        <v>0.10432948975861421</v>
      </c>
      <c r="BK767" s="94"/>
      <c r="BL767" s="94"/>
      <c r="BM767" s="94"/>
      <c r="BN767" s="72">
        <f t="shared" si="304"/>
        <v>0</v>
      </c>
      <c r="BO767" s="72">
        <f t="shared" si="305"/>
        <v>0</v>
      </c>
      <c r="BP767" s="72">
        <f t="shared" si="306"/>
        <v>0</v>
      </c>
      <c r="BQ767" s="72">
        <f t="shared" si="307"/>
        <v>1</v>
      </c>
      <c r="BR767" s="72">
        <f t="shared" si="308"/>
        <v>1</v>
      </c>
      <c r="BS767" s="72">
        <f t="shared" si="309"/>
        <v>1</v>
      </c>
      <c r="BT767" s="72"/>
      <c r="BU767" s="72"/>
      <c r="BV767" s="72"/>
      <c r="BW767" s="72"/>
      <c r="BX767" s="72"/>
      <c r="BY767" s="72"/>
      <c r="BZ767" s="72"/>
      <c r="CA767" s="72"/>
      <c r="CB767" s="72"/>
      <c r="CC767" s="73"/>
      <c r="CD767" s="73"/>
      <c r="CE767" s="73"/>
      <c r="CF767" s="73"/>
      <c r="CG767" s="73"/>
      <c r="CH767" s="73">
        <f t="shared" si="290"/>
        <v>0</v>
      </c>
      <c r="CI767" s="73">
        <f t="shared" si="291"/>
        <v>0</v>
      </c>
      <c r="CJ767" s="73">
        <f t="shared" si="292"/>
        <v>0</v>
      </c>
      <c r="CK767" s="73"/>
      <c r="CL767" s="73">
        <f t="shared" si="293"/>
        <v>0</v>
      </c>
      <c r="CM767" s="73">
        <f t="shared" si="294"/>
        <v>0</v>
      </c>
      <c r="CN767" s="73">
        <f t="shared" si="295"/>
        <v>0</v>
      </c>
      <c r="CO767" s="73">
        <f t="shared" si="296"/>
        <v>0</v>
      </c>
      <c r="CP767" s="73">
        <f t="shared" si="297"/>
        <v>0</v>
      </c>
      <c r="CQ767" s="73">
        <f t="shared" si="298"/>
        <v>0</v>
      </c>
      <c r="CR767" s="73">
        <f t="shared" si="310"/>
        <v>0</v>
      </c>
      <c r="CS767" s="94"/>
      <c r="CT767" s="94"/>
      <c r="CU767" s="94"/>
      <c r="CV767" s="94"/>
      <c r="CW767" s="94"/>
    </row>
    <row r="768" spans="1:101" s="22" customFormat="1" x14ac:dyDescent="0.2">
      <c r="A768" s="91">
        <f t="shared" si="311"/>
        <v>757</v>
      </c>
      <c r="B768" s="61"/>
      <c r="C768" s="61"/>
      <c r="D768" s="61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AS768" s="109"/>
      <c r="AT768" s="94"/>
      <c r="AU768" s="94"/>
      <c r="AV768" s="94"/>
      <c r="AW768" s="94"/>
      <c r="AX768" s="94"/>
      <c r="AY768" s="94">
        <f t="shared" si="299"/>
        <v>757</v>
      </c>
      <c r="AZ768" s="94">
        <f>AVERAGE(B$12:B768)</f>
        <v>-1.0500267633333337E-3</v>
      </c>
      <c r="BA768" s="94">
        <f>AVERAGE(C$12:C768)</f>
        <v>4.6842394133333326E-3</v>
      </c>
      <c r="BB768" s="94">
        <f t="shared" si="300"/>
        <v>0</v>
      </c>
      <c r="BC768" s="94">
        <f t="shared" si="301"/>
        <v>0</v>
      </c>
      <c r="BD768" s="94">
        <f t="shared" si="312"/>
        <v>-6.3001605800000027E-2</v>
      </c>
      <c r="BE768" s="94">
        <f t="shared" si="313"/>
        <v>0.28105436479999996</v>
      </c>
      <c r="BF768" s="94">
        <f t="shared" si="314"/>
        <v>0.34405597060000004</v>
      </c>
      <c r="BG768" s="95">
        <f t="shared" si="302"/>
        <v>0</v>
      </c>
      <c r="BH768" s="95">
        <f t="shared" si="303"/>
        <v>0</v>
      </c>
      <c r="BI768" s="95">
        <f>(AVERAGE(B$12:B768)-AVERAGE($D$12:$D768))/STDEV(B$12:B768)</f>
        <v>-8.7081254602406233E-2</v>
      </c>
      <c r="BJ768" s="95">
        <f>(AVERAGE(C$12:C768)-AVERAGE($D$12:$D768))/STDEV(C$12:C768)</f>
        <v>0.10432948975861421</v>
      </c>
      <c r="BK768" s="94"/>
      <c r="BL768" s="94"/>
      <c r="BM768" s="94"/>
      <c r="BN768" s="72">
        <f t="shared" si="304"/>
        <v>0</v>
      </c>
      <c r="BO768" s="72">
        <f t="shared" si="305"/>
        <v>0</v>
      </c>
      <c r="BP768" s="72">
        <f t="shared" si="306"/>
        <v>0</v>
      </c>
      <c r="BQ768" s="72">
        <f t="shared" si="307"/>
        <v>1</v>
      </c>
      <c r="BR768" s="72">
        <f t="shared" si="308"/>
        <v>1</v>
      </c>
      <c r="BS768" s="72">
        <f t="shared" si="309"/>
        <v>1</v>
      </c>
      <c r="BT768" s="72"/>
      <c r="BU768" s="72"/>
      <c r="BV768" s="72"/>
      <c r="BW768" s="72"/>
      <c r="BX768" s="72"/>
      <c r="BY768" s="72"/>
      <c r="BZ768" s="72"/>
      <c r="CA768" s="72"/>
      <c r="CB768" s="72"/>
      <c r="CC768" s="73"/>
      <c r="CD768" s="73"/>
      <c r="CE768" s="73"/>
      <c r="CF768" s="73"/>
      <c r="CG768" s="73"/>
      <c r="CH768" s="73">
        <f t="shared" si="290"/>
        <v>0</v>
      </c>
      <c r="CI768" s="73">
        <f t="shared" si="291"/>
        <v>0</v>
      </c>
      <c r="CJ768" s="73">
        <f t="shared" si="292"/>
        <v>0</v>
      </c>
      <c r="CK768" s="73"/>
      <c r="CL768" s="73">
        <f t="shared" si="293"/>
        <v>0</v>
      </c>
      <c r="CM768" s="73">
        <f t="shared" si="294"/>
        <v>0</v>
      </c>
      <c r="CN768" s="73">
        <f t="shared" si="295"/>
        <v>0</v>
      </c>
      <c r="CO768" s="73">
        <f t="shared" si="296"/>
        <v>0</v>
      </c>
      <c r="CP768" s="73">
        <f t="shared" si="297"/>
        <v>0</v>
      </c>
      <c r="CQ768" s="73">
        <f t="shared" si="298"/>
        <v>0</v>
      </c>
      <c r="CR768" s="73">
        <f t="shared" si="310"/>
        <v>0</v>
      </c>
      <c r="CS768" s="94"/>
      <c r="CT768" s="94"/>
      <c r="CU768" s="94"/>
      <c r="CV768" s="94"/>
      <c r="CW768" s="94"/>
    </row>
    <row r="769" spans="1:101" s="22" customFormat="1" x14ac:dyDescent="0.2">
      <c r="A769" s="91">
        <f t="shared" si="311"/>
        <v>758</v>
      </c>
      <c r="B769" s="61"/>
      <c r="C769" s="61"/>
      <c r="D769" s="61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AS769" s="109"/>
      <c r="AT769" s="94"/>
      <c r="AU769" s="94"/>
      <c r="AV769" s="94"/>
      <c r="AW769" s="94"/>
      <c r="AX769" s="94"/>
      <c r="AY769" s="94">
        <f t="shared" si="299"/>
        <v>758</v>
      </c>
      <c r="AZ769" s="94">
        <f>AVERAGE(B$12:B769)</f>
        <v>-1.0500267633333337E-3</v>
      </c>
      <c r="BA769" s="94">
        <f>AVERAGE(C$12:C769)</f>
        <v>4.6842394133333326E-3</v>
      </c>
      <c r="BB769" s="94">
        <f t="shared" si="300"/>
        <v>0</v>
      </c>
      <c r="BC769" s="94">
        <f t="shared" si="301"/>
        <v>0</v>
      </c>
      <c r="BD769" s="94">
        <f t="shared" si="312"/>
        <v>-6.3001605800000027E-2</v>
      </c>
      <c r="BE769" s="94">
        <f t="shared" si="313"/>
        <v>0.28105436479999996</v>
      </c>
      <c r="BF769" s="94">
        <f t="shared" si="314"/>
        <v>0.34405597060000004</v>
      </c>
      <c r="BG769" s="95">
        <f t="shared" si="302"/>
        <v>0</v>
      </c>
      <c r="BH769" s="95">
        <f t="shared" si="303"/>
        <v>0</v>
      </c>
      <c r="BI769" s="95">
        <f>(AVERAGE(B$12:B769)-AVERAGE($D$12:$D769))/STDEV(B$12:B769)</f>
        <v>-8.7081254602406233E-2</v>
      </c>
      <c r="BJ769" s="95">
        <f>(AVERAGE(C$12:C769)-AVERAGE($D$12:$D769))/STDEV(C$12:C769)</f>
        <v>0.10432948975861421</v>
      </c>
      <c r="BK769" s="94"/>
      <c r="BL769" s="94"/>
      <c r="BM769" s="94"/>
      <c r="BN769" s="72">
        <f t="shared" si="304"/>
        <v>0</v>
      </c>
      <c r="BO769" s="72">
        <f t="shared" si="305"/>
        <v>0</v>
      </c>
      <c r="BP769" s="72">
        <f t="shared" si="306"/>
        <v>0</v>
      </c>
      <c r="BQ769" s="72">
        <f t="shared" si="307"/>
        <v>1</v>
      </c>
      <c r="BR769" s="72">
        <f t="shared" si="308"/>
        <v>1</v>
      </c>
      <c r="BS769" s="72">
        <f t="shared" si="309"/>
        <v>1</v>
      </c>
      <c r="BT769" s="72"/>
      <c r="BU769" s="72"/>
      <c r="BV769" s="72"/>
      <c r="BW769" s="72"/>
      <c r="BX769" s="72"/>
      <c r="BY769" s="72"/>
      <c r="BZ769" s="72"/>
      <c r="CA769" s="72"/>
      <c r="CB769" s="72"/>
      <c r="CC769" s="73"/>
      <c r="CD769" s="73"/>
      <c r="CE769" s="73"/>
      <c r="CF769" s="73"/>
      <c r="CG769" s="73"/>
      <c r="CH769" s="73">
        <f t="shared" si="290"/>
        <v>0</v>
      </c>
      <c r="CI769" s="73">
        <f t="shared" si="291"/>
        <v>0</v>
      </c>
      <c r="CJ769" s="73">
        <f t="shared" si="292"/>
        <v>0</v>
      </c>
      <c r="CK769" s="73"/>
      <c r="CL769" s="73">
        <f t="shared" si="293"/>
        <v>0</v>
      </c>
      <c r="CM769" s="73">
        <f t="shared" si="294"/>
        <v>0</v>
      </c>
      <c r="CN769" s="73">
        <f t="shared" si="295"/>
        <v>0</v>
      </c>
      <c r="CO769" s="73">
        <f t="shared" si="296"/>
        <v>0</v>
      </c>
      <c r="CP769" s="73">
        <f t="shared" si="297"/>
        <v>0</v>
      </c>
      <c r="CQ769" s="73">
        <f t="shared" si="298"/>
        <v>0</v>
      </c>
      <c r="CR769" s="73">
        <f t="shared" si="310"/>
        <v>0</v>
      </c>
      <c r="CS769" s="94"/>
      <c r="CT769" s="94"/>
      <c r="CU769" s="94"/>
      <c r="CV769" s="94"/>
      <c r="CW769" s="94"/>
    </row>
    <row r="770" spans="1:101" s="22" customFormat="1" x14ac:dyDescent="0.2">
      <c r="A770" s="91">
        <f t="shared" si="311"/>
        <v>759</v>
      </c>
      <c r="B770" s="61"/>
      <c r="C770" s="61"/>
      <c r="D770" s="61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AS770" s="109"/>
      <c r="AT770" s="94"/>
      <c r="AU770" s="94"/>
      <c r="AV770" s="94"/>
      <c r="AW770" s="94"/>
      <c r="AX770" s="94"/>
      <c r="AY770" s="94">
        <f t="shared" si="299"/>
        <v>759</v>
      </c>
      <c r="AZ770" s="94">
        <f>AVERAGE(B$12:B770)</f>
        <v>-1.0500267633333337E-3</v>
      </c>
      <c r="BA770" s="94">
        <f>AVERAGE(C$12:C770)</f>
        <v>4.6842394133333326E-3</v>
      </c>
      <c r="BB770" s="94">
        <f t="shared" si="300"/>
        <v>0</v>
      </c>
      <c r="BC770" s="94">
        <f t="shared" si="301"/>
        <v>0</v>
      </c>
      <c r="BD770" s="94">
        <f t="shared" si="312"/>
        <v>-6.3001605800000027E-2</v>
      </c>
      <c r="BE770" s="94">
        <f t="shared" si="313"/>
        <v>0.28105436479999996</v>
      </c>
      <c r="BF770" s="94">
        <f t="shared" si="314"/>
        <v>0.34405597060000004</v>
      </c>
      <c r="BG770" s="95">
        <f t="shared" si="302"/>
        <v>0</v>
      </c>
      <c r="BH770" s="95">
        <f t="shared" si="303"/>
        <v>0</v>
      </c>
      <c r="BI770" s="95">
        <f>(AVERAGE(B$12:B770)-AVERAGE($D$12:$D770))/STDEV(B$12:B770)</f>
        <v>-8.7081254602406233E-2</v>
      </c>
      <c r="BJ770" s="95">
        <f>(AVERAGE(C$12:C770)-AVERAGE($D$12:$D770))/STDEV(C$12:C770)</f>
        <v>0.10432948975861421</v>
      </c>
      <c r="BK770" s="94"/>
      <c r="BL770" s="94"/>
      <c r="BM770" s="94"/>
      <c r="BN770" s="72">
        <f t="shared" si="304"/>
        <v>0</v>
      </c>
      <c r="BO770" s="72">
        <f t="shared" si="305"/>
        <v>0</v>
      </c>
      <c r="BP770" s="72">
        <f t="shared" si="306"/>
        <v>0</v>
      </c>
      <c r="BQ770" s="72">
        <f t="shared" si="307"/>
        <v>1</v>
      </c>
      <c r="BR770" s="72">
        <f t="shared" si="308"/>
        <v>1</v>
      </c>
      <c r="BS770" s="72">
        <f t="shared" si="309"/>
        <v>1</v>
      </c>
      <c r="BT770" s="72"/>
      <c r="BU770" s="72"/>
      <c r="BV770" s="72"/>
      <c r="BW770" s="72"/>
      <c r="BX770" s="72"/>
      <c r="BY770" s="72"/>
      <c r="BZ770" s="72"/>
      <c r="CA770" s="72"/>
      <c r="CB770" s="72"/>
      <c r="CC770" s="73"/>
      <c r="CD770" s="73"/>
      <c r="CE770" s="73"/>
      <c r="CF770" s="73"/>
      <c r="CG770" s="73"/>
      <c r="CH770" s="73">
        <f t="shared" si="290"/>
        <v>0</v>
      </c>
      <c r="CI770" s="73">
        <f t="shared" si="291"/>
        <v>0</v>
      </c>
      <c r="CJ770" s="73">
        <f t="shared" si="292"/>
        <v>0</v>
      </c>
      <c r="CK770" s="73"/>
      <c r="CL770" s="73">
        <f t="shared" si="293"/>
        <v>0</v>
      </c>
      <c r="CM770" s="73">
        <f t="shared" si="294"/>
        <v>0</v>
      </c>
      <c r="CN770" s="73">
        <f t="shared" si="295"/>
        <v>0</v>
      </c>
      <c r="CO770" s="73">
        <f t="shared" si="296"/>
        <v>0</v>
      </c>
      <c r="CP770" s="73">
        <f t="shared" si="297"/>
        <v>0</v>
      </c>
      <c r="CQ770" s="73">
        <f t="shared" si="298"/>
        <v>0</v>
      </c>
      <c r="CR770" s="73">
        <f t="shared" si="310"/>
        <v>0</v>
      </c>
      <c r="CS770" s="94"/>
      <c r="CT770" s="94"/>
      <c r="CU770" s="94"/>
      <c r="CV770" s="94"/>
      <c r="CW770" s="94"/>
    </row>
    <row r="771" spans="1:101" s="22" customFormat="1" x14ac:dyDescent="0.2">
      <c r="A771" s="91">
        <f t="shared" si="311"/>
        <v>760</v>
      </c>
      <c r="B771" s="61"/>
      <c r="C771" s="61"/>
      <c r="D771" s="61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AS771" s="109"/>
      <c r="AT771" s="94"/>
      <c r="AU771" s="94"/>
      <c r="AV771" s="94"/>
      <c r="AW771" s="94"/>
      <c r="AX771" s="94"/>
      <c r="AY771" s="94">
        <f t="shared" si="299"/>
        <v>760</v>
      </c>
      <c r="AZ771" s="94">
        <f>AVERAGE(B$12:B771)</f>
        <v>-1.0500267633333337E-3</v>
      </c>
      <c r="BA771" s="94">
        <f>AVERAGE(C$12:C771)</f>
        <v>4.6842394133333326E-3</v>
      </c>
      <c r="BB771" s="94">
        <f t="shared" si="300"/>
        <v>0</v>
      </c>
      <c r="BC771" s="94">
        <f t="shared" si="301"/>
        <v>0</v>
      </c>
      <c r="BD771" s="94">
        <f t="shared" si="312"/>
        <v>-6.3001605800000027E-2</v>
      </c>
      <c r="BE771" s="94">
        <f t="shared" si="313"/>
        <v>0.28105436479999996</v>
      </c>
      <c r="BF771" s="94">
        <f t="shared" si="314"/>
        <v>0.34405597060000004</v>
      </c>
      <c r="BG771" s="95">
        <f t="shared" si="302"/>
        <v>0</v>
      </c>
      <c r="BH771" s="95">
        <f t="shared" si="303"/>
        <v>0</v>
      </c>
      <c r="BI771" s="95">
        <f>(AVERAGE(B$12:B771)-AVERAGE($D$12:$D771))/STDEV(B$12:B771)</f>
        <v>-8.7081254602406233E-2</v>
      </c>
      <c r="BJ771" s="95">
        <f>(AVERAGE(C$12:C771)-AVERAGE($D$12:$D771))/STDEV(C$12:C771)</f>
        <v>0.10432948975861421</v>
      </c>
      <c r="BK771" s="94"/>
      <c r="BL771" s="94"/>
      <c r="BM771" s="94"/>
      <c r="BN771" s="72">
        <f t="shared" si="304"/>
        <v>0</v>
      </c>
      <c r="BO771" s="72">
        <f t="shared" si="305"/>
        <v>0</v>
      </c>
      <c r="BP771" s="72">
        <f t="shared" si="306"/>
        <v>0</v>
      </c>
      <c r="BQ771" s="72">
        <f t="shared" si="307"/>
        <v>1</v>
      </c>
      <c r="BR771" s="72">
        <f t="shared" si="308"/>
        <v>1</v>
      </c>
      <c r="BS771" s="72">
        <f t="shared" si="309"/>
        <v>1</v>
      </c>
      <c r="BT771" s="72"/>
      <c r="BU771" s="72"/>
      <c r="BV771" s="72"/>
      <c r="BW771" s="72"/>
      <c r="BX771" s="72"/>
      <c r="BY771" s="72"/>
      <c r="BZ771" s="72"/>
      <c r="CA771" s="72"/>
      <c r="CB771" s="72"/>
      <c r="CC771" s="73"/>
      <c r="CD771" s="73"/>
      <c r="CE771" s="73"/>
      <c r="CF771" s="73"/>
      <c r="CG771" s="73"/>
      <c r="CH771" s="73">
        <f t="shared" si="290"/>
        <v>0</v>
      </c>
      <c r="CI771" s="73">
        <f t="shared" si="291"/>
        <v>0</v>
      </c>
      <c r="CJ771" s="73">
        <f t="shared" si="292"/>
        <v>0</v>
      </c>
      <c r="CK771" s="73"/>
      <c r="CL771" s="73">
        <f t="shared" si="293"/>
        <v>0</v>
      </c>
      <c r="CM771" s="73">
        <f t="shared" si="294"/>
        <v>0</v>
      </c>
      <c r="CN771" s="73">
        <f t="shared" si="295"/>
        <v>0</v>
      </c>
      <c r="CO771" s="73">
        <f t="shared" si="296"/>
        <v>0</v>
      </c>
      <c r="CP771" s="73">
        <f t="shared" si="297"/>
        <v>0</v>
      </c>
      <c r="CQ771" s="73">
        <f t="shared" si="298"/>
        <v>0</v>
      </c>
      <c r="CR771" s="73">
        <f t="shared" si="310"/>
        <v>0</v>
      </c>
      <c r="CS771" s="94"/>
      <c r="CT771" s="94"/>
      <c r="CU771" s="94"/>
      <c r="CV771" s="94"/>
      <c r="CW771" s="94"/>
    </row>
    <row r="772" spans="1:101" s="22" customFormat="1" x14ac:dyDescent="0.2">
      <c r="A772" s="91">
        <f t="shared" si="311"/>
        <v>761</v>
      </c>
      <c r="B772" s="61"/>
      <c r="C772" s="61"/>
      <c r="D772" s="61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AS772" s="109"/>
      <c r="AT772" s="94"/>
      <c r="AU772" s="94"/>
      <c r="AV772" s="94"/>
      <c r="AW772" s="94"/>
      <c r="AX772" s="94"/>
      <c r="AY772" s="94">
        <f t="shared" si="299"/>
        <v>761</v>
      </c>
      <c r="AZ772" s="94">
        <f>AVERAGE(B$12:B772)</f>
        <v>-1.0500267633333337E-3</v>
      </c>
      <c r="BA772" s="94">
        <f>AVERAGE(C$12:C772)</f>
        <v>4.6842394133333326E-3</v>
      </c>
      <c r="BB772" s="94">
        <f t="shared" si="300"/>
        <v>0</v>
      </c>
      <c r="BC772" s="94">
        <f t="shared" si="301"/>
        <v>0</v>
      </c>
      <c r="BD772" s="94">
        <f t="shared" si="312"/>
        <v>-6.3001605800000027E-2</v>
      </c>
      <c r="BE772" s="94">
        <f t="shared" si="313"/>
        <v>0.28105436479999996</v>
      </c>
      <c r="BF772" s="94">
        <f t="shared" si="314"/>
        <v>0.34405597060000004</v>
      </c>
      <c r="BG772" s="95">
        <f t="shared" si="302"/>
        <v>0</v>
      </c>
      <c r="BH772" s="95">
        <f t="shared" si="303"/>
        <v>0</v>
      </c>
      <c r="BI772" s="95">
        <f>(AVERAGE(B$12:B772)-AVERAGE($D$12:$D772))/STDEV(B$12:B772)</f>
        <v>-8.7081254602406233E-2</v>
      </c>
      <c r="BJ772" s="95">
        <f>(AVERAGE(C$12:C772)-AVERAGE($D$12:$D772))/STDEV(C$12:C772)</f>
        <v>0.10432948975861421</v>
      </c>
      <c r="BK772" s="94"/>
      <c r="BL772" s="94"/>
      <c r="BM772" s="94"/>
      <c r="BN772" s="72">
        <f t="shared" si="304"/>
        <v>0</v>
      </c>
      <c r="BO772" s="72">
        <f t="shared" si="305"/>
        <v>0</v>
      </c>
      <c r="BP772" s="72">
        <f t="shared" si="306"/>
        <v>0</v>
      </c>
      <c r="BQ772" s="72">
        <f t="shared" si="307"/>
        <v>1</v>
      </c>
      <c r="BR772" s="72">
        <f t="shared" si="308"/>
        <v>1</v>
      </c>
      <c r="BS772" s="72">
        <f t="shared" si="309"/>
        <v>1</v>
      </c>
      <c r="BT772" s="72"/>
      <c r="BU772" s="72"/>
      <c r="BV772" s="72"/>
      <c r="BW772" s="72"/>
      <c r="BX772" s="72"/>
      <c r="BY772" s="72"/>
      <c r="BZ772" s="72"/>
      <c r="CA772" s="72"/>
      <c r="CB772" s="72"/>
      <c r="CC772" s="73"/>
      <c r="CD772" s="73"/>
      <c r="CE772" s="73"/>
      <c r="CF772" s="73"/>
      <c r="CG772" s="73"/>
      <c r="CH772" s="73">
        <f t="shared" si="290"/>
        <v>0</v>
      </c>
      <c r="CI772" s="73">
        <f t="shared" si="291"/>
        <v>0</v>
      </c>
      <c r="CJ772" s="73">
        <f t="shared" si="292"/>
        <v>0</v>
      </c>
      <c r="CK772" s="73"/>
      <c r="CL772" s="73">
        <f t="shared" si="293"/>
        <v>0</v>
      </c>
      <c r="CM772" s="73">
        <f t="shared" si="294"/>
        <v>0</v>
      </c>
      <c r="CN772" s="73">
        <f t="shared" si="295"/>
        <v>0</v>
      </c>
      <c r="CO772" s="73">
        <f t="shared" si="296"/>
        <v>0</v>
      </c>
      <c r="CP772" s="73">
        <f t="shared" si="297"/>
        <v>0</v>
      </c>
      <c r="CQ772" s="73">
        <f t="shared" si="298"/>
        <v>0</v>
      </c>
      <c r="CR772" s="73">
        <f t="shared" si="310"/>
        <v>0</v>
      </c>
      <c r="CS772" s="94"/>
      <c r="CT772" s="94"/>
      <c r="CU772" s="94"/>
      <c r="CV772" s="94"/>
      <c r="CW772" s="94"/>
    </row>
    <row r="773" spans="1:101" s="22" customFormat="1" x14ac:dyDescent="0.2">
      <c r="A773" s="91">
        <f t="shared" si="311"/>
        <v>762</v>
      </c>
      <c r="B773" s="61"/>
      <c r="C773" s="61"/>
      <c r="D773" s="61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AS773" s="109"/>
      <c r="AT773" s="94"/>
      <c r="AU773" s="94"/>
      <c r="AV773" s="94"/>
      <c r="AW773" s="94"/>
      <c r="AX773" s="94"/>
      <c r="AY773" s="94">
        <f t="shared" si="299"/>
        <v>762</v>
      </c>
      <c r="AZ773" s="94">
        <f>AVERAGE(B$12:B773)</f>
        <v>-1.0500267633333337E-3</v>
      </c>
      <c r="BA773" s="94">
        <f>AVERAGE(C$12:C773)</f>
        <v>4.6842394133333326E-3</v>
      </c>
      <c r="BB773" s="94">
        <f t="shared" si="300"/>
        <v>0</v>
      </c>
      <c r="BC773" s="94">
        <f t="shared" si="301"/>
        <v>0</v>
      </c>
      <c r="BD773" s="94">
        <f t="shared" si="312"/>
        <v>-6.3001605800000027E-2</v>
      </c>
      <c r="BE773" s="94">
        <f t="shared" si="313"/>
        <v>0.28105436479999996</v>
      </c>
      <c r="BF773" s="94">
        <f t="shared" si="314"/>
        <v>0.34405597060000004</v>
      </c>
      <c r="BG773" s="95">
        <f t="shared" si="302"/>
        <v>0</v>
      </c>
      <c r="BH773" s="95">
        <f t="shared" si="303"/>
        <v>0</v>
      </c>
      <c r="BI773" s="95">
        <f>(AVERAGE(B$12:B773)-AVERAGE($D$12:$D773))/STDEV(B$12:B773)</f>
        <v>-8.7081254602406233E-2</v>
      </c>
      <c r="BJ773" s="95">
        <f>(AVERAGE(C$12:C773)-AVERAGE($D$12:$D773))/STDEV(C$12:C773)</f>
        <v>0.10432948975861421</v>
      </c>
      <c r="BK773" s="94"/>
      <c r="BL773" s="94"/>
      <c r="BM773" s="94"/>
      <c r="BN773" s="72">
        <f t="shared" si="304"/>
        <v>0</v>
      </c>
      <c r="BO773" s="72">
        <f t="shared" si="305"/>
        <v>0</v>
      </c>
      <c r="BP773" s="72">
        <f t="shared" si="306"/>
        <v>0</v>
      </c>
      <c r="BQ773" s="72">
        <f t="shared" si="307"/>
        <v>1</v>
      </c>
      <c r="BR773" s="72">
        <f t="shared" si="308"/>
        <v>1</v>
      </c>
      <c r="BS773" s="72">
        <f t="shared" si="309"/>
        <v>1</v>
      </c>
      <c r="BT773" s="72"/>
      <c r="BU773" s="72"/>
      <c r="BV773" s="72"/>
      <c r="BW773" s="72"/>
      <c r="BX773" s="72"/>
      <c r="BY773" s="72"/>
      <c r="BZ773" s="72"/>
      <c r="CA773" s="72"/>
      <c r="CB773" s="72"/>
      <c r="CC773" s="73"/>
      <c r="CD773" s="73"/>
      <c r="CE773" s="73"/>
      <c r="CF773" s="73"/>
      <c r="CG773" s="73"/>
      <c r="CH773" s="73">
        <f t="shared" si="290"/>
        <v>0</v>
      </c>
      <c r="CI773" s="73">
        <f t="shared" si="291"/>
        <v>0</v>
      </c>
      <c r="CJ773" s="73">
        <f t="shared" si="292"/>
        <v>0</v>
      </c>
      <c r="CK773" s="73"/>
      <c r="CL773" s="73">
        <f t="shared" si="293"/>
        <v>0</v>
      </c>
      <c r="CM773" s="73">
        <f t="shared" si="294"/>
        <v>0</v>
      </c>
      <c r="CN773" s="73">
        <f t="shared" si="295"/>
        <v>0</v>
      </c>
      <c r="CO773" s="73">
        <f t="shared" si="296"/>
        <v>0</v>
      </c>
      <c r="CP773" s="73">
        <f t="shared" si="297"/>
        <v>0</v>
      </c>
      <c r="CQ773" s="73">
        <f t="shared" si="298"/>
        <v>0</v>
      </c>
      <c r="CR773" s="73">
        <f t="shared" si="310"/>
        <v>0</v>
      </c>
      <c r="CS773" s="94"/>
      <c r="CT773" s="94"/>
      <c r="CU773" s="94"/>
      <c r="CV773" s="94"/>
      <c r="CW773" s="94"/>
    </row>
    <row r="774" spans="1:101" s="22" customFormat="1" x14ac:dyDescent="0.2">
      <c r="A774" s="91">
        <f t="shared" si="311"/>
        <v>763</v>
      </c>
      <c r="B774" s="61"/>
      <c r="C774" s="61"/>
      <c r="D774" s="61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AS774" s="109"/>
      <c r="AT774" s="94"/>
      <c r="AU774" s="94"/>
      <c r="AV774" s="94"/>
      <c r="AW774" s="94"/>
      <c r="AX774" s="94"/>
      <c r="AY774" s="94">
        <f t="shared" si="299"/>
        <v>763</v>
      </c>
      <c r="AZ774" s="94">
        <f>AVERAGE(B$12:B774)</f>
        <v>-1.0500267633333337E-3</v>
      </c>
      <c r="BA774" s="94">
        <f>AVERAGE(C$12:C774)</f>
        <v>4.6842394133333326E-3</v>
      </c>
      <c r="BB774" s="94">
        <f t="shared" si="300"/>
        <v>0</v>
      </c>
      <c r="BC774" s="94">
        <f t="shared" si="301"/>
        <v>0</v>
      </c>
      <c r="BD774" s="94">
        <f t="shared" si="312"/>
        <v>-6.3001605800000027E-2</v>
      </c>
      <c r="BE774" s="94">
        <f t="shared" si="313"/>
        <v>0.28105436479999996</v>
      </c>
      <c r="BF774" s="94">
        <f t="shared" si="314"/>
        <v>0.34405597060000004</v>
      </c>
      <c r="BG774" s="95">
        <f t="shared" si="302"/>
        <v>0</v>
      </c>
      <c r="BH774" s="95">
        <f t="shared" si="303"/>
        <v>0</v>
      </c>
      <c r="BI774" s="95">
        <f>(AVERAGE(B$12:B774)-AVERAGE($D$12:$D774))/STDEV(B$12:B774)</f>
        <v>-8.7081254602406233E-2</v>
      </c>
      <c r="BJ774" s="95">
        <f>(AVERAGE(C$12:C774)-AVERAGE($D$12:$D774))/STDEV(C$12:C774)</f>
        <v>0.10432948975861421</v>
      </c>
      <c r="BK774" s="94"/>
      <c r="BL774" s="94"/>
      <c r="BM774" s="94"/>
      <c r="BN774" s="72">
        <f t="shared" si="304"/>
        <v>0</v>
      </c>
      <c r="BO774" s="72">
        <f t="shared" si="305"/>
        <v>0</v>
      </c>
      <c r="BP774" s="72">
        <f t="shared" si="306"/>
        <v>0</v>
      </c>
      <c r="BQ774" s="72">
        <f t="shared" si="307"/>
        <v>1</v>
      </c>
      <c r="BR774" s="72">
        <f t="shared" si="308"/>
        <v>1</v>
      </c>
      <c r="BS774" s="72">
        <f t="shared" si="309"/>
        <v>1</v>
      </c>
      <c r="BT774" s="72"/>
      <c r="BU774" s="72"/>
      <c r="BV774" s="72"/>
      <c r="BW774" s="72"/>
      <c r="BX774" s="72"/>
      <c r="BY774" s="72"/>
      <c r="BZ774" s="72"/>
      <c r="CA774" s="72"/>
      <c r="CB774" s="72"/>
      <c r="CC774" s="73"/>
      <c r="CD774" s="73"/>
      <c r="CE774" s="73"/>
      <c r="CF774" s="73"/>
      <c r="CG774" s="73"/>
      <c r="CH774" s="73">
        <f t="shared" si="290"/>
        <v>0</v>
      </c>
      <c r="CI774" s="73">
        <f t="shared" si="291"/>
        <v>0</v>
      </c>
      <c r="CJ774" s="73">
        <f t="shared" si="292"/>
        <v>0</v>
      </c>
      <c r="CK774" s="73"/>
      <c r="CL774" s="73">
        <f t="shared" si="293"/>
        <v>0</v>
      </c>
      <c r="CM774" s="73">
        <f t="shared" si="294"/>
        <v>0</v>
      </c>
      <c r="CN774" s="73">
        <f t="shared" si="295"/>
        <v>0</v>
      </c>
      <c r="CO774" s="73">
        <f t="shared" si="296"/>
        <v>0</v>
      </c>
      <c r="CP774" s="73">
        <f t="shared" si="297"/>
        <v>0</v>
      </c>
      <c r="CQ774" s="73">
        <f t="shared" si="298"/>
        <v>0</v>
      </c>
      <c r="CR774" s="73">
        <f t="shared" si="310"/>
        <v>0</v>
      </c>
      <c r="CS774" s="94"/>
      <c r="CT774" s="94"/>
      <c r="CU774" s="94"/>
      <c r="CV774" s="94"/>
      <c r="CW774" s="94"/>
    </row>
    <row r="775" spans="1:101" s="22" customFormat="1" x14ac:dyDescent="0.2">
      <c r="A775" s="91">
        <f t="shared" si="311"/>
        <v>764</v>
      </c>
      <c r="B775" s="61"/>
      <c r="C775" s="61"/>
      <c r="D775" s="61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AS775" s="109"/>
      <c r="AT775" s="94"/>
      <c r="AU775" s="94"/>
      <c r="AV775" s="94"/>
      <c r="AW775" s="94"/>
      <c r="AX775" s="94"/>
      <c r="AY775" s="94">
        <f t="shared" si="299"/>
        <v>764</v>
      </c>
      <c r="AZ775" s="94">
        <f>AVERAGE(B$12:B775)</f>
        <v>-1.0500267633333337E-3</v>
      </c>
      <c r="BA775" s="94">
        <f>AVERAGE(C$12:C775)</f>
        <v>4.6842394133333326E-3</v>
      </c>
      <c r="BB775" s="94">
        <f t="shared" si="300"/>
        <v>0</v>
      </c>
      <c r="BC775" s="94">
        <f t="shared" si="301"/>
        <v>0</v>
      </c>
      <c r="BD775" s="94">
        <f t="shared" si="312"/>
        <v>-6.3001605800000027E-2</v>
      </c>
      <c r="BE775" s="94">
        <f t="shared" si="313"/>
        <v>0.28105436479999996</v>
      </c>
      <c r="BF775" s="94">
        <f t="shared" si="314"/>
        <v>0.34405597060000004</v>
      </c>
      <c r="BG775" s="95">
        <f t="shared" si="302"/>
        <v>0</v>
      </c>
      <c r="BH775" s="95">
        <f t="shared" si="303"/>
        <v>0</v>
      </c>
      <c r="BI775" s="95">
        <f>(AVERAGE(B$12:B775)-AVERAGE($D$12:$D775))/STDEV(B$12:B775)</f>
        <v>-8.7081254602406233E-2</v>
      </c>
      <c r="BJ775" s="95">
        <f>(AVERAGE(C$12:C775)-AVERAGE($D$12:$D775))/STDEV(C$12:C775)</f>
        <v>0.10432948975861421</v>
      </c>
      <c r="BK775" s="94"/>
      <c r="BL775" s="94"/>
      <c r="BM775" s="94"/>
      <c r="BN775" s="72">
        <f t="shared" si="304"/>
        <v>0</v>
      </c>
      <c r="BO775" s="72">
        <f t="shared" si="305"/>
        <v>0</v>
      </c>
      <c r="BP775" s="72">
        <f t="shared" si="306"/>
        <v>0</v>
      </c>
      <c r="BQ775" s="72">
        <f t="shared" si="307"/>
        <v>1</v>
      </c>
      <c r="BR775" s="72">
        <f t="shared" si="308"/>
        <v>1</v>
      </c>
      <c r="BS775" s="72">
        <f t="shared" si="309"/>
        <v>1</v>
      </c>
      <c r="BT775" s="72"/>
      <c r="BU775" s="72"/>
      <c r="BV775" s="72"/>
      <c r="BW775" s="72"/>
      <c r="BX775" s="72"/>
      <c r="BY775" s="72"/>
      <c r="BZ775" s="72"/>
      <c r="CA775" s="72"/>
      <c r="CB775" s="72"/>
      <c r="CC775" s="73"/>
      <c r="CD775" s="73"/>
      <c r="CE775" s="73"/>
      <c r="CF775" s="73"/>
      <c r="CG775" s="73"/>
      <c r="CH775" s="73">
        <f t="shared" si="290"/>
        <v>0</v>
      </c>
      <c r="CI775" s="73">
        <f t="shared" si="291"/>
        <v>0</v>
      </c>
      <c r="CJ775" s="73">
        <f t="shared" si="292"/>
        <v>0</v>
      </c>
      <c r="CK775" s="73"/>
      <c r="CL775" s="73">
        <f t="shared" si="293"/>
        <v>0</v>
      </c>
      <c r="CM775" s="73">
        <f t="shared" si="294"/>
        <v>0</v>
      </c>
      <c r="CN775" s="73">
        <f t="shared" si="295"/>
        <v>0</v>
      </c>
      <c r="CO775" s="73">
        <f t="shared" si="296"/>
        <v>0</v>
      </c>
      <c r="CP775" s="73">
        <f t="shared" si="297"/>
        <v>0</v>
      </c>
      <c r="CQ775" s="73">
        <f t="shared" si="298"/>
        <v>0</v>
      </c>
      <c r="CR775" s="73">
        <f t="shared" si="310"/>
        <v>0</v>
      </c>
      <c r="CS775" s="94"/>
      <c r="CT775" s="94"/>
      <c r="CU775" s="94"/>
      <c r="CV775" s="94"/>
      <c r="CW775" s="94"/>
    </row>
    <row r="776" spans="1:101" s="22" customFormat="1" x14ac:dyDescent="0.2">
      <c r="A776" s="91">
        <f t="shared" si="311"/>
        <v>765</v>
      </c>
      <c r="B776" s="61"/>
      <c r="C776" s="61"/>
      <c r="D776" s="61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AS776" s="109"/>
      <c r="AT776" s="94"/>
      <c r="AU776" s="94"/>
      <c r="AV776" s="94"/>
      <c r="AW776" s="94"/>
      <c r="AX776" s="94"/>
      <c r="AY776" s="94">
        <f t="shared" si="299"/>
        <v>765</v>
      </c>
      <c r="AZ776" s="94">
        <f>AVERAGE(B$12:B776)</f>
        <v>-1.0500267633333337E-3</v>
      </c>
      <c r="BA776" s="94">
        <f>AVERAGE(C$12:C776)</f>
        <v>4.6842394133333326E-3</v>
      </c>
      <c r="BB776" s="94">
        <f t="shared" si="300"/>
        <v>0</v>
      </c>
      <c r="BC776" s="94">
        <f t="shared" si="301"/>
        <v>0</v>
      </c>
      <c r="BD776" s="94">
        <f t="shared" si="312"/>
        <v>-6.3001605800000027E-2</v>
      </c>
      <c r="BE776" s="94">
        <f t="shared" si="313"/>
        <v>0.28105436479999996</v>
      </c>
      <c r="BF776" s="94">
        <f t="shared" si="314"/>
        <v>0.34405597060000004</v>
      </c>
      <c r="BG776" s="95">
        <f t="shared" si="302"/>
        <v>0</v>
      </c>
      <c r="BH776" s="95">
        <f t="shared" si="303"/>
        <v>0</v>
      </c>
      <c r="BI776" s="95">
        <f>(AVERAGE(B$12:B776)-AVERAGE($D$12:$D776))/STDEV(B$12:B776)</f>
        <v>-8.7081254602406233E-2</v>
      </c>
      <c r="BJ776" s="95">
        <f>(AVERAGE(C$12:C776)-AVERAGE($D$12:$D776))/STDEV(C$12:C776)</f>
        <v>0.10432948975861421</v>
      </c>
      <c r="BK776" s="94"/>
      <c r="BL776" s="94"/>
      <c r="BM776" s="94"/>
      <c r="BN776" s="72">
        <f t="shared" si="304"/>
        <v>0</v>
      </c>
      <c r="BO776" s="72">
        <f t="shared" si="305"/>
        <v>0</v>
      </c>
      <c r="BP776" s="72">
        <f t="shared" si="306"/>
        <v>0</v>
      </c>
      <c r="BQ776" s="72">
        <f t="shared" si="307"/>
        <v>1</v>
      </c>
      <c r="BR776" s="72">
        <f t="shared" si="308"/>
        <v>1</v>
      </c>
      <c r="BS776" s="72">
        <f t="shared" si="309"/>
        <v>1</v>
      </c>
      <c r="BT776" s="72"/>
      <c r="BU776" s="72"/>
      <c r="BV776" s="72"/>
      <c r="BW776" s="72"/>
      <c r="BX776" s="72"/>
      <c r="BY776" s="72"/>
      <c r="BZ776" s="72"/>
      <c r="CA776" s="72"/>
      <c r="CB776" s="72"/>
      <c r="CC776" s="73"/>
      <c r="CD776" s="73"/>
      <c r="CE776" s="73"/>
      <c r="CF776" s="73"/>
      <c r="CG776" s="73"/>
      <c r="CH776" s="73">
        <f t="shared" si="290"/>
        <v>0</v>
      </c>
      <c r="CI776" s="73">
        <f t="shared" si="291"/>
        <v>0</v>
      </c>
      <c r="CJ776" s="73">
        <f t="shared" si="292"/>
        <v>0</v>
      </c>
      <c r="CK776" s="73"/>
      <c r="CL776" s="73">
        <f t="shared" si="293"/>
        <v>0</v>
      </c>
      <c r="CM776" s="73">
        <f t="shared" si="294"/>
        <v>0</v>
      </c>
      <c r="CN776" s="73">
        <f t="shared" si="295"/>
        <v>0</v>
      </c>
      <c r="CO776" s="73">
        <f t="shared" si="296"/>
        <v>0</v>
      </c>
      <c r="CP776" s="73">
        <f t="shared" si="297"/>
        <v>0</v>
      </c>
      <c r="CQ776" s="73">
        <f t="shared" si="298"/>
        <v>0</v>
      </c>
      <c r="CR776" s="73">
        <f t="shared" si="310"/>
        <v>0</v>
      </c>
      <c r="CS776" s="94"/>
      <c r="CT776" s="94"/>
      <c r="CU776" s="94"/>
      <c r="CV776" s="94"/>
      <c r="CW776" s="94"/>
    </row>
    <row r="777" spans="1:101" s="22" customFormat="1" x14ac:dyDescent="0.2">
      <c r="A777" s="91">
        <f t="shared" si="311"/>
        <v>766</v>
      </c>
      <c r="B777" s="61"/>
      <c r="C777" s="61"/>
      <c r="D777" s="61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AS777" s="109"/>
      <c r="AT777" s="94"/>
      <c r="AU777" s="94"/>
      <c r="AV777" s="94"/>
      <c r="AW777" s="94"/>
      <c r="AX777" s="94"/>
      <c r="AY777" s="94">
        <f t="shared" si="299"/>
        <v>766</v>
      </c>
      <c r="AZ777" s="94">
        <f>AVERAGE(B$12:B777)</f>
        <v>-1.0500267633333337E-3</v>
      </c>
      <c r="BA777" s="94">
        <f>AVERAGE(C$12:C777)</f>
        <v>4.6842394133333326E-3</v>
      </c>
      <c r="BB777" s="94">
        <f t="shared" si="300"/>
        <v>0</v>
      </c>
      <c r="BC777" s="94">
        <f t="shared" si="301"/>
        <v>0</v>
      </c>
      <c r="BD777" s="94">
        <f t="shared" si="312"/>
        <v>-6.3001605800000027E-2</v>
      </c>
      <c r="BE777" s="94">
        <f t="shared" si="313"/>
        <v>0.28105436479999996</v>
      </c>
      <c r="BF777" s="94">
        <f t="shared" si="314"/>
        <v>0.34405597060000004</v>
      </c>
      <c r="BG777" s="95">
        <f t="shared" si="302"/>
        <v>0</v>
      </c>
      <c r="BH777" s="95">
        <f t="shared" si="303"/>
        <v>0</v>
      </c>
      <c r="BI777" s="95">
        <f>(AVERAGE(B$12:B777)-AVERAGE($D$12:$D777))/STDEV(B$12:B777)</f>
        <v>-8.7081254602406233E-2</v>
      </c>
      <c r="BJ777" s="95">
        <f>(AVERAGE(C$12:C777)-AVERAGE($D$12:$D777))/STDEV(C$12:C777)</f>
        <v>0.10432948975861421</v>
      </c>
      <c r="BK777" s="94"/>
      <c r="BL777" s="94"/>
      <c r="BM777" s="94"/>
      <c r="BN777" s="72">
        <f t="shared" si="304"/>
        <v>0</v>
      </c>
      <c r="BO777" s="72">
        <f t="shared" si="305"/>
        <v>0</v>
      </c>
      <c r="BP777" s="72">
        <f t="shared" si="306"/>
        <v>0</v>
      </c>
      <c r="BQ777" s="72">
        <f t="shared" si="307"/>
        <v>1</v>
      </c>
      <c r="BR777" s="72">
        <f t="shared" si="308"/>
        <v>1</v>
      </c>
      <c r="BS777" s="72">
        <f t="shared" si="309"/>
        <v>1</v>
      </c>
      <c r="BT777" s="72"/>
      <c r="BU777" s="72"/>
      <c r="BV777" s="72"/>
      <c r="BW777" s="72"/>
      <c r="BX777" s="72"/>
      <c r="BY777" s="72"/>
      <c r="BZ777" s="72"/>
      <c r="CA777" s="72"/>
      <c r="CB777" s="72"/>
      <c r="CC777" s="73"/>
      <c r="CD777" s="73"/>
      <c r="CE777" s="73"/>
      <c r="CF777" s="73"/>
      <c r="CG777" s="73"/>
      <c r="CH777" s="73">
        <f t="shared" si="290"/>
        <v>0</v>
      </c>
      <c r="CI777" s="73">
        <f t="shared" si="291"/>
        <v>0</v>
      </c>
      <c r="CJ777" s="73">
        <f t="shared" si="292"/>
        <v>0</v>
      </c>
      <c r="CK777" s="73"/>
      <c r="CL777" s="73">
        <f t="shared" si="293"/>
        <v>0</v>
      </c>
      <c r="CM777" s="73">
        <f t="shared" si="294"/>
        <v>0</v>
      </c>
      <c r="CN777" s="73">
        <f t="shared" si="295"/>
        <v>0</v>
      </c>
      <c r="CO777" s="73">
        <f t="shared" si="296"/>
        <v>0</v>
      </c>
      <c r="CP777" s="73">
        <f t="shared" si="297"/>
        <v>0</v>
      </c>
      <c r="CQ777" s="73">
        <f t="shared" si="298"/>
        <v>0</v>
      </c>
      <c r="CR777" s="73">
        <f t="shared" si="310"/>
        <v>0</v>
      </c>
      <c r="CS777" s="94"/>
      <c r="CT777" s="94"/>
      <c r="CU777" s="94"/>
      <c r="CV777" s="94"/>
      <c r="CW777" s="94"/>
    </row>
    <row r="778" spans="1:101" s="22" customFormat="1" x14ac:dyDescent="0.2">
      <c r="A778" s="91">
        <f t="shared" si="311"/>
        <v>767</v>
      </c>
      <c r="B778" s="61"/>
      <c r="C778" s="61"/>
      <c r="D778" s="61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AS778" s="109"/>
      <c r="AT778" s="94"/>
      <c r="AU778" s="94"/>
      <c r="AV778" s="94"/>
      <c r="AW778" s="94"/>
      <c r="AX778" s="94"/>
      <c r="AY778" s="94">
        <f t="shared" si="299"/>
        <v>767</v>
      </c>
      <c r="AZ778" s="94">
        <f>AVERAGE(B$12:B778)</f>
        <v>-1.0500267633333337E-3</v>
      </c>
      <c r="BA778" s="94">
        <f>AVERAGE(C$12:C778)</f>
        <v>4.6842394133333326E-3</v>
      </c>
      <c r="BB778" s="94">
        <f t="shared" si="300"/>
        <v>0</v>
      </c>
      <c r="BC778" s="94">
        <f t="shared" si="301"/>
        <v>0</v>
      </c>
      <c r="BD778" s="94">
        <f t="shared" si="312"/>
        <v>-6.3001605800000027E-2</v>
      </c>
      <c r="BE778" s="94">
        <f t="shared" si="313"/>
        <v>0.28105436479999996</v>
      </c>
      <c r="BF778" s="94">
        <f t="shared" si="314"/>
        <v>0.34405597060000004</v>
      </c>
      <c r="BG778" s="95">
        <f t="shared" si="302"/>
        <v>0</v>
      </c>
      <c r="BH778" s="95">
        <f t="shared" si="303"/>
        <v>0</v>
      </c>
      <c r="BI778" s="95">
        <f>(AVERAGE(B$12:B778)-AVERAGE($D$12:$D778))/STDEV(B$12:B778)</f>
        <v>-8.7081254602406233E-2</v>
      </c>
      <c r="BJ778" s="95">
        <f>(AVERAGE(C$12:C778)-AVERAGE($D$12:$D778))/STDEV(C$12:C778)</f>
        <v>0.10432948975861421</v>
      </c>
      <c r="BK778" s="94"/>
      <c r="BL778" s="94"/>
      <c r="BM778" s="94"/>
      <c r="BN778" s="72">
        <f t="shared" si="304"/>
        <v>0</v>
      </c>
      <c r="BO778" s="72">
        <f t="shared" si="305"/>
        <v>0</v>
      </c>
      <c r="BP778" s="72">
        <f t="shared" si="306"/>
        <v>0</v>
      </c>
      <c r="BQ778" s="72">
        <f t="shared" si="307"/>
        <v>1</v>
      </c>
      <c r="BR778" s="72">
        <f t="shared" si="308"/>
        <v>1</v>
      </c>
      <c r="BS778" s="72">
        <f t="shared" si="309"/>
        <v>1</v>
      </c>
      <c r="BT778" s="72"/>
      <c r="BU778" s="72"/>
      <c r="BV778" s="72"/>
      <c r="BW778" s="72"/>
      <c r="BX778" s="72"/>
      <c r="BY778" s="72"/>
      <c r="BZ778" s="72"/>
      <c r="CA778" s="72"/>
      <c r="CB778" s="72"/>
      <c r="CC778" s="73"/>
      <c r="CD778" s="73"/>
      <c r="CE778" s="73"/>
      <c r="CF778" s="73"/>
      <c r="CG778" s="73"/>
      <c r="CH778" s="73">
        <f t="shared" si="290"/>
        <v>0</v>
      </c>
      <c r="CI778" s="73">
        <f t="shared" si="291"/>
        <v>0</v>
      </c>
      <c r="CJ778" s="73">
        <f t="shared" si="292"/>
        <v>0</v>
      </c>
      <c r="CK778" s="73"/>
      <c r="CL778" s="73">
        <f t="shared" si="293"/>
        <v>0</v>
      </c>
      <c r="CM778" s="73">
        <f t="shared" si="294"/>
        <v>0</v>
      </c>
      <c r="CN778" s="73">
        <f t="shared" si="295"/>
        <v>0</v>
      </c>
      <c r="CO778" s="73">
        <f t="shared" si="296"/>
        <v>0</v>
      </c>
      <c r="CP778" s="73">
        <f t="shared" si="297"/>
        <v>0</v>
      </c>
      <c r="CQ778" s="73">
        <f t="shared" si="298"/>
        <v>0</v>
      </c>
      <c r="CR778" s="73">
        <f t="shared" si="310"/>
        <v>0</v>
      </c>
      <c r="CS778" s="94"/>
      <c r="CT778" s="94"/>
      <c r="CU778" s="94"/>
      <c r="CV778" s="94"/>
      <c r="CW778" s="94"/>
    </row>
    <row r="779" spans="1:101" s="22" customFormat="1" x14ac:dyDescent="0.2">
      <c r="A779" s="91">
        <f t="shared" si="311"/>
        <v>768</v>
      </c>
      <c r="B779" s="61"/>
      <c r="C779" s="61"/>
      <c r="D779" s="61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AS779" s="109"/>
      <c r="AT779" s="94"/>
      <c r="AU779" s="94"/>
      <c r="AV779" s="94"/>
      <c r="AW779" s="94"/>
      <c r="AX779" s="94"/>
      <c r="AY779" s="94">
        <f t="shared" si="299"/>
        <v>768</v>
      </c>
      <c r="AZ779" s="94">
        <f>AVERAGE(B$12:B779)</f>
        <v>-1.0500267633333337E-3</v>
      </c>
      <c r="BA779" s="94">
        <f>AVERAGE(C$12:C779)</f>
        <v>4.6842394133333326E-3</v>
      </c>
      <c r="BB779" s="94">
        <f t="shared" si="300"/>
        <v>0</v>
      </c>
      <c r="BC779" s="94">
        <f t="shared" si="301"/>
        <v>0</v>
      </c>
      <c r="BD779" s="94">
        <f t="shared" si="312"/>
        <v>-6.3001605800000027E-2</v>
      </c>
      <c r="BE779" s="94">
        <f t="shared" si="313"/>
        <v>0.28105436479999996</v>
      </c>
      <c r="BF779" s="94">
        <f t="shared" si="314"/>
        <v>0.34405597060000004</v>
      </c>
      <c r="BG779" s="95">
        <f t="shared" si="302"/>
        <v>0</v>
      </c>
      <c r="BH779" s="95">
        <f t="shared" si="303"/>
        <v>0</v>
      </c>
      <c r="BI779" s="95">
        <f>(AVERAGE(B$12:B779)-AVERAGE($D$12:$D779))/STDEV(B$12:B779)</f>
        <v>-8.7081254602406233E-2</v>
      </c>
      <c r="BJ779" s="95">
        <f>(AVERAGE(C$12:C779)-AVERAGE($D$12:$D779))/STDEV(C$12:C779)</f>
        <v>0.10432948975861421</v>
      </c>
      <c r="BK779" s="94"/>
      <c r="BL779" s="94"/>
      <c r="BM779" s="94"/>
      <c r="BN779" s="72">
        <f t="shared" si="304"/>
        <v>0</v>
      </c>
      <c r="BO779" s="72">
        <f t="shared" si="305"/>
        <v>0</v>
      </c>
      <c r="BP779" s="72">
        <f t="shared" si="306"/>
        <v>0</v>
      </c>
      <c r="BQ779" s="72">
        <f t="shared" si="307"/>
        <v>1</v>
      </c>
      <c r="BR779" s="72">
        <f t="shared" si="308"/>
        <v>1</v>
      </c>
      <c r="BS779" s="72">
        <f t="shared" si="309"/>
        <v>1</v>
      </c>
      <c r="BT779" s="72"/>
      <c r="BU779" s="72"/>
      <c r="BV779" s="72"/>
      <c r="BW779" s="72"/>
      <c r="BX779" s="72"/>
      <c r="BY779" s="72"/>
      <c r="BZ779" s="72"/>
      <c r="CA779" s="72"/>
      <c r="CB779" s="72"/>
      <c r="CC779" s="73"/>
      <c r="CD779" s="73"/>
      <c r="CE779" s="73"/>
      <c r="CF779" s="73"/>
      <c r="CG779" s="73"/>
      <c r="CH779" s="73">
        <f t="shared" si="290"/>
        <v>0</v>
      </c>
      <c r="CI779" s="73">
        <f t="shared" si="291"/>
        <v>0</v>
      </c>
      <c r="CJ779" s="73">
        <f t="shared" si="292"/>
        <v>0</v>
      </c>
      <c r="CK779" s="73"/>
      <c r="CL779" s="73">
        <f t="shared" si="293"/>
        <v>0</v>
      </c>
      <c r="CM779" s="73">
        <f t="shared" si="294"/>
        <v>0</v>
      </c>
      <c r="CN779" s="73">
        <f t="shared" si="295"/>
        <v>0</v>
      </c>
      <c r="CO779" s="73">
        <f t="shared" si="296"/>
        <v>0</v>
      </c>
      <c r="CP779" s="73">
        <f t="shared" si="297"/>
        <v>0</v>
      </c>
      <c r="CQ779" s="73">
        <f t="shared" si="298"/>
        <v>0</v>
      </c>
      <c r="CR779" s="73">
        <f t="shared" si="310"/>
        <v>0</v>
      </c>
      <c r="CS779" s="94"/>
      <c r="CT779" s="94"/>
      <c r="CU779" s="94"/>
      <c r="CV779" s="94"/>
      <c r="CW779" s="94"/>
    </row>
    <row r="780" spans="1:101" s="22" customFormat="1" x14ac:dyDescent="0.2">
      <c r="A780" s="91">
        <f t="shared" si="311"/>
        <v>769</v>
      </c>
      <c r="B780" s="61"/>
      <c r="C780" s="61"/>
      <c r="D780" s="61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AS780" s="109"/>
      <c r="AT780" s="94"/>
      <c r="AU780" s="94"/>
      <c r="AV780" s="94"/>
      <c r="AW780" s="94"/>
      <c r="AX780" s="94"/>
      <c r="AY780" s="94">
        <f t="shared" si="299"/>
        <v>769</v>
      </c>
      <c r="AZ780" s="94">
        <f>AVERAGE(B$12:B780)</f>
        <v>-1.0500267633333337E-3</v>
      </c>
      <c r="BA780" s="94">
        <f>AVERAGE(C$12:C780)</f>
        <v>4.6842394133333326E-3</v>
      </c>
      <c r="BB780" s="94">
        <f t="shared" si="300"/>
        <v>0</v>
      </c>
      <c r="BC780" s="94">
        <f t="shared" si="301"/>
        <v>0</v>
      </c>
      <c r="BD780" s="94">
        <f t="shared" si="312"/>
        <v>-6.3001605800000027E-2</v>
      </c>
      <c r="BE780" s="94">
        <f t="shared" si="313"/>
        <v>0.28105436479999996</v>
      </c>
      <c r="BF780" s="94">
        <f t="shared" si="314"/>
        <v>0.34405597060000004</v>
      </c>
      <c r="BG780" s="95">
        <f t="shared" si="302"/>
        <v>0</v>
      </c>
      <c r="BH780" s="95">
        <f t="shared" si="303"/>
        <v>0</v>
      </c>
      <c r="BI780" s="95">
        <f>(AVERAGE(B$12:B780)-AVERAGE($D$12:$D780))/STDEV(B$12:B780)</f>
        <v>-8.7081254602406233E-2</v>
      </c>
      <c r="BJ780" s="95">
        <f>(AVERAGE(C$12:C780)-AVERAGE($D$12:$D780))/STDEV(C$12:C780)</f>
        <v>0.10432948975861421</v>
      </c>
      <c r="BK780" s="94"/>
      <c r="BL780" s="94"/>
      <c r="BM780" s="94"/>
      <c r="BN780" s="72">
        <f t="shared" si="304"/>
        <v>0</v>
      </c>
      <c r="BO780" s="72">
        <f t="shared" si="305"/>
        <v>0</v>
      </c>
      <c r="BP780" s="72">
        <f t="shared" si="306"/>
        <v>0</v>
      </c>
      <c r="BQ780" s="72">
        <f t="shared" si="307"/>
        <v>1</v>
      </c>
      <c r="BR780" s="72">
        <f t="shared" si="308"/>
        <v>1</v>
      </c>
      <c r="BS780" s="72">
        <f t="shared" si="309"/>
        <v>1</v>
      </c>
      <c r="BT780" s="72"/>
      <c r="BU780" s="72"/>
      <c r="BV780" s="72"/>
      <c r="BW780" s="72"/>
      <c r="BX780" s="72"/>
      <c r="BY780" s="72"/>
      <c r="BZ780" s="72"/>
      <c r="CA780" s="72"/>
      <c r="CB780" s="72"/>
      <c r="CC780" s="73"/>
      <c r="CD780" s="73"/>
      <c r="CE780" s="73"/>
      <c r="CF780" s="73"/>
      <c r="CG780" s="73"/>
      <c r="CH780" s="73">
        <f t="shared" ref="CH780:CH843" si="315">B780^2</f>
        <v>0</v>
      </c>
      <c r="CI780" s="73">
        <f t="shared" ref="CI780:CI843" si="316">B780^3</f>
        <v>0</v>
      </c>
      <c r="CJ780" s="73">
        <f t="shared" ref="CJ780:CJ843" si="317">B780^4</f>
        <v>0</v>
      </c>
      <c r="CK780" s="73"/>
      <c r="CL780" s="73">
        <f t="shared" ref="CL780:CL843" si="318">C780^2</f>
        <v>0</v>
      </c>
      <c r="CM780" s="73">
        <f t="shared" ref="CM780:CM843" si="319">C780^3</f>
        <v>0</v>
      </c>
      <c r="CN780" s="73">
        <f t="shared" ref="CN780:CN843" si="320">C780^4</f>
        <v>0</v>
      </c>
      <c r="CO780" s="73">
        <f t="shared" ref="CO780:CO843" si="321">B780*C780</f>
        <v>0</v>
      </c>
      <c r="CP780" s="73">
        <f t="shared" ref="CP780:CP843" si="322">B780*CL780</f>
        <v>0</v>
      </c>
      <c r="CQ780" s="73">
        <f t="shared" ref="CQ780:CQ843" si="323">CH780*C780</f>
        <v>0</v>
      </c>
      <c r="CR780" s="73">
        <f t="shared" si="310"/>
        <v>0</v>
      </c>
      <c r="CS780" s="94"/>
      <c r="CT780" s="94"/>
      <c r="CU780" s="94"/>
      <c r="CV780" s="94"/>
      <c r="CW780" s="94"/>
    </row>
    <row r="781" spans="1:101" s="22" customFormat="1" x14ac:dyDescent="0.2">
      <c r="A781" s="91">
        <f t="shared" si="311"/>
        <v>770</v>
      </c>
      <c r="B781" s="61"/>
      <c r="C781" s="61"/>
      <c r="D781" s="61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AS781" s="109"/>
      <c r="AT781" s="94"/>
      <c r="AU781" s="94"/>
      <c r="AV781" s="94"/>
      <c r="AW781" s="94"/>
      <c r="AX781" s="94"/>
      <c r="AY781" s="94">
        <f t="shared" ref="AY781:AY844" si="324">A781</f>
        <v>770</v>
      </c>
      <c r="AZ781" s="94">
        <f>AVERAGE(B$12:B781)</f>
        <v>-1.0500267633333337E-3</v>
      </c>
      <c r="BA781" s="94">
        <f>AVERAGE(C$12:C781)</f>
        <v>4.6842394133333326E-3</v>
      </c>
      <c r="BB781" s="94">
        <f t="shared" ref="BB781:BB844" si="325">B781</f>
        <v>0</v>
      </c>
      <c r="BC781" s="94">
        <f t="shared" ref="BC781:BC844" si="326">C781</f>
        <v>0</v>
      </c>
      <c r="BD781" s="94">
        <f t="shared" si="312"/>
        <v>-6.3001605800000027E-2</v>
      </c>
      <c r="BE781" s="94">
        <f t="shared" si="313"/>
        <v>0.28105436479999996</v>
      </c>
      <c r="BF781" s="94">
        <f t="shared" si="314"/>
        <v>0.34405597060000004</v>
      </c>
      <c r="BG781" s="95">
        <f t="shared" ref="BG781:BG844" si="327">((BC781-BB781)&gt;0)*(BC781-BB781)</f>
        <v>0</v>
      </c>
      <c r="BH781" s="95">
        <f t="shared" ref="BH781:BH844" si="328">((BC781-BB781)&lt;=0)*(BC781-BB781)</f>
        <v>0</v>
      </c>
      <c r="BI781" s="95">
        <f>(AVERAGE(B$12:B781)-AVERAGE($D$12:$D781))/STDEV(B$12:B781)</f>
        <v>-8.7081254602406233E-2</v>
      </c>
      <c r="BJ781" s="95">
        <f>(AVERAGE(C$12:C781)-AVERAGE($D$12:$D781))/STDEV(C$12:C781)</f>
        <v>0.10432948975861421</v>
      </c>
      <c r="BK781" s="94"/>
      <c r="BL781" s="94"/>
      <c r="BM781" s="94"/>
      <c r="BN781" s="72">
        <f t="shared" ref="BN781:BN844" si="329">IF(BN780&lt;&gt;1,0,IF(AND(ISNUMBER(B781),-100&lt;B781,B781&lt;100),1,0))</f>
        <v>0</v>
      </c>
      <c r="BO781" s="72">
        <f t="shared" ref="BO781:BO844" si="330">IF(BO780&lt;&gt;1,0,IF(AND(ISNUMBER(C781),-100&lt;C781,C781&lt;100),1,0))</f>
        <v>0</v>
      </c>
      <c r="BP781" s="72">
        <f t="shared" ref="BP781:BP844" si="331">IF(BP780&lt;&gt;1,0,IF(AND(ISNUMBER(D781),-100&lt;D781,D781&lt;100),1,0))</f>
        <v>0</v>
      </c>
      <c r="BQ781" s="72">
        <f t="shared" ref="BQ781:BQ844" si="332">IF(B781=C781,1,0)</f>
        <v>1</v>
      </c>
      <c r="BR781" s="72">
        <f t="shared" ref="BR781:BR844" si="333">IF(B781=D781,1,0)</f>
        <v>1</v>
      </c>
      <c r="BS781" s="72">
        <f t="shared" ref="BS781:BS844" si="334">IF(C781=D781,1,0)</f>
        <v>1</v>
      </c>
      <c r="BT781" s="72"/>
      <c r="BU781" s="72"/>
      <c r="BV781" s="72"/>
      <c r="BW781" s="72"/>
      <c r="BX781" s="72"/>
      <c r="BY781" s="72"/>
      <c r="BZ781" s="72"/>
      <c r="CA781" s="72"/>
      <c r="CB781" s="72"/>
      <c r="CC781" s="73"/>
      <c r="CD781" s="73"/>
      <c r="CE781" s="73"/>
      <c r="CF781" s="73"/>
      <c r="CG781" s="73"/>
      <c r="CH781" s="73">
        <f t="shared" si="315"/>
        <v>0</v>
      </c>
      <c r="CI781" s="73">
        <f t="shared" si="316"/>
        <v>0</v>
      </c>
      <c r="CJ781" s="73">
        <f t="shared" si="317"/>
        <v>0</v>
      </c>
      <c r="CK781" s="73"/>
      <c r="CL781" s="73">
        <f t="shared" si="318"/>
        <v>0</v>
      </c>
      <c r="CM781" s="73">
        <f t="shared" si="319"/>
        <v>0</v>
      </c>
      <c r="CN781" s="73">
        <f t="shared" si="320"/>
        <v>0</v>
      </c>
      <c r="CO781" s="73">
        <f t="shared" si="321"/>
        <v>0</v>
      </c>
      <c r="CP781" s="73">
        <f t="shared" si="322"/>
        <v>0</v>
      </c>
      <c r="CQ781" s="73">
        <f t="shared" si="323"/>
        <v>0</v>
      </c>
      <c r="CR781" s="73">
        <f t="shared" ref="CR781:CR844" si="335">CH781*CL781</f>
        <v>0</v>
      </c>
      <c r="CS781" s="94"/>
      <c r="CT781" s="94"/>
      <c r="CU781" s="94"/>
      <c r="CV781" s="94"/>
      <c r="CW781" s="94"/>
    </row>
    <row r="782" spans="1:101" s="22" customFormat="1" x14ac:dyDescent="0.2">
      <c r="A782" s="91">
        <f t="shared" ref="A782:A845" si="336">A781+1</f>
        <v>771</v>
      </c>
      <c r="B782" s="61"/>
      <c r="C782" s="61"/>
      <c r="D782" s="61"/>
      <c r="E782" s="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AS782" s="109"/>
      <c r="AT782" s="94"/>
      <c r="AU782" s="94"/>
      <c r="AV782" s="94"/>
      <c r="AW782" s="94"/>
      <c r="AX782" s="94"/>
      <c r="AY782" s="94">
        <f t="shared" si="324"/>
        <v>771</v>
      </c>
      <c r="AZ782" s="94">
        <f>AVERAGE(B$12:B782)</f>
        <v>-1.0500267633333337E-3</v>
      </c>
      <c r="BA782" s="94">
        <f>AVERAGE(C$12:C782)</f>
        <v>4.6842394133333326E-3</v>
      </c>
      <c r="BB782" s="94">
        <f t="shared" si="325"/>
        <v>0</v>
      </c>
      <c r="BC782" s="94">
        <f t="shared" si="326"/>
        <v>0</v>
      </c>
      <c r="BD782" s="94">
        <f t="shared" ref="BD782:BD845" si="337">BB782+BD781</f>
        <v>-6.3001605800000027E-2</v>
      </c>
      <c r="BE782" s="94">
        <f t="shared" ref="BE782:BE845" si="338">BC782+BE781</f>
        <v>0.28105436479999996</v>
      </c>
      <c r="BF782" s="94">
        <f t="shared" ref="BF782:BF845" si="339">BC782-BB782+BF781</f>
        <v>0.34405597060000004</v>
      </c>
      <c r="BG782" s="95">
        <f t="shared" si="327"/>
        <v>0</v>
      </c>
      <c r="BH782" s="95">
        <f t="shared" si="328"/>
        <v>0</v>
      </c>
      <c r="BI782" s="95">
        <f>(AVERAGE(B$12:B782)-AVERAGE($D$12:$D782))/STDEV(B$12:B782)</f>
        <v>-8.7081254602406233E-2</v>
      </c>
      <c r="BJ782" s="95">
        <f>(AVERAGE(C$12:C782)-AVERAGE($D$12:$D782))/STDEV(C$12:C782)</f>
        <v>0.10432948975861421</v>
      </c>
      <c r="BK782" s="94"/>
      <c r="BL782" s="94"/>
      <c r="BM782" s="94"/>
      <c r="BN782" s="72">
        <f t="shared" si="329"/>
        <v>0</v>
      </c>
      <c r="BO782" s="72">
        <f t="shared" si="330"/>
        <v>0</v>
      </c>
      <c r="BP782" s="72">
        <f t="shared" si="331"/>
        <v>0</v>
      </c>
      <c r="BQ782" s="72">
        <f t="shared" si="332"/>
        <v>1</v>
      </c>
      <c r="BR782" s="72">
        <f t="shared" si="333"/>
        <v>1</v>
      </c>
      <c r="BS782" s="72">
        <f t="shared" si="334"/>
        <v>1</v>
      </c>
      <c r="BT782" s="72"/>
      <c r="BU782" s="72"/>
      <c r="BV782" s="72"/>
      <c r="BW782" s="72"/>
      <c r="BX782" s="72"/>
      <c r="BY782" s="72"/>
      <c r="BZ782" s="72"/>
      <c r="CA782" s="72"/>
      <c r="CB782" s="72"/>
      <c r="CC782" s="73"/>
      <c r="CD782" s="73"/>
      <c r="CE782" s="73"/>
      <c r="CF782" s="73"/>
      <c r="CG782" s="73"/>
      <c r="CH782" s="73">
        <f t="shared" si="315"/>
        <v>0</v>
      </c>
      <c r="CI782" s="73">
        <f t="shared" si="316"/>
        <v>0</v>
      </c>
      <c r="CJ782" s="73">
        <f t="shared" si="317"/>
        <v>0</v>
      </c>
      <c r="CK782" s="73"/>
      <c r="CL782" s="73">
        <f t="shared" si="318"/>
        <v>0</v>
      </c>
      <c r="CM782" s="73">
        <f t="shared" si="319"/>
        <v>0</v>
      </c>
      <c r="CN782" s="73">
        <f t="shared" si="320"/>
        <v>0</v>
      </c>
      <c r="CO782" s="73">
        <f t="shared" si="321"/>
        <v>0</v>
      </c>
      <c r="CP782" s="73">
        <f t="shared" si="322"/>
        <v>0</v>
      </c>
      <c r="CQ782" s="73">
        <f t="shared" si="323"/>
        <v>0</v>
      </c>
      <c r="CR782" s="73">
        <f t="shared" si="335"/>
        <v>0</v>
      </c>
      <c r="CS782" s="94"/>
      <c r="CT782" s="94"/>
      <c r="CU782" s="94"/>
      <c r="CV782" s="94"/>
      <c r="CW782" s="94"/>
    </row>
    <row r="783" spans="1:101" s="22" customFormat="1" x14ac:dyDescent="0.2">
      <c r="A783" s="91">
        <f t="shared" si="336"/>
        <v>772</v>
      </c>
      <c r="B783" s="61"/>
      <c r="C783" s="61"/>
      <c r="D783" s="61"/>
      <c r="E783" s="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AS783" s="109"/>
      <c r="AT783" s="94"/>
      <c r="AU783" s="94"/>
      <c r="AV783" s="94"/>
      <c r="AW783" s="94"/>
      <c r="AX783" s="94"/>
      <c r="AY783" s="94">
        <f t="shared" si="324"/>
        <v>772</v>
      </c>
      <c r="AZ783" s="94">
        <f>AVERAGE(B$12:B783)</f>
        <v>-1.0500267633333337E-3</v>
      </c>
      <c r="BA783" s="94">
        <f>AVERAGE(C$12:C783)</f>
        <v>4.6842394133333326E-3</v>
      </c>
      <c r="BB783" s="94">
        <f t="shared" si="325"/>
        <v>0</v>
      </c>
      <c r="BC783" s="94">
        <f t="shared" si="326"/>
        <v>0</v>
      </c>
      <c r="BD783" s="94">
        <f t="shared" si="337"/>
        <v>-6.3001605800000027E-2</v>
      </c>
      <c r="BE783" s="94">
        <f t="shared" si="338"/>
        <v>0.28105436479999996</v>
      </c>
      <c r="BF783" s="94">
        <f t="shared" si="339"/>
        <v>0.34405597060000004</v>
      </c>
      <c r="BG783" s="95">
        <f t="shared" si="327"/>
        <v>0</v>
      </c>
      <c r="BH783" s="95">
        <f t="shared" si="328"/>
        <v>0</v>
      </c>
      <c r="BI783" s="95">
        <f>(AVERAGE(B$12:B783)-AVERAGE($D$12:$D783))/STDEV(B$12:B783)</f>
        <v>-8.7081254602406233E-2</v>
      </c>
      <c r="BJ783" s="95">
        <f>(AVERAGE(C$12:C783)-AVERAGE($D$12:$D783))/STDEV(C$12:C783)</f>
        <v>0.10432948975861421</v>
      </c>
      <c r="BK783" s="94"/>
      <c r="BL783" s="94"/>
      <c r="BM783" s="94"/>
      <c r="BN783" s="72">
        <f t="shared" si="329"/>
        <v>0</v>
      </c>
      <c r="BO783" s="72">
        <f t="shared" si="330"/>
        <v>0</v>
      </c>
      <c r="BP783" s="72">
        <f t="shared" si="331"/>
        <v>0</v>
      </c>
      <c r="BQ783" s="72">
        <f t="shared" si="332"/>
        <v>1</v>
      </c>
      <c r="BR783" s="72">
        <f t="shared" si="333"/>
        <v>1</v>
      </c>
      <c r="BS783" s="72">
        <f t="shared" si="334"/>
        <v>1</v>
      </c>
      <c r="BT783" s="72"/>
      <c r="BU783" s="72"/>
      <c r="BV783" s="72"/>
      <c r="BW783" s="72"/>
      <c r="BX783" s="72"/>
      <c r="BY783" s="72"/>
      <c r="BZ783" s="72"/>
      <c r="CA783" s="72"/>
      <c r="CB783" s="72"/>
      <c r="CC783" s="73"/>
      <c r="CD783" s="73"/>
      <c r="CE783" s="73"/>
      <c r="CF783" s="73"/>
      <c r="CG783" s="73"/>
      <c r="CH783" s="73">
        <f t="shared" si="315"/>
        <v>0</v>
      </c>
      <c r="CI783" s="73">
        <f t="shared" si="316"/>
        <v>0</v>
      </c>
      <c r="CJ783" s="73">
        <f t="shared" si="317"/>
        <v>0</v>
      </c>
      <c r="CK783" s="73"/>
      <c r="CL783" s="73">
        <f t="shared" si="318"/>
        <v>0</v>
      </c>
      <c r="CM783" s="73">
        <f t="shared" si="319"/>
        <v>0</v>
      </c>
      <c r="CN783" s="73">
        <f t="shared" si="320"/>
        <v>0</v>
      </c>
      <c r="CO783" s="73">
        <f t="shared" si="321"/>
        <v>0</v>
      </c>
      <c r="CP783" s="73">
        <f t="shared" si="322"/>
        <v>0</v>
      </c>
      <c r="CQ783" s="73">
        <f t="shared" si="323"/>
        <v>0</v>
      </c>
      <c r="CR783" s="73">
        <f t="shared" si="335"/>
        <v>0</v>
      </c>
      <c r="CS783" s="94"/>
      <c r="CT783" s="94"/>
      <c r="CU783" s="94"/>
      <c r="CV783" s="94"/>
      <c r="CW783" s="94"/>
    </row>
    <row r="784" spans="1:101" s="22" customFormat="1" x14ac:dyDescent="0.2">
      <c r="A784" s="91">
        <f t="shared" si="336"/>
        <v>773</v>
      </c>
      <c r="B784" s="61"/>
      <c r="C784" s="61"/>
      <c r="D784" s="61"/>
      <c r="E784" s="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AS784" s="109"/>
      <c r="AT784" s="94"/>
      <c r="AU784" s="94"/>
      <c r="AV784" s="94"/>
      <c r="AW784" s="94"/>
      <c r="AX784" s="94"/>
      <c r="AY784" s="94">
        <f t="shared" si="324"/>
        <v>773</v>
      </c>
      <c r="AZ784" s="94">
        <f>AVERAGE(B$12:B784)</f>
        <v>-1.0500267633333337E-3</v>
      </c>
      <c r="BA784" s="94">
        <f>AVERAGE(C$12:C784)</f>
        <v>4.6842394133333326E-3</v>
      </c>
      <c r="BB784" s="94">
        <f t="shared" si="325"/>
        <v>0</v>
      </c>
      <c r="BC784" s="94">
        <f t="shared" si="326"/>
        <v>0</v>
      </c>
      <c r="BD784" s="94">
        <f t="shared" si="337"/>
        <v>-6.3001605800000027E-2</v>
      </c>
      <c r="BE784" s="94">
        <f t="shared" si="338"/>
        <v>0.28105436479999996</v>
      </c>
      <c r="BF784" s="94">
        <f t="shared" si="339"/>
        <v>0.34405597060000004</v>
      </c>
      <c r="BG784" s="95">
        <f t="shared" si="327"/>
        <v>0</v>
      </c>
      <c r="BH784" s="95">
        <f t="shared" si="328"/>
        <v>0</v>
      </c>
      <c r="BI784" s="95">
        <f>(AVERAGE(B$12:B784)-AVERAGE($D$12:$D784))/STDEV(B$12:B784)</f>
        <v>-8.7081254602406233E-2</v>
      </c>
      <c r="BJ784" s="95">
        <f>(AVERAGE(C$12:C784)-AVERAGE($D$12:$D784))/STDEV(C$12:C784)</f>
        <v>0.10432948975861421</v>
      </c>
      <c r="BK784" s="94"/>
      <c r="BL784" s="94"/>
      <c r="BM784" s="94"/>
      <c r="BN784" s="72">
        <f t="shared" si="329"/>
        <v>0</v>
      </c>
      <c r="BO784" s="72">
        <f t="shared" si="330"/>
        <v>0</v>
      </c>
      <c r="BP784" s="72">
        <f t="shared" si="331"/>
        <v>0</v>
      </c>
      <c r="BQ784" s="72">
        <f t="shared" si="332"/>
        <v>1</v>
      </c>
      <c r="BR784" s="72">
        <f t="shared" si="333"/>
        <v>1</v>
      </c>
      <c r="BS784" s="72">
        <f t="shared" si="334"/>
        <v>1</v>
      </c>
      <c r="BT784" s="72"/>
      <c r="BU784" s="72"/>
      <c r="BV784" s="72"/>
      <c r="BW784" s="72"/>
      <c r="BX784" s="72"/>
      <c r="BY784" s="72"/>
      <c r="BZ784" s="72"/>
      <c r="CA784" s="72"/>
      <c r="CB784" s="72"/>
      <c r="CC784" s="73"/>
      <c r="CD784" s="73"/>
      <c r="CE784" s="73"/>
      <c r="CF784" s="73"/>
      <c r="CG784" s="73"/>
      <c r="CH784" s="73">
        <f t="shared" si="315"/>
        <v>0</v>
      </c>
      <c r="CI784" s="73">
        <f t="shared" si="316"/>
        <v>0</v>
      </c>
      <c r="CJ784" s="73">
        <f t="shared" si="317"/>
        <v>0</v>
      </c>
      <c r="CK784" s="73"/>
      <c r="CL784" s="73">
        <f t="shared" si="318"/>
        <v>0</v>
      </c>
      <c r="CM784" s="73">
        <f t="shared" si="319"/>
        <v>0</v>
      </c>
      <c r="CN784" s="73">
        <f t="shared" si="320"/>
        <v>0</v>
      </c>
      <c r="CO784" s="73">
        <f t="shared" si="321"/>
        <v>0</v>
      </c>
      <c r="CP784" s="73">
        <f t="shared" si="322"/>
        <v>0</v>
      </c>
      <c r="CQ784" s="73">
        <f t="shared" si="323"/>
        <v>0</v>
      </c>
      <c r="CR784" s="73">
        <f t="shared" si="335"/>
        <v>0</v>
      </c>
      <c r="CS784" s="94"/>
      <c r="CT784" s="94"/>
      <c r="CU784" s="94"/>
      <c r="CV784" s="94"/>
      <c r="CW784" s="94"/>
    </row>
    <row r="785" spans="1:101" s="22" customFormat="1" x14ac:dyDescent="0.2">
      <c r="A785" s="91">
        <f t="shared" si="336"/>
        <v>774</v>
      </c>
      <c r="B785" s="61"/>
      <c r="C785" s="61"/>
      <c r="D785" s="61"/>
      <c r="E785" s="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AS785" s="109"/>
      <c r="AT785" s="94"/>
      <c r="AU785" s="94"/>
      <c r="AV785" s="94"/>
      <c r="AW785" s="94"/>
      <c r="AX785" s="94"/>
      <c r="AY785" s="94">
        <f t="shared" si="324"/>
        <v>774</v>
      </c>
      <c r="AZ785" s="94">
        <f>AVERAGE(B$12:B785)</f>
        <v>-1.0500267633333337E-3</v>
      </c>
      <c r="BA785" s="94">
        <f>AVERAGE(C$12:C785)</f>
        <v>4.6842394133333326E-3</v>
      </c>
      <c r="BB785" s="94">
        <f t="shared" si="325"/>
        <v>0</v>
      </c>
      <c r="BC785" s="94">
        <f t="shared" si="326"/>
        <v>0</v>
      </c>
      <c r="BD785" s="94">
        <f t="shared" si="337"/>
        <v>-6.3001605800000027E-2</v>
      </c>
      <c r="BE785" s="94">
        <f t="shared" si="338"/>
        <v>0.28105436479999996</v>
      </c>
      <c r="BF785" s="94">
        <f t="shared" si="339"/>
        <v>0.34405597060000004</v>
      </c>
      <c r="BG785" s="95">
        <f t="shared" si="327"/>
        <v>0</v>
      </c>
      <c r="BH785" s="95">
        <f t="shared" si="328"/>
        <v>0</v>
      </c>
      <c r="BI785" s="95">
        <f>(AVERAGE(B$12:B785)-AVERAGE($D$12:$D785))/STDEV(B$12:B785)</f>
        <v>-8.7081254602406233E-2</v>
      </c>
      <c r="BJ785" s="95">
        <f>(AVERAGE(C$12:C785)-AVERAGE($D$12:$D785))/STDEV(C$12:C785)</f>
        <v>0.10432948975861421</v>
      </c>
      <c r="BK785" s="94"/>
      <c r="BL785" s="94"/>
      <c r="BM785" s="94"/>
      <c r="BN785" s="72">
        <f t="shared" si="329"/>
        <v>0</v>
      </c>
      <c r="BO785" s="72">
        <f t="shared" si="330"/>
        <v>0</v>
      </c>
      <c r="BP785" s="72">
        <f t="shared" si="331"/>
        <v>0</v>
      </c>
      <c r="BQ785" s="72">
        <f t="shared" si="332"/>
        <v>1</v>
      </c>
      <c r="BR785" s="72">
        <f t="shared" si="333"/>
        <v>1</v>
      </c>
      <c r="BS785" s="72">
        <f t="shared" si="334"/>
        <v>1</v>
      </c>
      <c r="BT785" s="72"/>
      <c r="BU785" s="72"/>
      <c r="BV785" s="72"/>
      <c r="BW785" s="72"/>
      <c r="BX785" s="72"/>
      <c r="BY785" s="72"/>
      <c r="BZ785" s="72"/>
      <c r="CA785" s="72"/>
      <c r="CB785" s="72"/>
      <c r="CC785" s="73"/>
      <c r="CD785" s="73"/>
      <c r="CE785" s="73"/>
      <c r="CF785" s="73"/>
      <c r="CG785" s="73"/>
      <c r="CH785" s="73">
        <f t="shared" si="315"/>
        <v>0</v>
      </c>
      <c r="CI785" s="73">
        <f t="shared" si="316"/>
        <v>0</v>
      </c>
      <c r="CJ785" s="73">
        <f t="shared" si="317"/>
        <v>0</v>
      </c>
      <c r="CK785" s="73"/>
      <c r="CL785" s="73">
        <f t="shared" si="318"/>
        <v>0</v>
      </c>
      <c r="CM785" s="73">
        <f t="shared" si="319"/>
        <v>0</v>
      </c>
      <c r="CN785" s="73">
        <f t="shared" si="320"/>
        <v>0</v>
      </c>
      <c r="CO785" s="73">
        <f t="shared" si="321"/>
        <v>0</v>
      </c>
      <c r="CP785" s="73">
        <f t="shared" si="322"/>
        <v>0</v>
      </c>
      <c r="CQ785" s="73">
        <f t="shared" si="323"/>
        <v>0</v>
      </c>
      <c r="CR785" s="73">
        <f t="shared" si="335"/>
        <v>0</v>
      </c>
      <c r="CS785" s="94"/>
      <c r="CT785" s="94"/>
      <c r="CU785" s="94"/>
      <c r="CV785" s="94"/>
      <c r="CW785" s="94"/>
    </row>
    <row r="786" spans="1:101" s="22" customFormat="1" x14ac:dyDescent="0.2">
      <c r="A786" s="91">
        <f t="shared" si="336"/>
        <v>775</v>
      </c>
      <c r="B786" s="61"/>
      <c r="C786" s="61"/>
      <c r="D786" s="61"/>
      <c r="E786" s="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AS786" s="109"/>
      <c r="AT786" s="94"/>
      <c r="AU786" s="94"/>
      <c r="AV786" s="94"/>
      <c r="AW786" s="94"/>
      <c r="AX786" s="94"/>
      <c r="AY786" s="94">
        <f t="shared" si="324"/>
        <v>775</v>
      </c>
      <c r="AZ786" s="94">
        <f>AVERAGE(B$12:B786)</f>
        <v>-1.0500267633333337E-3</v>
      </c>
      <c r="BA786" s="94">
        <f>AVERAGE(C$12:C786)</f>
        <v>4.6842394133333326E-3</v>
      </c>
      <c r="BB786" s="94">
        <f t="shared" si="325"/>
        <v>0</v>
      </c>
      <c r="BC786" s="94">
        <f t="shared" si="326"/>
        <v>0</v>
      </c>
      <c r="BD786" s="94">
        <f t="shared" si="337"/>
        <v>-6.3001605800000027E-2</v>
      </c>
      <c r="BE786" s="94">
        <f t="shared" si="338"/>
        <v>0.28105436479999996</v>
      </c>
      <c r="BF786" s="94">
        <f t="shared" si="339"/>
        <v>0.34405597060000004</v>
      </c>
      <c r="BG786" s="95">
        <f t="shared" si="327"/>
        <v>0</v>
      </c>
      <c r="BH786" s="95">
        <f t="shared" si="328"/>
        <v>0</v>
      </c>
      <c r="BI786" s="95">
        <f>(AVERAGE(B$12:B786)-AVERAGE($D$12:$D786))/STDEV(B$12:B786)</f>
        <v>-8.7081254602406233E-2</v>
      </c>
      <c r="BJ786" s="95">
        <f>(AVERAGE(C$12:C786)-AVERAGE($D$12:$D786))/STDEV(C$12:C786)</f>
        <v>0.10432948975861421</v>
      </c>
      <c r="BK786" s="94"/>
      <c r="BL786" s="94"/>
      <c r="BM786" s="94"/>
      <c r="BN786" s="72">
        <f t="shared" si="329"/>
        <v>0</v>
      </c>
      <c r="BO786" s="72">
        <f t="shared" si="330"/>
        <v>0</v>
      </c>
      <c r="BP786" s="72">
        <f t="shared" si="331"/>
        <v>0</v>
      </c>
      <c r="BQ786" s="72">
        <f t="shared" si="332"/>
        <v>1</v>
      </c>
      <c r="BR786" s="72">
        <f t="shared" si="333"/>
        <v>1</v>
      </c>
      <c r="BS786" s="72">
        <f t="shared" si="334"/>
        <v>1</v>
      </c>
      <c r="BT786" s="72"/>
      <c r="BU786" s="72"/>
      <c r="BV786" s="72"/>
      <c r="BW786" s="72"/>
      <c r="BX786" s="72"/>
      <c r="BY786" s="72"/>
      <c r="BZ786" s="72"/>
      <c r="CA786" s="72"/>
      <c r="CB786" s="72"/>
      <c r="CC786" s="73"/>
      <c r="CD786" s="73"/>
      <c r="CE786" s="73"/>
      <c r="CF786" s="73"/>
      <c r="CG786" s="73"/>
      <c r="CH786" s="73">
        <f t="shared" si="315"/>
        <v>0</v>
      </c>
      <c r="CI786" s="73">
        <f t="shared" si="316"/>
        <v>0</v>
      </c>
      <c r="CJ786" s="73">
        <f t="shared" si="317"/>
        <v>0</v>
      </c>
      <c r="CK786" s="73"/>
      <c r="CL786" s="73">
        <f t="shared" si="318"/>
        <v>0</v>
      </c>
      <c r="CM786" s="73">
        <f t="shared" si="319"/>
        <v>0</v>
      </c>
      <c r="CN786" s="73">
        <f t="shared" si="320"/>
        <v>0</v>
      </c>
      <c r="CO786" s="73">
        <f t="shared" si="321"/>
        <v>0</v>
      </c>
      <c r="CP786" s="73">
        <f t="shared" si="322"/>
        <v>0</v>
      </c>
      <c r="CQ786" s="73">
        <f t="shared" si="323"/>
        <v>0</v>
      </c>
      <c r="CR786" s="73">
        <f t="shared" si="335"/>
        <v>0</v>
      </c>
      <c r="CS786" s="94"/>
      <c r="CT786" s="94"/>
      <c r="CU786" s="94"/>
      <c r="CV786" s="94"/>
      <c r="CW786" s="94"/>
    </row>
    <row r="787" spans="1:101" s="22" customFormat="1" x14ac:dyDescent="0.2">
      <c r="A787" s="91">
        <f t="shared" si="336"/>
        <v>776</v>
      </c>
      <c r="B787" s="61"/>
      <c r="C787" s="61"/>
      <c r="D787" s="61"/>
      <c r="E787" s="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AS787" s="109"/>
      <c r="AT787" s="94"/>
      <c r="AU787" s="94"/>
      <c r="AV787" s="94"/>
      <c r="AW787" s="94"/>
      <c r="AX787" s="94"/>
      <c r="AY787" s="94">
        <f t="shared" si="324"/>
        <v>776</v>
      </c>
      <c r="AZ787" s="94">
        <f>AVERAGE(B$12:B787)</f>
        <v>-1.0500267633333337E-3</v>
      </c>
      <c r="BA787" s="94">
        <f>AVERAGE(C$12:C787)</f>
        <v>4.6842394133333326E-3</v>
      </c>
      <c r="BB787" s="94">
        <f t="shared" si="325"/>
        <v>0</v>
      </c>
      <c r="BC787" s="94">
        <f t="shared" si="326"/>
        <v>0</v>
      </c>
      <c r="BD787" s="94">
        <f t="shared" si="337"/>
        <v>-6.3001605800000027E-2</v>
      </c>
      <c r="BE787" s="94">
        <f t="shared" si="338"/>
        <v>0.28105436479999996</v>
      </c>
      <c r="BF787" s="94">
        <f t="shared" si="339"/>
        <v>0.34405597060000004</v>
      </c>
      <c r="BG787" s="95">
        <f t="shared" si="327"/>
        <v>0</v>
      </c>
      <c r="BH787" s="95">
        <f t="shared" si="328"/>
        <v>0</v>
      </c>
      <c r="BI787" s="95">
        <f>(AVERAGE(B$12:B787)-AVERAGE($D$12:$D787))/STDEV(B$12:B787)</f>
        <v>-8.7081254602406233E-2</v>
      </c>
      <c r="BJ787" s="95">
        <f>(AVERAGE(C$12:C787)-AVERAGE($D$12:$D787))/STDEV(C$12:C787)</f>
        <v>0.10432948975861421</v>
      </c>
      <c r="BK787" s="94"/>
      <c r="BL787" s="94"/>
      <c r="BM787" s="94"/>
      <c r="BN787" s="72">
        <f t="shared" si="329"/>
        <v>0</v>
      </c>
      <c r="BO787" s="72">
        <f t="shared" si="330"/>
        <v>0</v>
      </c>
      <c r="BP787" s="72">
        <f t="shared" si="331"/>
        <v>0</v>
      </c>
      <c r="BQ787" s="72">
        <f t="shared" si="332"/>
        <v>1</v>
      </c>
      <c r="BR787" s="72">
        <f t="shared" si="333"/>
        <v>1</v>
      </c>
      <c r="BS787" s="72">
        <f t="shared" si="334"/>
        <v>1</v>
      </c>
      <c r="BT787" s="72"/>
      <c r="BU787" s="72"/>
      <c r="BV787" s="72"/>
      <c r="BW787" s="72"/>
      <c r="BX787" s="72"/>
      <c r="BY787" s="72"/>
      <c r="BZ787" s="72"/>
      <c r="CA787" s="72"/>
      <c r="CB787" s="72"/>
      <c r="CC787" s="73"/>
      <c r="CD787" s="73"/>
      <c r="CE787" s="73"/>
      <c r="CF787" s="73"/>
      <c r="CG787" s="73"/>
      <c r="CH787" s="73">
        <f t="shared" si="315"/>
        <v>0</v>
      </c>
      <c r="CI787" s="73">
        <f t="shared" si="316"/>
        <v>0</v>
      </c>
      <c r="CJ787" s="73">
        <f t="shared" si="317"/>
        <v>0</v>
      </c>
      <c r="CK787" s="73"/>
      <c r="CL787" s="73">
        <f t="shared" si="318"/>
        <v>0</v>
      </c>
      <c r="CM787" s="73">
        <f t="shared" si="319"/>
        <v>0</v>
      </c>
      <c r="CN787" s="73">
        <f t="shared" si="320"/>
        <v>0</v>
      </c>
      <c r="CO787" s="73">
        <f t="shared" si="321"/>
        <v>0</v>
      </c>
      <c r="CP787" s="73">
        <f t="shared" si="322"/>
        <v>0</v>
      </c>
      <c r="CQ787" s="73">
        <f t="shared" si="323"/>
        <v>0</v>
      </c>
      <c r="CR787" s="73">
        <f t="shared" si="335"/>
        <v>0</v>
      </c>
      <c r="CS787" s="94"/>
      <c r="CT787" s="94"/>
      <c r="CU787" s="94"/>
      <c r="CV787" s="94"/>
      <c r="CW787" s="94"/>
    </row>
    <row r="788" spans="1:101" s="22" customFormat="1" x14ac:dyDescent="0.2">
      <c r="A788" s="91">
        <f t="shared" si="336"/>
        <v>777</v>
      </c>
      <c r="B788" s="61"/>
      <c r="C788" s="61"/>
      <c r="D788" s="61"/>
      <c r="E788" s="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AS788" s="109"/>
      <c r="AT788" s="94"/>
      <c r="AU788" s="94"/>
      <c r="AV788" s="94"/>
      <c r="AW788" s="94"/>
      <c r="AX788" s="94"/>
      <c r="AY788" s="94">
        <f t="shared" si="324"/>
        <v>777</v>
      </c>
      <c r="AZ788" s="94">
        <f>AVERAGE(B$12:B788)</f>
        <v>-1.0500267633333337E-3</v>
      </c>
      <c r="BA788" s="94">
        <f>AVERAGE(C$12:C788)</f>
        <v>4.6842394133333326E-3</v>
      </c>
      <c r="BB788" s="94">
        <f t="shared" si="325"/>
        <v>0</v>
      </c>
      <c r="BC788" s="94">
        <f t="shared" si="326"/>
        <v>0</v>
      </c>
      <c r="BD788" s="94">
        <f t="shared" si="337"/>
        <v>-6.3001605800000027E-2</v>
      </c>
      <c r="BE788" s="94">
        <f t="shared" si="338"/>
        <v>0.28105436479999996</v>
      </c>
      <c r="BF788" s="94">
        <f t="shared" si="339"/>
        <v>0.34405597060000004</v>
      </c>
      <c r="BG788" s="95">
        <f t="shared" si="327"/>
        <v>0</v>
      </c>
      <c r="BH788" s="95">
        <f t="shared" si="328"/>
        <v>0</v>
      </c>
      <c r="BI788" s="95">
        <f>(AVERAGE(B$12:B788)-AVERAGE($D$12:$D788))/STDEV(B$12:B788)</f>
        <v>-8.7081254602406233E-2</v>
      </c>
      <c r="BJ788" s="95">
        <f>(AVERAGE(C$12:C788)-AVERAGE($D$12:$D788))/STDEV(C$12:C788)</f>
        <v>0.10432948975861421</v>
      </c>
      <c r="BK788" s="94"/>
      <c r="BL788" s="94"/>
      <c r="BM788" s="94"/>
      <c r="BN788" s="72">
        <f t="shared" si="329"/>
        <v>0</v>
      </c>
      <c r="BO788" s="72">
        <f t="shared" si="330"/>
        <v>0</v>
      </c>
      <c r="BP788" s="72">
        <f t="shared" si="331"/>
        <v>0</v>
      </c>
      <c r="BQ788" s="72">
        <f t="shared" si="332"/>
        <v>1</v>
      </c>
      <c r="BR788" s="72">
        <f t="shared" si="333"/>
        <v>1</v>
      </c>
      <c r="BS788" s="72">
        <f t="shared" si="334"/>
        <v>1</v>
      </c>
      <c r="BT788" s="72"/>
      <c r="BU788" s="72"/>
      <c r="BV788" s="72"/>
      <c r="BW788" s="72"/>
      <c r="BX788" s="72"/>
      <c r="BY788" s="72"/>
      <c r="BZ788" s="72"/>
      <c r="CA788" s="72"/>
      <c r="CB788" s="72"/>
      <c r="CC788" s="73"/>
      <c r="CD788" s="73"/>
      <c r="CE788" s="73"/>
      <c r="CF788" s="73"/>
      <c r="CG788" s="73"/>
      <c r="CH788" s="73">
        <f t="shared" si="315"/>
        <v>0</v>
      </c>
      <c r="CI788" s="73">
        <f t="shared" si="316"/>
        <v>0</v>
      </c>
      <c r="CJ788" s="73">
        <f t="shared" si="317"/>
        <v>0</v>
      </c>
      <c r="CK788" s="73"/>
      <c r="CL788" s="73">
        <f t="shared" si="318"/>
        <v>0</v>
      </c>
      <c r="CM788" s="73">
        <f t="shared" si="319"/>
        <v>0</v>
      </c>
      <c r="CN788" s="73">
        <f t="shared" si="320"/>
        <v>0</v>
      </c>
      <c r="CO788" s="73">
        <f t="shared" si="321"/>
        <v>0</v>
      </c>
      <c r="CP788" s="73">
        <f t="shared" si="322"/>
        <v>0</v>
      </c>
      <c r="CQ788" s="73">
        <f t="shared" si="323"/>
        <v>0</v>
      </c>
      <c r="CR788" s="73">
        <f t="shared" si="335"/>
        <v>0</v>
      </c>
      <c r="CS788" s="94"/>
      <c r="CT788" s="94"/>
      <c r="CU788" s="94"/>
      <c r="CV788" s="94"/>
      <c r="CW788" s="94"/>
    </row>
    <row r="789" spans="1:101" s="22" customFormat="1" x14ac:dyDescent="0.2">
      <c r="A789" s="91">
        <f t="shared" si="336"/>
        <v>778</v>
      </c>
      <c r="B789" s="61"/>
      <c r="C789" s="61"/>
      <c r="D789" s="61"/>
      <c r="E789" s="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AS789" s="109"/>
      <c r="AT789" s="94"/>
      <c r="AU789" s="94"/>
      <c r="AV789" s="94"/>
      <c r="AW789" s="94"/>
      <c r="AX789" s="94"/>
      <c r="AY789" s="94">
        <f t="shared" si="324"/>
        <v>778</v>
      </c>
      <c r="AZ789" s="94">
        <f>AVERAGE(B$12:B789)</f>
        <v>-1.0500267633333337E-3</v>
      </c>
      <c r="BA789" s="94">
        <f>AVERAGE(C$12:C789)</f>
        <v>4.6842394133333326E-3</v>
      </c>
      <c r="BB789" s="94">
        <f t="shared" si="325"/>
        <v>0</v>
      </c>
      <c r="BC789" s="94">
        <f t="shared" si="326"/>
        <v>0</v>
      </c>
      <c r="BD789" s="94">
        <f t="shared" si="337"/>
        <v>-6.3001605800000027E-2</v>
      </c>
      <c r="BE789" s="94">
        <f t="shared" si="338"/>
        <v>0.28105436479999996</v>
      </c>
      <c r="BF789" s="94">
        <f t="shared" si="339"/>
        <v>0.34405597060000004</v>
      </c>
      <c r="BG789" s="95">
        <f t="shared" si="327"/>
        <v>0</v>
      </c>
      <c r="BH789" s="95">
        <f t="shared" si="328"/>
        <v>0</v>
      </c>
      <c r="BI789" s="95">
        <f>(AVERAGE(B$12:B789)-AVERAGE($D$12:$D789))/STDEV(B$12:B789)</f>
        <v>-8.7081254602406233E-2</v>
      </c>
      <c r="BJ789" s="95">
        <f>(AVERAGE(C$12:C789)-AVERAGE($D$12:$D789))/STDEV(C$12:C789)</f>
        <v>0.10432948975861421</v>
      </c>
      <c r="BK789" s="94"/>
      <c r="BL789" s="94"/>
      <c r="BM789" s="94"/>
      <c r="BN789" s="72">
        <f t="shared" si="329"/>
        <v>0</v>
      </c>
      <c r="BO789" s="72">
        <f t="shared" si="330"/>
        <v>0</v>
      </c>
      <c r="BP789" s="72">
        <f t="shared" si="331"/>
        <v>0</v>
      </c>
      <c r="BQ789" s="72">
        <f t="shared" si="332"/>
        <v>1</v>
      </c>
      <c r="BR789" s="72">
        <f t="shared" si="333"/>
        <v>1</v>
      </c>
      <c r="BS789" s="72">
        <f t="shared" si="334"/>
        <v>1</v>
      </c>
      <c r="BT789" s="72"/>
      <c r="BU789" s="72"/>
      <c r="BV789" s="72"/>
      <c r="BW789" s="72"/>
      <c r="BX789" s="72"/>
      <c r="BY789" s="72"/>
      <c r="BZ789" s="72"/>
      <c r="CA789" s="72"/>
      <c r="CB789" s="72"/>
      <c r="CC789" s="73"/>
      <c r="CD789" s="73"/>
      <c r="CE789" s="73"/>
      <c r="CF789" s="73"/>
      <c r="CG789" s="73"/>
      <c r="CH789" s="73">
        <f t="shared" si="315"/>
        <v>0</v>
      </c>
      <c r="CI789" s="73">
        <f t="shared" si="316"/>
        <v>0</v>
      </c>
      <c r="CJ789" s="73">
        <f t="shared" si="317"/>
        <v>0</v>
      </c>
      <c r="CK789" s="73"/>
      <c r="CL789" s="73">
        <f t="shared" si="318"/>
        <v>0</v>
      </c>
      <c r="CM789" s="73">
        <f t="shared" si="319"/>
        <v>0</v>
      </c>
      <c r="CN789" s="73">
        <f t="shared" si="320"/>
        <v>0</v>
      </c>
      <c r="CO789" s="73">
        <f t="shared" si="321"/>
        <v>0</v>
      </c>
      <c r="CP789" s="73">
        <f t="shared" si="322"/>
        <v>0</v>
      </c>
      <c r="CQ789" s="73">
        <f t="shared" si="323"/>
        <v>0</v>
      </c>
      <c r="CR789" s="73">
        <f t="shared" si="335"/>
        <v>0</v>
      </c>
      <c r="CS789" s="94"/>
      <c r="CT789" s="94"/>
      <c r="CU789" s="94"/>
      <c r="CV789" s="94"/>
      <c r="CW789" s="94"/>
    </row>
    <row r="790" spans="1:101" s="22" customFormat="1" x14ac:dyDescent="0.2">
      <c r="A790" s="91">
        <f t="shared" si="336"/>
        <v>779</v>
      </c>
      <c r="B790" s="61"/>
      <c r="C790" s="61"/>
      <c r="D790" s="61"/>
      <c r="E790" s="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AS790" s="109"/>
      <c r="AT790" s="94"/>
      <c r="AU790" s="94"/>
      <c r="AV790" s="94"/>
      <c r="AW790" s="94"/>
      <c r="AX790" s="94"/>
      <c r="AY790" s="94">
        <f t="shared" si="324"/>
        <v>779</v>
      </c>
      <c r="AZ790" s="94">
        <f>AVERAGE(B$12:B790)</f>
        <v>-1.0500267633333337E-3</v>
      </c>
      <c r="BA790" s="94">
        <f>AVERAGE(C$12:C790)</f>
        <v>4.6842394133333326E-3</v>
      </c>
      <c r="BB790" s="94">
        <f t="shared" si="325"/>
        <v>0</v>
      </c>
      <c r="BC790" s="94">
        <f t="shared" si="326"/>
        <v>0</v>
      </c>
      <c r="BD790" s="94">
        <f t="shared" si="337"/>
        <v>-6.3001605800000027E-2</v>
      </c>
      <c r="BE790" s="94">
        <f t="shared" si="338"/>
        <v>0.28105436479999996</v>
      </c>
      <c r="BF790" s="94">
        <f t="shared" si="339"/>
        <v>0.34405597060000004</v>
      </c>
      <c r="BG790" s="95">
        <f t="shared" si="327"/>
        <v>0</v>
      </c>
      <c r="BH790" s="95">
        <f t="shared" si="328"/>
        <v>0</v>
      </c>
      <c r="BI790" s="95">
        <f>(AVERAGE(B$12:B790)-AVERAGE($D$12:$D790))/STDEV(B$12:B790)</f>
        <v>-8.7081254602406233E-2</v>
      </c>
      <c r="BJ790" s="95">
        <f>(AVERAGE(C$12:C790)-AVERAGE($D$12:$D790))/STDEV(C$12:C790)</f>
        <v>0.10432948975861421</v>
      </c>
      <c r="BK790" s="94"/>
      <c r="BL790" s="94"/>
      <c r="BM790" s="94"/>
      <c r="BN790" s="72">
        <f t="shared" si="329"/>
        <v>0</v>
      </c>
      <c r="BO790" s="72">
        <f t="shared" si="330"/>
        <v>0</v>
      </c>
      <c r="BP790" s="72">
        <f t="shared" si="331"/>
        <v>0</v>
      </c>
      <c r="BQ790" s="72">
        <f t="shared" si="332"/>
        <v>1</v>
      </c>
      <c r="BR790" s="72">
        <f t="shared" si="333"/>
        <v>1</v>
      </c>
      <c r="BS790" s="72">
        <f t="shared" si="334"/>
        <v>1</v>
      </c>
      <c r="BT790" s="72"/>
      <c r="BU790" s="72"/>
      <c r="BV790" s="72"/>
      <c r="BW790" s="72"/>
      <c r="BX790" s="72"/>
      <c r="BY790" s="72"/>
      <c r="BZ790" s="72"/>
      <c r="CA790" s="72"/>
      <c r="CB790" s="72"/>
      <c r="CC790" s="73"/>
      <c r="CD790" s="73"/>
      <c r="CE790" s="73"/>
      <c r="CF790" s="73"/>
      <c r="CG790" s="73"/>
      <c r="CH790" s="73">
        <f t="shared" si="315"/>
        <v>0</v>
      </c>
      <c r="CI790" s="73">
        <f t="shared" si="316"/>
        <v>0</v>
      </c>
      <c r="CJ790" s="73">
        <f t="shared" si="317"/>
        <v>0</v>
      </c>
      <c r="CK790" s="73"/>
      <c r="CL790" s="73">
        <f t="shared" si="318"/>
        <v>0</v>
      </c>
      <c r="CM790" s="73">
        <f t="shared" si="319"/>
        <v>0</v>
      </c>
      <c r="CN790" s="73">
        <f t="shared" si="320"/>
        <v>0</v>
      </c>
      <c r="CO790" s="73">
        <f t="shared" si="321"/>
        <v>0</v>
      </c>
      <c r="CP790" s="73">
        <f t="shared" si="322"/>
        <v>0</v>
      </c>
      <c r="CQ790" s="73">
        <f t="shared" si="323"/>
        <v>0</v>
      </c>
      <c r="CR790" s="73">
        <f t="shared" si="335"/>
        <v>0</v>
      </c>
      <c r="CS790" s="94"/>
      <c r="CT790" s="94"/>
      <c r="CU790" s="94"/>
      <c r="CV790" s="94"/>
      <c r="CW790" s="94"/>
    </row>
    <row r="791" spans="1:101" s="22" customFormat="1" x14ac:dyDescent="0.2">
      <c r="A791" s="91">
        <f t="shared" si="336"/>
        <v>780</v>
      </c>
      <c r="B791" s="61"/>
      <c r="C791" s="61"/>
      <c r="D791" s="61"/>
      <c r="E791" s="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AS791" s="109"/>
      <c r="AT791" s="94"/>
      <c r="AU791" s="94"/>
      <c r="AV791" s="94"/>
      <c r="AW791" s="94"/>
      <c r="AX791" s="94"/>
      <c r="AY791" s="94">
        <f t="shared" si="324"/>
        <v>780</v>
      </c>
      <c r="AZ791" s="94">
        <f>AVERAGE(B$12:B791)</f>
        <v>-1.0500267633333337E-3</v>
      </c>
      <c r="BA791" s="94">
        <f>AVERAGE(C$12:C791)</f>
        <v>4.6842394133333326E-3</v>
      </c>
      <c r="BB791" s="94">
        <f t="shared" si="325"/>
        <v>0</v>
      </c>
      <c r="BC791" s="94">
        <f t="shared" si="326"/>
        <v>0</v>
      </c>
      <c r="BD791" s="94">
        <f t="shared" si="337"/>
        <v>-6.3001605800000027E-2</v>
      </c>
      <c r="BE791" s="94">
        <f t="shared" si="338"/>
        <v>0.28105436479999996</v>
      </c>
      <c r="BF791" s="94">
        <f t="shared" si="339"/>
        <v>0.34405597060000004</v>
      </c>
      <c r="BG791" s="95">
        <f t="shared" si="327"/>
        <v>0</v>
      </c>
      <c r="BH791" s="95">
        <f t="shared" si="328"/>
        <v>0</v>
      </c>
      <c r="BI791" s="95">
        <f>(AVERAGE(B$12:B791)-AVERAGE($D$12:$D791))/STDEV(B$12:B791)</f>
        <v>-8.7081254602406233E-2</v>
      </c>
      <c r="BJ791" s="95">
        <f>(AVERAGE(C$12:C791)-AVERAGE($D$12:$D791))/STDEV(C$12:C791)</f>
        <v>0.10432948975861421</v>
      </c>
      <c r="BK791" s="94"/>
      <c r="BL791" s="94"/>
      <c r="BM791" s="94"/>
      <c r="BN791" s="72">
        <f t="shared" si="329"/>
        <v>0</v>
      </c>
      <c r="BO791" s="72">
        <f t="shared" si="330"/>
        <v>0</v>
      </c>
      <c r="BP791" s="72">
        <f t="shared" si="331"/>
        <v>0</v>
      </c>
      <c r="BQ791" s="72">
        <f t="shared" si="332"/>
        <v>1</v>
      </c>
      <c r="BR791" s="72">
        <f t="shared" si="333"/>
        <v>1</v>
      </c>
      <c r="BS791" s="72">
        <f t="shared" si="334"/>
        <v>1</v>
      </c>
      <c r="BT791" s="72"/>
      <c r="BU791" s="72"/>
      <c r="BV791" s="72"/>
      <c r="BW791" s="72"/>
      <c r="BX791" s="72"/>
      <c r="BY791" s="72"/>
      <c r="BZ791" s="72"/>
      <c r="CA791" s="72"/>
      <c r="CB791" s="72"/>
      <c r="CC791" s="73"/>
      <c r="CD791" s="73"/>
      <c r="CE791" s="73"/>
      <c r="CF791" s="73"/>
      <c r="CG791" s="73"/>
      <c r="CH791" s="73">
        <f t="shared" si="315"/>
        <v>0</v>
      </c>
      <c r="CI791" s="73">
        <f t="shared" si="316"/>
        <v>0</v>
      </c>
      <c r="CJ791" s="73">
        <f t="shared" si="317"/>
        <v>0</v>
      </c>
      <c r="CK791" s="73"/>
      <c r="CL791" s="73">
        <f t="shared" si="318"/>
        <v>0</v>
      </c>
      <c r="CM791" s="73">
        <f t="shared" si="319"/>
        <v>0</v>
      </c>
      <c r="CN791" s="73">
        <f t="shared" si="320"/>
        <v>0</v>
      </c>
      <c r="CO791" s="73">
        <f t="shared" si="321"/>
        <v>0</v>
      </c>
      <c r="CP791" s="73">
        <f t="shared" si="322"/>
        <v>0</v>
      </c>
      <c r="CQ791" s="73">
        <f t="shared" si="323"/>
        <v>0</v>
      </c>
      <c r="CR791" s="73">
        <f t="shared" si="335"/>
        <v>0</v>
      </c>
      <c r="CS791" s="94"/>
      <c r="CT791" s="94"/>
      <c r="CU791" s="94"/>
      <c r="CV791" s="94"/>
      <c r="CW791" s="94"/>
    </row>
    <row r="792" spans="1:101" s="22" customFormat="1" x14ac:dyDescent="0.2">
      <c r="A792" s="91">
        <f t="shared" si="336"/>
        <v>781</v>
      </c>
      <c r="B792" s="61"/>
      <c r="C792" s="61"/>
      <c r="D792" s="61"/>
      <c r="E792" s="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AS792" s="109"/>
      <c r="AT792" s="94"/>
      <c r="AU792" s="94"/>
      <c r="AV792" s="94"/>
      <c r="AW792" s="94"/>
      <c r="AX792" s="94"/>
      <c r="AY792" s="94">
        <f t="shared" si="324"/>
        <v>781</v>
      </c>
      <c r="AZ792" s="94">
        <f>AVERAGE(B$12:B792)</f>
        <v>-1.0500267633333337E-3</v>
      </c>
      <c r="BA792" s="94">
        <f>AVERAGE(C$12:C792)</f>
        <v>4.6842394133333326E-3</v>
      </c>
      <c r="BB792" s="94">
        <f t="shared" si="325"/>
        <v>0</v>
      </c>
      <c r="BC792" s="94">
        <f t="shared" si="326"/>
        <v>0</v>
      </c>
      <c r="BD792" s="94">
        <f t="shared" si="337"/>
        <v>-6.3001605800000027E-2</v>
      </c>
      <c r="BE792" s="94">
        <f t="shared" si="338"/>
        <v>0.28105436479999996</v>
      </c>
      <c r="BF792" s="94">
        <f t="shared" si="339"/>
        <v>0.34405597060000004</v>
      </c>
      <c r="BG792" s="95">
        <f t="shared" si="327"/>
        <v>0</v>
      </c>
      <c r="BH792" s="95">
        <f t="shared" si="328"/>
        <v>0</v>
      </c>
      <c r="BI792" s="95">
        <f>(AVERAGE(B$12:B792)-AVERAGE($D$12:$D792))/STDEV(B$12:B792)</f>
        <v>-8.7081254602406233E-2</v>
      </c>
      <c r="BJ792" s="95">
        <f>(AVERAGE(C$12:C792)-AVERAGE($D$12:$D792))/STDEV(C$12:C792)</f>
        <v>0.10432948975861421</v>
      </c>
      <c r="BK792" s="94"/>
      <c r="BL792" s="94"/>
      <c r="BM792" s="94"/>
      <c r="BN792" s="72">
        <f t="shared" si="329"/>
        <v>0</v>
      </c>
      <c r="BO792" s="72">
        <f t="shared" si="330"/>
        <v>0</v>
      </c>
      <c r="BP792" s="72">
        <f t="shared" si="331"/>
        <v>0</v>
      </c>
      <c r="BQ792" s="72">
        <f t="shared" si="332"/>
        <v>1</v>
      </c>
      <c r="BR792" s="72">
        <f t="shared" si="333"/>
        <v>1</v>
      </c>
      <c r="BS792" s="72">
        <f t="shared" si="334"/>
        <v>1</v>
      </c>
      <c r="BT792" s="72"/>
      <c r="BU792" s="72"/>
      <c r="BV792" s="72"/>
      <c r="BW792" s="72"/>
      <c r="BX792" s="72"/>
      <c r="BY792" s="72"/>
      <c r="BZ792" s="72"/>
      <c r="CA792" s="72"/>
      <c r="CB792" s="72"/>
      <c r="CC792" s="73"/>
      <c r="CD792" s="73"/>
      <c r="CE792" s="73"/>
      <c r="CF792" s="73"/>
      <c r="CG792" s="73"/>
      <c r="CH792" s="73">
        <f t="shared" si="315"/>
        <v>0</v>
      </c>
      <c r="CI792" s="73">
        <f t="shared" si="316"/>
        <v>0</v>
      </c>
      <c r="CJ792" s="73">
        <f t="shared" si="317"/>
        <v>0</v>
      </c>
      <c r="CK792" s="73"/>
      <c r="CL792" s="73">
        <f t="shared" si="318"/>
        <v>0</v>
      </c>
      <c r="CM792" s="73">
        <f t="shared" si="319"/>
        <v>0</v>
      </c>
      <c r="CN792" s="73">
        <f t="shared" si="320"/>
        <v>0</v>
      </c>
      <c r="CO792" s="73">
        <f t="shared" si="321"/>
        <v>0</v>
      </c>
      <c r="CP792" s="73">
        <f t="shared" si="322"/>
        <v>0</v>
      </c>
      <c r="CQ792" s="73">
        <f t="shared" si="323"/>
        <v>0</v>
      </c>
      <c r="CR792" s="73">
        <f t="shared" si="335"/>
        <v>0</v>
      </c>
      <c r="CS792" s="94"/>
      <c r="CT792" s="94"/>
      <c r="CU792" s="94"/>
      <c r="CV792" s="94"/>
      <c r="CW792" s="94"/>
    </row>
    <row r="793" spans="1:101" s="22" customFormat="1" x14ac:dyDescent="0.2">
      <c r="A793" s="91">
        <f t="shared" si="336"/>
        <v>782</v>
      </c>
      <c r="B793" s="61"/>
      <c r="C793" s="61"/>
      <c r="D793" s="61"/>
      <c r="E793" s="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AS793" s="109"/>
      <c r="AT793" s="94"/>
      <c r="AU793" s="94"/>
      <c r="AV793" s="94"/>
      <c r="AW793" s="94"/>
      <c r="AX793" s="94"/>
      <c r="AY793" s="94">
        <f t="shared" si="324"/>
        <v>782</v>
      </c>
      <c r="AZ793" s="94">
        <f>AVERAGE(B$12:B793)</f>
        <v>-1.0500267633333337E-3</v>
      </c>
      <c r="BA793" s="94">
        <f>AVERAGE(C$12:C793)</f>
        <v>4.6842394133333326E-3</v>
      </c>
      <c r="BB793" s="94">
        <f t="shared" si="325"/>
        <v>0</v>
      </c>
      <c r="BC793" s="94">
        <f t="shared" si="326"/>
        <v>0</v>
      </c>
      <c r="BD793" s="94">
        <f t="shared" si="337"/>
        <v>-6.3001605800000027E-2</v>
      </c>
      <c r="BE793" s="94">
        <f t="shared" si="338"/>
        <v>0.28105436479999996</v>
      </c>
      <c r="BF793" s="94">
        <f t="shared" si="339"/>
        <v>0.34405597060000004</v>
      </c>
      <c r="BG793" s="95">
        <f t="shared" si="327"/>
        <v>0</v>
      </c>
      <c r="BH793" s="95">
        <f t="shared" si="328"/>
        <v>0</v>
      </c>
      <c r="BI793" s="95">
        <f>(AVERAGE(B$12:B793)-AVERAGE($D$12:$D793))/STDEV(B$12:B793)</f>
        <v>-8.7081254602406233E-2</v>
      </c>
      <c r="BJ793" s="95">
        <f>(AVERAGE(C$12:C793)-AVERAGE($D$12:$D793))/STDEV(C$12:C793)</f>
        <v>0.10432948975861421</v>
      </c>
      <c r="BK793" s="94"/>
      <c r="BL793" s="94"/>
      <c r="BM793" s="94"/>
      <c r="BN793" s="72">
        <f t="shared" si="329"/>
        <v>0</v>
      </c>
      <c r="BO793" s="72">
        <f t="shared" si="330"/>
        <v>0</v>
      </c>
      <c r="BP793" s="72">
        <f t="shared" si="331"/>
        <v>0</v>
      </c>
      <c r="BQ793" s="72">
        <f t="shared" si="332"/>
        <v>1</v>
      </c>
      <c r="BR793" s="72">
        <f t="shared" si="333"/>
        <v>1</v>
      </c>
      <c r="BS793" s="72">
        <f t="shared" si="334"/>
        <v>1</v>
      </c>
      <c r="BT793" s="72"/>
      <c r="BU793" s="72"/>
      <c r="BV793" s="72"/>
      <c r="BW793" s="72"/>
      <c r="BX793" s="72"/>
      <c r="BY793" s="72"/>
      <c r="BZ793" s="72"/>
      <c r="CA793" s="72"/>
      <c r="CB793" s="72"/>
      <c r="CC793" s="73"/>
      <c r="CD793" s="73"/>
      <c r="CE793" s="73"/>
      <c r="CF793" s="73"/>
      <c r="CG793" s="73"/>
      <c r="CH793" s="73">
        <f t="shared" si="315"/>
        <v>0</v>
      </c>
      <c r="CI793" s="73">
        <f t="shared" si="316"/>
        <v>0</v>
      </c>
      <c r="CJ793" s="73">
        <f t="shared" si="317"/>
        <v>0</v>
      </c>
      <c r="CK793" s="73"/>
      <c r="CL793" s="73">
        <f t="shared" si="318"/>
        <v>0</v>
      </c>
      <c r="CM793" s="73">
        <f t="shared" si="319"/>
        <v>0</v>
      </c>
      <c r="CN793" s="73">
        <f t="shared" si="320"/>
        <v>0</v>
      </c>
      <c r="CO793" s="73">
        <f t="shared" si="321"/>
        <v>0</v>
      </c>
      <c r="CP793" s="73">
        <f t="shared" si="322"/>
        <v>0</v>
      </c>
      <c r="CQ793" s="73">
        <f t="shared" si="323"/>
        <v>0</v>
      </c>
      <c r="CR793" s="73">
        <f t="shared" si="335"/>
        <v>0</v>
      </c>
      <c r="CS793" s="94"/>
      <c r="CT793" s="94"/>
      <c r="CU793" s="94"/>
      <c r="CV793" s="94"/>
      <c r="CW793" s="94"/>
    </row>
    <row r="794" spans="1:101" s="22" customFormat="1" x14ac:dyDescent="0.2">
      <c r="A794" s="91">
        <f t="shared" si="336"/>
        <v>783</v>
      </c>
      <c r="B794" s="61"/>
      <c r="C794" s="61"/>
      <c r="D794" s="61"/>
      <c r="E794" s="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AS794" s="109"/>
      <c r="AT794" s="94"/>
      <c r="AU794" s="94"/>
      <c r="AV794" s="94"/>
      <c r="AW794" s="94"/>
      <c r="AX794" s="94"/>
      <c r="AY794" s="94">
        <f t="shared" si="324"/>
        <v>783</v>
      </c>
      <c r="AZ794" s="94">
        <f>AVERAGE(B$12:B794)</f>
        <v>-1.0500267633333337E-3</v>
      </c>
      <c r="BA794" s="94">
        <f>AVERAGE(C$12:C794)</f>
        <v>4.6842394133333326E-3</v>
      </c>
      <c r="BB794" s="94">
        <f t="shared" si="325"/>
        <v>0</v>
      </c>
      <c r="BC794" s="94">
        <f t="shared" si="326"/>
        <v>0</v>
      </c>
      <c r="BD794" s="94">
        <f t="shared" si="337"/>
        <v>-6.3001605800000027E-2</v>
      </c>
      <c r="BE794" s="94">
        <f t="shared" si="338"/>
        <v>0.28105436479999996</v>
      </c>
      <c r="BF794" s="94">
        <f t="shared" si="339"/>
        <v>0.34405597060000004</v>
      </c>
      <c r="BG794" s="95">
        <f t="shared" si="327"/>
        <v>0</v>
      </c>
      <c r="BH794" s="95">
        <f t="shared" si="328"/>
        <v>0</v>
      </c>
      <c r="BI794" s="95">
        <f>(AVERAGE(B$12:B794)-AVERAGE($D$12:$D794))/STDEV(B$12:B794)</f>
        <v>-8.7081254602406233E-2</v>
      </c>
      <c r="BJ794" s="95">
        <f>(AVERAGE(C$12:C794)-AVERAGE($D$12:$D794))/STDEV(C$12:C794)</f>
        <v>0.10432948975861421</v>
      </c>
      <c r="BK794" s="94"/>
      <c r="BL794" s="94"/>
      <c r="BM794" s="94"/>
      <c r="BN794" s="72">
        <f t="shared" si="329"/>
        <v>0</v>
      </c>
      <c r="BO794" s="72">
        <f t="shared" si="330"/>
        <v>0</v>
      </c>
      <c r="BP794" s="72">
        <f t="shared" si="331"/>
        <v>0</v>
      </c>
      <c r="BQ794" s="72">
        <f t="shared" si="332"/>
        <v>1</v>
      </c>
      <c r="BR794" s="72">
        <f t="shared" si="333"/>
        <v>1</v>
      </c>
      <c r="BS794" s="72">
        <f t="shared" si="334"/>
        <v>1</v>
      </c>
      <c r="BT794" s="72"/>
      <c r="BU794" s="72"/>
      <c r="BV794" s="72"/>
      <c r="BW794" s="72"/>
      <c r="BX794" s="72"/>
      <c r="BY794" s="72"/>
      <c r="BZ794" s="72"/>
      <c r="CA794" s="72"/>
      <c r="CB794" s="72"/>
      <c r="CC794" s="73"/>
      <c r="CD794" s="73"/>
      <c r="CE794" s="73"/>
      <c r="CF794" s="73"/>
      <c r="CG794" s="73"/>
      <c r="CH794" s="73">
        <f t="shared" si="315"/>
        <v>0</v>
      </c>
      <c r="CI794" s="73">
        <f t="shared" si="316"/>
        <v>0</v>
      </c>
      <c r="CJ794" s="73">
        <f t="shared" si="317"/>
        <v>0</v>
      </c>
      <c r="CK794" s="73"/>
      <c r="CL794" s="73">
        <f t="shared" si="318"/>
        <v>0</v>
      </c>
      <c r="CM794" s="73">
        <f t="shared" si="319"/>
        <v>0</v>
      </c>
      <c r="CN794" s="73">
        <f t="shared" si="320"/>
        <v>0</v>
      </c>
      <c r="CO794" s="73">
        <f t="shared" si="321"/>
        <v>0</v>
      </c>
      <c r="CP794" s="73">
        <f t="shared" si="322"/>
        <v>0</v>
      </c>
      <c r="CQ794" s="73">
        <f t="shared" si="323"/>
        <v>0</v>
      </c>
      <c r="CR794" s="73">
        <f t="shared" si="335"/>
        <v>0</v>
      </c>
      <c r="CS794" s="94"/>
      <c r="CT794" s="94"/>
      <c r="CU794" s="94"/>
      <c r="CV794" s="94"/>
      <c r="CW794" s="94"/>
    </row>
    <row r="795" spans="1:101" s="22" customFormat="1" x14ac:dyDescent="0.2">
      <c r="A795" s="91">
        <f t="shared" si="336"/>
        <v>784</v>
      </c>
      <c r="B795" s="61"/>
      <c r="C795" s="61"/>
      <c r="D795" s="61"/>
      <c r="E795" s="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AS795" s="109"/>
      <c r="AT795" s="94"/>
      <c r="AU795" s="94"/>
      <c r="AV795" s="94"/>
      <c r="AW795" s="94"/>
      <c r="AX795" s="94"/>
      <c r="AY795" s="94">
        <f t="shared" si="324"/>
        <v>784</v>
      </c>
      <c r="AZ795" s="94">
        <f>AVERAGE(B$12:B795)</f>
        <v>-1.0500267633333337E-3</v>
      </c>
      <c r="BA795" s="94">
        <f>AVERAGE(C$12:C795)</f>
        <v>4.6842394133333326E-3</v>
      </c>
      <c r="BB795" s="94">
        <f t="shared" si="325"/>
        <v>0</v>
      </c>
      <c r="BC795" s="94">
        <f t="shared" si="326"/>
        <v>0</v>
      </c>
      <c r="BD795" s="94">
        <f t="shared" si="337"/>
        <v>-6.3001605800000027E-2</v>
      </c>
      <c r="BE795" s="94">
        <f t="shared" si="338"/>
        <v>0.28105436479999996</v>
      </c>
      <c r="BF795" s="94">
        <f t="shared" si="339"/>
        <v>0.34405597060000004</v>
      </c>
      <c r="BG795" s="95">
        <f t="shared" si="327"/>
        <v>0</v>
      </c>
      <c r="BH795" s="95">
        <f t="shared" si="328"/>
        <v>0</v>
      </c>
      <c r="BI795" s="95">
        <f>(AVERAGE(B$12:B795)-AVERAGE($D$12:$D795))/STDEV(B$12:B795)</f>
        <v>-8.7081254602406233E-2</v>
      </c>
      <c r="BJ795" s="95">
        <f>(AVERAGE(C$12:C795)-AVERAGE($D$12:$D795))/STDEV(C$12:C795)</f>
        <v>0.10432948975861421</v>
      </c>
      <c r="BK795" s="94"/>
      <c r="BL795" s="94"/>
      <c r="BM795" s="94"/>
      <c r="BN795" s="72">
        <f t="shared" si="329"/>
        <v>0</v>
      </c>
      <c r="BO795" s="72">
        <f t="shared" si="330"/>
        <v>0</v>
      </c>
      <c r="BP795" s="72">
        <f t="shared" si="331"/>
        <v>0</v>
      </c>
      <c r="BQ795" s="72">
        <f t="shared" si="332"/>
        <v>1</v>
      </c>
      <c r="BR795" s="72">
        <f t="shared" si="333"/>
        <v>1</v>
      </c>
      <c r="BS795" s="72">
        <f t="shared" si="334"/>
        <v>1</v>
      </c>
      <c r="BT795" s="72"/>
      <c r="BU795" s="72"/>
      <c r="BV795" s="72"/>
      <c r="BW795" s="72"/>
      <c r="BX795" s="72"/>
      <c r="BY795" s="72"/>
      <c r="BZ795" s="72"/>
      <c r="CA795" s="72"/>
      <c r="CB795" s="72"/>
      <c r="CC795" s="73"/>
      <c r="CD795" s="73"/>
      <c r="CE795" s="73"/>
      <c r="CF795" s="73"/>
      <c r="CG795" s="73"/>
      <c r="CH795" s="73">
        <f t="shared" si="315"/>
        <v>0</v>
      </c>
      <c r="CI795" s="73">
        <f t="shared" si="316"/>
        <v>0</v>
      </c>
      <c r="CJ795" s="73">
        <f t="shared" si="317"/>
        <v>0</v>
      </c>
      <c r="CK795" s="73"/>
      <c r="CL795" s="73">
        <f t="shared" si="318"/>
        <v>0</v>
      </c>
      <c r="CM795" s="73">
        <f t="shared" si="319"/>
        <v>0</v>
      </c>
      <c r="CN795" s="73">
        <f t="shared" si="320"/>
        <v>0</v>
      </c>
      <c r="CO795" s="73">
        <f t="shared" si="321"/>
        <v>0</v>
      </c>
      <c r="CP795" s="73">
        <f t="shared" si="322"/>
        <v>0</v>
      </c>
      <c r="CQ795" s="73">
        <f t="shared" si="323"/>
        <v>0</v>
      </c>
      <c r="CR795" s="73">
        <f t="shared" si="335"/>
        <v>0</v>
      </c>
      <c r="CS795" s="94"/>
      <c r="CT795" s="94"/>
      <c r="CU795" s="94"/>
      <c r="CV795" s="94"/>
      <c r="CW795" s="94"/>
    </row>
    <row r="796" spans="1:101" s="22" customFormat="1" x14ac:dyDescent="0.2">
      <c r="A796" s="91">
        <f t="shared" si="336"/>
        <v>785</v>
      </c>
      <c r="B796" s="61"/>
      <c r="C796" s="61"/>
      <c r="D796" s="61"/>
      <c r="E796" s="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AS796" s="109"/>
      <c r="AT796" s="94"/>
      <c r="AU796" s="94"/>
      <c r="AV796" s="94"/>
      <c r="AW796" s="94"/>
      <c r="AX796" s="94"/>
      <c r="AY796" s="94">
        <f t="shared" si="324"/>
        <v>785</v>
      </c>
      <c r="AZ796" s="94">
        <f>AVERAGE(B$12:B796)</f>
        <v>-1.0500267633333337E-3</v>
      </c>
      <c r="BA796" s="94">
        <f>AVERAGE(C$12:C796)</f>
        <v>4.6842394133333326E-3</v>
      </c>
      <c r="BB796" s="94">
        <f t="shared" si="325"/>
        <v>0</v>
      </c>
      <c r="BC796" s="94">
        <f t="shared" si="326"/>
        <v>0</v>
      </c>
      <c r="BD796" s="94">
        <f t="shared" si="337"/>
        <v>-6.3001605800000027E-2</v>
      </c>
      <c r="BE796" s="94">
        <f t="shared" si="338"/>
        <v>0.28105436479999996</v>
      </c>
      <c r="BF796" s="94">
        <f t="shared" si="339"/>
        <v>0.34405597060000004</v>
      </c>
      <c r="BG796" s="95">
        <f t="shared" si="327"/>
        <v>0</v>
      </c>
      <c r="BH796" s="95">
        <f t="shared" si="328"/>
        <v>0</v>
      </c>
      <c r="BI796" s="95">
        <f>(AVERAGE(B$12:B796)-AVERAGE($D$12:$D796))/STDEV(B$12:B796)</f>
        <v>-8.7081254602406233E-2</v>
      </c>
      <c r="BJ796" s="95">
        <f>(AVERAGE(C$12:C796)-AVERAGE($D$12:$D796))/STDEV(C$12:C796)</f>
        <v>0.10432948975861421</v>
      </c>
      <c r="BK796" s="94"/>
      <c r="BL796" s="94"/>
      <c r="BM796" s="94"/>
      <c r="BN796" s="72">
        <f t="shared" si="329"/>
        <v>0</v>
      </c>
      <c r="BO796" s="72">
        <f t="shared" si="330"/>
        <v>0</v>
      </c>
      <c r="BP796" s="72">
        <f t="shared" si="331"/>
        <v>0</v>
      </c>
      <c r="BQ796" s="72">
        <f t="shared" si="332"/>
        <v>1</v>
      </c>
      <c r="BR796" s="72">
        <f t="shared" si="333"/>
        <v>1</v>
      </c>
      <c r="BS796" s="72">
        <f t="shared" si="334"/>
        <v>1</v>
      </c>
      <c r="BT796" s="72"/>
      <c r="BU796" s="72"/>
      <c r="BV796" s="72"/>
      <c r="BW796" s="72"/>
      <c r="BX796" s="72"/>
      <c r="BY796" s="72"/>
      <c r="BZ796" s="72"/>
      <c r="CA796" s="72"/>
      <c r="CB796" s="72"/>
      <c r="CC796" s="73"/>
      <c r="CD796" s="73"/>
      <c r="CE796" s="73"/>
      <c r="CF796" s="73"/>
      <c r="CG796" s="73"/>
      <c r="CH796" s="73">
        <f t="shared" si="315"/>
        <v>0</v>
      </c>
      <c r="CI796" s="73">
        <f t="shared" si="316"/>
        <v>0</v>
      </c>
      <c r="CJ796" s="73">
        <f t="shared" si="317"/>
        <v>0</v>
      </c>
      <c r="CK796" s="73"/>
      <c r="CL796" s="73">
        <f t="shared" si="318"/>
        <v>0</v>
      </c>
      <c r="CM796" s="73">
        <f t="shared" si="319"/>
        <v>0</v>
      </c>
      <c r="CN796" s="73">
        <f t="shared" si="320"/>
        <v>0</v>
      </c>
      <c r="CO796" s="73">
        <f t="shared" si="321"/>
        <v>0</v>
      </c>
      <c r="CP796" s="73">
        <f t="shared" si="322"/>
        <v>0</v>
      </c>
      <c r="CQ796" s="73">
        <f t="shared" si="323"/>
        <v>0</v>
      </c>
      <c r="CR796" s="73">
        <f t="shared" si="335"/>
        <v>0</v>
      </c>
      <c r="CS796" s="94"/>
      <c r="CT796" s="94"/>
      <c r="CU796" s="94"/>
      <c r="CV796" s="94"/>
      <c r="CW796" s="94"/>
    </row>
    <row r="797" spans="1:101" s="22" customFormat="1" x14ac:dyDescent="0.2">
      <c r="A797" s="91">
        <f t="shared" si="336"/>
        <v>786</v>
      </c>
      <c r="B797" s="61"/>
      <c r="C797" s="61"/>
      <c r="D797" s="61"/>
      <c r="E797" s="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AS797" s="109"/>
      <c r="AT797" s="94"/>
      <c r="AU797" s="94"/>
      <c r="AV797" s="94"/>
      <c r="AW797" s="94"/>
      <c r="AX797" s="94"/>
      <c r="AY797" s="94">
        <f t="shared" si="324"/>
        <v>786</v>
      </c>
      <c r="AZ797" s="94">
        <f>AVERAGE(B$12:B797)</f>
        <v>-1.0500267633333337E-3</v>
      </c>
      <c r="BA797" s="94">
        <f>AVERAGE(C$12:C797)</f>
        <v>4.6842394133333326E-3</v>
      </c>
      <c r="BB797" s="94">
        <f t="shared" si="325"/>
        <v>0</v>
      </c>
      <c r="BC797" s="94">
        <f t="shared" si="326"/>
        <v>0</v>
      </c>
      <c r="BD797" s="94">
        <f t="shared" si="337"/>
        <v>-6.3001605800000027E-2</v>
      </c>
      <c r="BE797" s="94">
        <f t="shared" si="338"/>
        <v>0.28105436479999996</v>
      </c>
      <c r="BF797" s="94">
        <f t="shared" si="339"/>
        <v>0.34405597060000004</v>
      </c>
      <c r="BG797" s="95">
        <f t="shared" si="327"/>
        <v>0</v>
      </c>
      <c r="BH797" s="95">
        <f t="shared" si="328"/>
        <v>0</v>
      </c>
      <c r="BI797" s="95">
        <f>(AVERAGE(B$12:B797)-AVERAGE($D$12:$D797))/STDEV(B$12:B797)</f>
        <v>-8.7081254602406233E-2</v>
      </c>
      <c r="BJ797" s="95">
        <f>(AVERAGE(C$12:C797)-AVERAGE($D$12:$D797))/STDEV(C$12:C797)</f>
        <v>0.10432948975861421</v>
      </c>
      <c r="BK797" s="94"/>
      <c r="BL797" s="94"/>
      <c r="BM797" s="94"/>
      <c r="BN797" s="72">
        <f t="shared" si="329"/>
        <v>0</v>
      </c>
      <c r="BO797" s="72">
        <f t="shared" si="330"/>
        <v>0</v>
      </c>
      <c r="BP797" s="72">
        <f t="shared" si="331"/>
        <v>0</v>
      </c>
      <c r="BQ797" s="72">
        <f t="shared" si="332"/>
        <v>1</v>
      </c>
      <c r="BR797" s="72">
        <f t="shared" si="333"/>
        <v>1</v>
      </c>
      <c r="BS797" s="72">
        <f t="shared" si="334"/>
        <v>1</v>
      </c>
      <c r="BT797" s="72"/>
      <c r="BU797" s="72"/>
      <c r="BV797" s="72"/>
      <c r="BW797" s="72"/>
      <c r="BX797" s="72"/>
      <c r="BY797" s="72"/>
      <c r="BZ797" s="72"/>
      <c r="CA797" s="72"/>
      <c r="CB797" s="72"/>
      <c r="CC797" s="73"/>
      <c r="CD797" s="73"/>
      <c r="CE797" s="73"/>
      <c r="CF797" s="73"/>
      <c r="CG797" s="73"/>
      <c r="CH797" s="73">
        <f t="shared" si="315"/>
        <v>0</v>
      </c>
      <c r="CI797" s="73">
        <f t="shared" si="316"/>
        <v>0</v>
      </c>
      <c r="CJ797" s="73">
        <f t="shared" si="317"/>
        <v>0</v>
      </c>
      <c r="CK797" s="73"/>
      <c r="CL797" s="73">
        <f t="shared" si="318"/>
        <v>0</v>
      </c>
      <c r="CM797" s="73">
        <f t="shared" si="319"/>
        <v>0</v>
      </c>
      <c r="CN797" s="73">
        <f t="shared" si="320"/>
        <v>0</v>
      </c>
      <c r="CO797" s="73">
        <f t="shared" si="321"/>
        <v>0</v>
      </c>
      <c r="CP797" s="73">
        <f t="shared" si="322"/>
        <v>0</v>
      </c>
      <c r="CQ797" s="73">
        <f t="shared" si="323"/>
        <v>0</v>
      </c>
      <c r="CR797" s="73">
        <f t="shared" si="335"/>
        <v>0</v>
      </c>
      <c r="CS797" s="94"/>
      <c r="CT797" s="94"/>
      <c r="CU797" s="94"/>
      <c r="CV797" s="94"/>
      <c r="CW797" s="94"/>
    </row>
    <row r="798" spans="1:101" s="22" customFormat="1" x14ac:dyDescent="0.2">
      <c r="A798" s="91">
        <f t="shared" si="336"/>
        <v>787</v>
      </c>
      <c r="B798" s="61"/>
      <c r="C798" s="61"/>
      <c r="D798" s="61"/>
      <c r="E798" s="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AS798" s="109"/>
      <c r="AT798" s="94"/>
      <c r="AU798" s="94"/>
      <c r="AV798" s="94"/>
      <c r="AW798" s="94"/>
      <c r="AX798" s="94"/>
      <c r="AY798" s="94">
        <f t="shared" si="324"/>
        <v>787</v>
      </c>
      <c r="AZ798" s="94">
        <f>AVERAGE(B$12:B798)</f>
        <v>-1.0500267633333337E-3</v>
      </c>
      <c r="BA798" s="94">
        <f>AVERAGE(C$12:C798)</f>
        <v>4.6842394133333326E-3</v>
      </c>
      <c r="BB798" s="94">
        <f t="shared" si="325"/>
        <v>0</v>
      </c>
      <c r="BC798" s="94">
        <f t="shared" si="326"/>
        <v>0</v>
      </c>
      <c r="BD798" s="94">
        <f t="shared" si="337"/>
        <v>-6.3001605800000027E-2</v>
      </c>
      <c r="BE798" s="94">
        <f t="shared" si="338"/>
        <v>0.28105436479999996</v>
      </c>
      <c r="BF798" s="94">
        <f t="shared" si="339"/>
        <v>0.34405597060000004</v>
      </c>
      <c r="BG798" s="95">
        <f t="shared" si="327"/>
        <v>0</v>
      </c>
      <c r="BH798" s="95">
        <f t="shared" si="328"/>
        <v>0</v>
      </c>
      <c r="BI798" s="95">
        <f>(AVERAGE(B$12:B798)-AVERAGE($D$12:$D798))/STDEV(B$12:B798)</f>
        <v>-8.7081254602406233E-2</v>
      </c>
      <c r="BJ798" s="95">
        <f>(AVERAGE(C$12:C798)-AVERAGE($D$12:$D798))/STDEV(C$12:C798)</f>
        <v>0.10432948975861421</v>
      </c>
      <c r="BK798" s="94"/>
      <c r="BL798" s="94"/>
      <c r="BM798" s="94"/>
      <c r="BN798" s="72">
        <f t="shared" si="329"/>
        <v>0</v>
      </c>
      <c r="BO798" s="72">
        <f t="shared" si="330"/>
        <v>0</v>
      </c>
      <c r="BP798" s="72">
        <f t="shared" si="331"/>
        <v>0</v>
      </c>
      <c r="BQ798" s="72">
        <f t="shared" si="332"/>
        <v>1</v>
      </c>
      <c r="BR798" s="72">
        <f t="shared" si="333"/>
        <v>1</v>
      </c>
      <c r="BS798" s="72">
        <f t="shared" si="334"/>
        <v>1</v>
      </c>
      <c r="BT798" s="72"/>
      <c r="BU798" s="72"/>
      <c r="BV798" s="72"/>
      <c r="BW798" s="72"/>
      <c r="BX798" s="72"/>
      <c r="BY798" s="72"/>
      <c r="BZ798" s="72"/>
      <c r="CA798" s="72"/>
      <c r="CB798" s="72"/>
      <c r="CC798" s="73"/>
      <c r="CD798" s="73"/>
      <c r="CE798" s="73"/>
      <c r="CF798" s="73"/>
      <c r="CG798" s="73"/>
      <c r="CH798" s="73">
        <f t="shared" si="315"/>
        <v>0</v>
      </c>
      <c r="CI798" s="73">
        <f t="shared" si="316"/>
        <v>0</v>
      </c>
      <c r="CJ798" s="73">
        <f t="shared" si="317"/>
        <v>0</v>
      </c>
      <c r="CK798" s="73"/>
      <c r="CL798" s="73">
        <f t="shared" si="318"/>
        <v>0</v>
      </c>
      <c r="CM798" s="73">
        <f t="shared" si="319"/>
        <v>0</v>
      </c>
      <c r="CN798" s="73">
        <f t="shared" si="320"/>
        <v>0</v>
      </c>
      <c r="CO798" s="73">
        <f t="shared" si="321"/>
        <v>0</v>
      </c>
      <c r="CP798" s="73">
        <f t="shared" si="322"/>
        <v>0</v>
      </c>
      <c r="CQ798" s="73">
        <f t="shared" si="323"/>
        <v>0</v>
      </c>
      <c r="CR798" s="73">
        <f t="shared" si="335"/>
        <v>0</v>
      </c>
      <c r="CS798" s="94"/>
      <c r="CT798" s="94"/>
      <c r="CU798" s="94"/>
      <c r="CV798" s="94"/>
      <c r="CW798" s="94"/>
    </row>
    <row r="799" spans="1:101" s="22" customFormat="1" x14ac:dyDescent="0.2">
      <c r="A799" s="91">
        <f t="shared" si="336"/>
        <v>788</v>
      </c>
      <c r="B799" s="61"/>
      <c r="C799" s="61"/>
      <c r="D799" s="61"/>
      <c r="E799" s="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AS799" s="109"/>
      <c r="AT799" s="94"/>
      <c r="AU799" s="94"/>
      <c r="AV799" s="94"/>
      <c r="AW799" s="94"/>
      <c r="AX799" s="94"/>
      <c r="AY799" s="94">
        <f t="shared" si="324"/>
        <v>788</v>
      </c>
      <c r="AZ799" s="94">
        <f>AVERAGE(B$12:B799)</f>
        <v>-1.0500267633333337E-3</v>
      </c>
      <c r="BA799" s="94">
        <f>AVERAGE(C$12:C799)</f>
        <v>4.6842394133333326E-3</v>
      </c>
      <c r="BB799" s="94">
        <f t="shared" si="325"/>
        <v>0</v>
      </c>
      <c r="BC799" s="94">
        <f t="shared" si="326"/>
        <v>0</v>
      </c>
      <c r="BD799" s="94">
        <f t="shared" si="337"/>
        <v>-6.3001605800000027E-2</v>
      </c>
      <c r="BE799" s="94">
        <f t="shared" si="338"/>
        <v>0.28105436479999996</v>
      </c>
      <c r="BF799" s="94">
        <f t="shared" si="339"/>
        <v>0.34405597060000004</v>
      </c>
      <c r="BG799" s="95">
        <f t="shared" si="327"/>
        <v>0</v>
      </c>
      <c r="BH799" s="95">
        <f t="shared" si="328"/>
        <v>0</v>
      </c>
      <c r="BI799" s="95">
        <f>(AVERAGE(B$12:B799)-AVERAGE($D$12:$D799))/STDEV(B$12:B799)</f>
        <v>-8.7081254602406233E-2</v>
      </c>
      <c r="BJ799" s="95">
        <f>(AVERAGE(C$12:C799)-AVERAGE($D$12:$D799))/STDEV(C$12:C799)</f>
        <v>0.10432948975861421</v>
      </c>
      <c r="BK799" s="94"/>
      <c r="BL799" s="94"/>
      <c r="BM799" s="94"/>
      <c r="BN799" s="72">
        <f t="shared" si="329"/>
        <v>0</v>
      </c>
      <c r="BO799" s="72">
        <f t="shared" si="330"/>
        <v>0</v>
      </c>
      <c r="BP799" s="72">
        <f t="shared" si="331"/>
        <v>0</v>
      </c>
      <c r="BQ799" s="72">
        <f t="shared" si="332"/>
        <v>1</v>
      </c>
      <c r="BR799" s="72">
        <f t="shared" si="333"/>
        <v>1</v>
      </c>
      <c r="BS799" s="72">
        <f t="shared" si="334"/>
        <v>1</v>
      </c>
      <c r="BT799" s="72"/>
      <c r="BU799" s="72"/>
      <c r="BV799" s="72"/>
      <c r="BW799" s="72"/>
      <c r="BX799" s="72"/>
      <c r="BY799" s="72"/>
      <c r="BZ799" s="72"/>
      <c r="CA799" s="72"/>
      <c r="CB799" s="72"/>
      <c r="CC799" s="73"/>
      <c r="CD799" s="73"/>
      <c r="CE799" s="73"/>
      <c r="CF799" s="73"/>
      <c r="CG799" s="73"/>
      <c r="CH799" s="73">
        <f t="shared" si="315"/>
        <v>0</v>
      </c>
      <c r="CI799" s="73">
        <f t="shared" si="316"/>
        <v>0</v>
      </c>
      <c r="CJ799" s="73">
        <f t="shared" si="317"/>
        <v>0</v>
      </c>
      <c r="CK799" s="73"/>
      <c r="CL799" s="73">
        <f t="shared" si="318"/>
        <v>0</v>
      </c>
      <c r="CM799" s="73">
        <f t="shared" si="319"/>
        <v>0</v>
      </c>
      <c r="CN799" s="73">
        <f t="shared" si="320"/>
        <v>0</v>
      </c>
      <c r="CO799" s="73">
        <f t="shared" si="321"/>
        <v>0</v>
      </c>
      <c r="CP799" s="73">
        <f t="shared" si="322"/>
        <v>0</v>
      </c>
      <c r="CQ799" s="73">
        <f t="shared" si="323"/>
        <v>0</v>
      </c>
      <c r="CR799" s="73">
        <f t="shared" si="335"/>
        <v>0</v>
      </c>
      <c r="CS799" s="94"/>
      <c r="CT799" s="94"/>
      <c r="CU799" s="94"/>
      <c r="CV799" s="94"/>
      <c r="CW799" s="94"/>
    </row>
    <row r="800" spans="1:101" s="22" customFormat="1" x14ac:dyDescent="0.2">
      <c r="A800" s="91">
        <f t="shared" si="336"/>
        <v>789</v>
      </c>
      <c r="B800" s="61"/>
      <c r="C800" s="61"/>
      <c r="D800" s="61"/>
      <c r="E800" s="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AS800" s="109"/>
      <c r="AT800" s="94"/>
      <c r="AU800" s="94"/>
      <c r="AV800" s="94"/>
      <c r="AW800" s="94"/>
      <c r="AX800" s="94"/>
      <c r="AY800" s="94">
        <f t="shared" si="324"/>
        <v>789</v>
      </c>
      <c r="AZ800" s="94">
        <f>AVERAGE(B$12:B800)</f>
        <v>-1.0500267633333337E-3</v>
      </c>
      <c r="BA800" s="94">
        <f>AVERAGE(C$12:C800)</f>
        <v>4.6842394133333326E-3</v>
      </c>
      <c r="BB800" s="94">
        <f t="shared" si="325"/>
        <v>0</v>
      </c>
      <c r="BC800" s="94">
        <f t="shared" si="326"/>
        <v>0</v>
      </c>
      <c r="BD800" s="94">
        <f t="shared" si="337"/>
        <v>-6.3001605800000027E-2</v>
      </c>
      <c r="BE800" s="94">
        <f t="shared" si="338"/>
        <v>0.28105436479999996</v>
      </c>
      <c r="BF800" s="94">
        <f t="shared" si="339"/>
        <v>0.34405597060000004</v>
      </c>
      <c r="BG800" s="95">
        <f t="shared" si="327"/>
        <v>0</v>
      </c>
      <c r="BH800" s="95">
        <f t="shared" si="328"/>
        <v>0</v>
      </c>
      <c r="BI800" s="95">
        <f>(AVERAGE(B$12:B800)-AVERAGE($D$12:$D800))/STDEV(B$12:B800)</f>
        <v>-8.7081254602406233E-2</v>
      </c>
      <c r="BJ800" s="95">
        <f>(AVERAGE(C$12:C800)-AVERAGE($D$12:$D800))/STDEV(C$12:C800)</f>
        <v>0.10432948975861421</v>
      </c>
      <c r="BK800" s="94"/>
      <c r="BL800" s="94"/>
      <c r="BM800" s="94"/>
      <c r="BN800" s="72">
        <f t="shared" si="329"/>
        <v>0</v>
      </c>
      <c r="BO800" s="72">
        <f t="shared" si="330"/>
        <v>0</v>
      </c>
      <c r="BP800" s="72">
        <f t="shared" si="331"/>
        <v>0</v>
      </c>
      <c r="BQ800" s="72">
        <f t="shared" si="332"/>
        <v>1</v>
      </c>
      <c r="BR800" s="72">
        <f t="shared" si="333"/>
        <v>1</v>
      </c>
      <c r="BS800" s="72">
        <f t="shared" si="334"/>
        <v>1</v>
      </c>
      <c r="BT800" s="72"/>
      <c r="BU800" s="72"/>
      <c r="BV800" s="72"/>
      <c r="BW800" s="72"/>
      <c r="BX800" s="72"/>
      <c r="BY800" s="72"/>
      <c r="BZ800" s="72"/>
      <c r="CA800" s="72"/>
      <c r="CB800" s="72"/>
      <c r="CC800" s="73"/>
      <c r="CD800" s="73"/>
      <c r="CE800" s="73"/>
      <c r="CF800" s="73"/>
      <c r="CG800" s="73"/>
      <c r="CH800" s="73">
        <f t="shared" si="315"/>
        <v>0</v>
      </c>
      <c r="CI800" s="73">
        <f t="shared" si="316"/>
        <v>0</v>
      </c>
      <c r="CJ800" s="73">
        <f t="shared" si="317"/>
        <v>0</v>
      </c>
      <c r="CK800" s="73"/>
      <c r="CL800" s="73">
        <f t="shared" si="318"/>
        <v>0</v>
      </c>
      <c r="CM800" s="73">
        <f t="shared" si="319"/>
        <v>0</v>
      </c>
      <c r="CN800" s="73">
        <f t="shared" si="320"/>
        <v>0</v>
      </c>
      <c r="CO800" s="73">
        <f t="shared" si="321"/>
        <v>0</v>
      </c>
      <c r="CP800" s="73">
        <f t="shared" si="322"/>
        <v>0</v>
      </c>
      <c r="CQ800" s="73">
        <f t="shared" si="323"/>
        <v>0</v>
      </c>
      <c r="CR800" s="73">
        <f t="shared" si="335"/>
        <v>0</v>
      </c>
      <c r="CS800" s="94"/>
      <c r="CT800" s="94"/>
      <c r="CU800" s="94"/>
      <c r="CV800" s="94"/>
      <c r="CW800" s="94"/>
    </row>
    <row r="801" spans="1:101" s="22" customFormat="1" x14ac:dyDescent="0.2">
      <c r="A801" s="91">
        <f t="shared" si="336"/>
        <v>790</v>
      </c>
      <c r="B801" s="61"/>
      <c r="C801" s="61"/>
      <c r="D801" s="61"/>
      <c r="E801" s="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AS801" s="109"/>
      <c r="AT801" s="94"/>
      <c r="AU801" s="94"/>
      <c r="AV801" s="94"/>
      <c r="AW801" s="94"/>
      <c r="AX801" s="94"/>
      <c r="AY801" s="94">
        <f t="shared" si="324"/>
        <v>790</v>
      </c>
      <c r="AZ801" s="94">
        <f>AVERAGE(B$12:B801)</f>
        <v>-1.0500267633333337E-3</v>
      </c>
      <c r="BA801" s="94">
        <f>AVERAGE(C$12:C801)</f>
        <v>4.6842394133333326E-3</v>
      </c>
      <c r="BB801" s="94">
        <f t="shared" si="325"/>
        <v>0</v>
      </c>
      <c r="BC801" s="94">
        <f t="shared" si="326"/>
        <v>0</v>
      </c>
      <c r="BD801" s="94">
        <f t="shared" si="337"/>
        <v>-6.3001605800000027E-2</v>
      </c>
      <c r="BE801" s="94">
        <f t="shared" si="338"/>
        <v>0.28105436479999996</v>
      </c>
      <c r="BF801" s="94">
        <f t="shared" si="339"/>
        <v>0.34405597060000004</v>
      </c>
      <c r="BG801" s="95">
        <f t="shared" si="327"/>
        <v>0</v>
      </c>
      <c r="BH801" s="95">
        <f t="shared" si="328"/>
        <v>0</v>
      </c>
      <c r="BI801" s="95">
        <f>(AVERAGE(B$12:B801)-AVERAGE($D$12:$D801))/STDEV(B$12:B801)</f>
        <v>-8.7081254602406233E-2</v>
      </c>
      <c r="BJ801" s="95">
        <f>(AVERAGE(C$12:C801)-AVERAGE($D$12:$D801))/STDEV(C$12:C801)</f>
        <v>0.10432948975861421</v>
      </c>
      <c r="BK801" s="94"/>
      <c r="BL801" s="94"/>
      <c r="BM801" s="94"/>
      <c r="BN801" s="72">
        <f t="shared" si="329"/>
        <v>0</v>
      </c>
      <c r="BO801" s="72">
        <f t="shared" si="330"/>
        <v>0</v>
      </c>
      <c r="BP801" s="72">
        <f t="shared" si="331"/>
        <v>0</v>
      </c>
      <c r="BQ801" s="72">
        <f t="shared" si="332"/>
        <v>1</v>
      </c>
      <c r="BR801" s="72">
        <f t="shared" si="333"/>
        <v>1</v>
      </c>
      <c r="BS801" s="72">
        <f t="shared" si="334"/>
        <v>1</v>
      </c>
      <c r="BT801" s="72"/>
      <c r="BU801" s="72"/>
      <c r="BV801" s="72"/>
      <c r="BW801" s="72"/>
      <c r="BX801" s="72"/>
      <c r="BY801" s="72"/>
      <c r="BZ801" s="72"/>
      <c r="CA801" s="72"/>
      <c r="CB801" s="72"/>
      <c r="CC801" s="73"/>
      <c r="CD801" s="73"/>
      <c r="CE801" s="73"/>
      <c r="CF801" s="73"/>
      <c r="CG801" s="73"/>
      <c r="CH801" s="73">
        <f t="shared" si="315"/>
        <v>0</v>
      </c>
      <c r="CI801" s="73">
        <f t="shared" si="316"/>
        <v>0</v>
      </c>
      <c r="CJ801" s="73">
        <f t="shared" si="317"/>
        <v>0</v>
      </c>
      <c r="CK801" s="73"/>
      <c r="CL801" s="73">
        <f t="shared" si="318"/>
        <v>0</v>
      </c>
      <c r="CM801" s="73">
        <f t="shared" si="319"/>
        <v>0</v>
      </c>
      <c r="CN801" s="73">
        <f t="shared" si="320"/>
        <v>0</v>
      </c>
      <c r="CO801" s="73">
        <f t="shared" si="321"/>
        <v>0</v>
      </c>
      <c r="CP801" s="73">
        <f t="shared" si="322"/>
        <v>0</v>
      </c>
      <c r="CQ801" s="73">
        <f t="shared" si="323"/>
        <v>0</v>
      </c>
      <c r="CR801" s="73">
        <f t="shared" si="335"/>
        <v>0</v>
      </c>
      <c r="CS801" s="94"/>
      <c r="CT801" s="94"/>
      <c r="CU801" s="94"/>
      <c r="CV801" s="94"/>
      <c r="CW801" s="94"/>
    </row>
    <row r="802" spans="1:101" s="22" customFormat="1" x14ac:dyDescent="0.2">
      <c r="A802" s="91">
        <f t="shared" si="336"/>
        <v>791</v>
      </c>
      <c r="B802" s="61"/>
      <c r="C802" s="61"/>
      <c r="D802" s="61"/>
      <c r="E802" s="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AS802" s="109"/>
      <c r="AT802" s="94"/>
      <c r="AU802" s="94"/>
      <c r="AV802" s="94"/>
      <c r="AW802" s="94"/>
      <c r="AX802" s="94"/>
      <c r="AY802" s="94">
        <f t="shared" si="324"/>
        <v>791</v>
      </c>
      <c r="AZ802" s="94">
        <f>AVERAGE(B$12:B802)</f>
        <v>-1.0500267633333337E-3</v>
      </c>
      <c r="BA802" s="94">
        <f>AVERAGE(C$12:C802)</f>
        <v>4.6842394133333326E-3</v>
      </c>
      <c r="BB802" s="94">
        <f t="shared" si="325"/>
        <v>0</v>
      </c>
      <c r="BC802" s="94">
        <f t="shared" si="326"/>
        <v>0</v>
      </c>
      <c r="BD802" s="94">
        <f t="shared" si="337"/>
        <v>-6.3001605800000027E-2</v>
      </c>
      <c r="BE802" s="94">
        <f t="shared" si="338"/>
        <v>0.28105436479999996</v>
      </c>
      <c r="BF802" s="94">
        <f t="shared" si="339"/>
        <v>0.34405597060000004</v>
      </c>
      <c r="BG802" s="95">
        <f t="shared" si="327"/>
        <v>0</v>
      </c>
      <c r="BH802" s="95">
        <f t="shared" si="328"/>
        <v>0</v>
      </c>
      <c r="BI802" s="95">
        <f>(AVERAGE(B$12:B802)-AVERAGE($D$12:$D802))/STDEV(B$12:B802)</f>
        <v>-8.7081254602406233E-2</v>
      </c>
      <c r="BJ802" s="95">
        <f>(AVERAGE(C$12:C802)-AVERAGE($D$12:$D802))/STDEV(C$12:C802)</f>
        <v>0.10432948975861421</v>
      </c>
      <c r="BK802" s="94"/>
      <c r="BL802" s="94"/>
      <c r="BM802" s="94"/>
      <c r="BN802" s="72">
        <f t="shared" si="329"/>
        <v>0</v>
      </c>
      <c r="BO802" s="72">
        <f t="shared" si="330"/>
        <v>0</v>
      </c>
      <c r="BP802" s="72">
        <f t="shared" si="331"/>
        <v>0</v>
      </c>
      <c r="BQ802" s="72">
        <f t="shared" si="332"/>
        <v>1</v>
      </c>
      <c r="BR802" s="72">
        <f t="shared" si="333"/>
        <v>1</v>
      </c>
      <c r="BS802" s="72">
        <f t="shared" si="334"/>
        <v>1</v>
      </c>
      <c r="BT802" s="72"/>
      <c r="BU802" s="72"/>
      <c r="BV802" s="72"/>
      <c r="BW802" s="72"/>
      <c r="BX802" s="72"/>
      <c r="BY802" s="72"/>
      <c r="BZ802" s="72"/>
      <c r="CA802" s="72"/>
      <c r="CB802" s="72"/>
      <c r="CC802" s="73"/>
      <c r="CD802" s="73"/>
      <c r="CE802" s="73"/>
      <c r="CF802" s="73"/>
      <c r="CG802" s="73"/>
      <c r="CH802" s="73">
        <f t="shared" si="315"/>
        <v>0</v>
      </c>
      <c r="CI802" s="73">
        <f t="shared" si="316"/>
        <v>0</v>
      </c>
      <c r="CJ802" s="73">
        <f t="shared" si="317"/>
        <v>0</v>
      </c>
      <c r="CK802" s="73"/>
      <c r="CL802" s="73">
        <f t="shared" si="318"/>
        <v>0</v>
      </c>
      <c r="CM802" s="73">
        <f t="shared" si="319"/>
        <v>0</v>
      </c>
      <c r="CN802" s="73">
        <f t="shared" si="320"/>
        <v>0</v>
      </c>
      <c r="CO802" s="73">
        <f t="shared" si="321"/>
        <v>0</v>
      </c>
      <c r="CP802" s="73">
        <f t="shared" si="322"/>
        <v>0</v>
      </c>
      <c r="CQ802" s="73">
        <f t="shared" si="323"/>
        <v>0</v>
      </c>
      <c r="CR802" s="73">
        <f t="shared" si="335"/>
        <v>0</v>
      </c>
      <c r="CS802" s="94"/>
      <c r="CT802" s="94"/>
      <c r="CU802" s="94"/>
      <c r="CV802" s="94"/>
      <c r="CW802" s="94"/>
    </row>
    <row r="803" spans="1:101" s="22" customFormat="1" x14ac:dyDescent="0.2">
      <c r="A803" s="91">
        <f t="shared" si="336"/>
        <v>792</v>
      </c>
      <c r="B803" s="61"/>
      <c r="C803" s="61"/>
      <c r="D803" s="61"/>
      <c r="E803" s="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AS803" s="109"/>
      <c r="AT803" s="94"/>
      <c r="AU803" s="94"/>
      <c r="AV803" s="94"/>
      <c r="AW803" s="94"/>
      <c r="AX803" s="94"/>
      <c r="AY803" s="94">
        <f t="shared" si="324"/>
        <v>792</v>
      </c>
      <c r="AZ803" s="94">
        <f>AVERAGE(B$12:B803)</f>
        <v>-1.0500267633333337E-3</v>
      </c>
      <c r="BA803" s="94">
        <f>AVERAGE(C$12:C803)</f>
        <v>4.6842394133333326E-3</v>
      </c>
      <c r="BB803" s="94">
        <f t="shared" si="325"/>
        <v>0</v>
      </c>
      <c r="BC803" s="94">
        <f t="shared" si="326"/>
        <v>0</v>
      </c>
      <c r="BD803" s="94">
        <f t="shared" si="337"/>
        <v>-6.3001605800000027E-2</v>
      </c>
      <c r="BE803" s="94">
        <f t="shared" si="338"/>
        <v>0.28105436479999996</v>
      </c>
      <c r="BF803" s="94">
        <f t="shared" si="339"/>
        <v>0.34405597060000004</v>
      </c>
      <c r="BG803" s="95">
        <f t="shared" si="327"/>
        <v>0</v>
      </c>
      <c r="BH803" s="95">
        <f t="shared" si="328"/>
        <v>0</v>
      </c>
      <c r="BI803" s="95">
        <f>(AVERAGE(B$12:B803)-AVERAGE($D$12:$D803))/STDEV(B$12:B803)</f>
        <v>-8.7081254602406233E-2</v>
      </c>
      <c r="BJ803" s="95">
        <f>(AVERAGE(C$12:C803)-AVERAGE($D$12:$D803))/STDEV(C$12:C803)</f>
        <v>0.10432948975861421</v>
      </c>
      <c r="BK803" s="94"/>
      <c r="BL803" s="94"/>
      <c r="BM803" s="94"/>
      <c r="BN803" s="72">
        <f t="shared" si="329"/>
        <v>0</v>
      </c>
      <c r="BO803" s="72">
        <f t="shared" si="330"/>
        <v>0</v>
      </c>
      <c r="BP803" s="72">
        <f t="shared" si="331"/>
        <v>0</v>
      </c>
      <c r="BQ803" s="72">
        <f t="shared" si="332"/>
        <v>1</v>
      </c>
      <c r="BR803" s="72">
        <f t="shared" si="333"/>
        <v>1</v>
      </c>
      <c r="BS803" s="72">
        <f t="shared" si="334"/>
        <v>1</v>
      </c>
      <c r="BT803" s="72"/>
      <c r="BU803" s="72"/>
      <c r="BV803" s="72"/>
      <c r="BW803" s="72"/>
      <c r="BX803" s="72"/>
      <c r="BY803" s="72"/>
      <c r="BZ803" s="72"/>
      <c r="CA803" s="72"/>
      <c r="CB803" s="72"/>
      <c r="CC803" s="73"/>
      <c r="CD803" s="73"/>
      <c r="CE803" s="73"/>
      <c r="CF803" s="73"/>
      <c r="CG803" s="73"/>
      <c r="CH803" s="73">
        <f t="shared" si="315"/>
        <v>0</v>
      </c>
      <c r="CI803" s="73">
        <f t="shared" si="316"/>
        <v>0</v>
      </c>
      <c r="CJ803" s="73">
        <f t="shared" si="317"/>
        <v>0</v>
      </c>
      <c r="CK803" s="73"/>
      <c r="CL803" s="73">
        <f t="shared" si="318"/>
        <v>0</v>
      </c>
      <c r="CM803" s="73">
        <f t="shared" si="319"/>
        <v>0</v>
      </c>
      <c r="CN803" s="73">
        <f t="shared" si="320"/>
        <v>0</v>
      </c>
      <c r="CO803" s="73">
        <f t="shared" si="321"/>
        <v>0</v>
      </c>
      <c r="CP803" s="73">
        <f t="shared" si="322"/>
        <v>0</v>
      </c>
      <c r="CQ803" s="73">
        <f t="shared" si="323"/>
        <v>0</v>
      </c>
      <c r="CR803" s="73">
        <f t="shared" si="335"/>
        <v>0</v>
      </c>
      <c r="CS803" s="94"/>
      <c r="CT803" s="94"/>
      <c r="CU803" s="94"/>
      <c r="CV803" s="94"/>
      <c r="CW803" s="94"/>
    </row>
    <row r="804" spans="1:101" s="22" customFormat="1" x14ac:dyDescent="0.2">
      <c r="A804" s="91">
        <f t="shared" si="336"/>
        <v>793</v>
      </c>
      <c r="B804" s="61"/>
      <c r="C804" s="61"/>
      <c r="D804" s="61"/>
      <c r="E804" s="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AS804" s="109"/>
      <c r="AT804" s="94"/>
      <c r="AU804" s="94"/>
      <c r="AV804" s="94"/>
      <c r="AW804" s="94"/>
      <c r="AX804" s="94"/>
      <c r="AY804" s="94">
        <f t="shared" si="324"/>
        <v>793</v>
      </c>
      <c r="AZ804" s="94">
        <f>AVERAGE(B$12:B804)</f>
        <v>-1.0500267633333337E-3</v>
      </c>
      <c r="BA804" s="94">
        <f>AVERAGE(C$12:C804)</f>
        <v>4.6842394133333326E-3</v>
      </c>
      <c r="BB804" s="94">
        <f t="shared" si="325"/>
        <v>0</v>
      </c>
      <c r="BC804" s="94">
        <f t="shared" si="326"/>
        <v>0</v>
      </c>
      <c r="BD804" s="94">
        <f t="shared" si="337"/>
        <v>-6.3001605800000027E-2</v>
      </c>
      <c r="BE804" s="94">
        <f t="shared" si="338"/>
        <v>0.28105436479999996</v>
      </c>
      <c r="BF804" s="94">
        <f t="shared" si="339"/>
        <v>0.34405597060000004</v>
      </c>
      <c r="BG804" s="95">
        <f t="shared" si="327"/>
        <v>0</v>
      </c>
      <c r="BH804" s="95">
        <f t="shared" si="328"/>
        <v>0</v>
      </c>
      <c r="BI804" s="95">
        <f>(AVERAGE(B$12:B804)-AVERAGE($D$12:$D804))/STDEV(B$12:B804)</f>
        <v>-8.7081254602406233E-2</v>
      </c>
      <c r="BJ804" s="95">
        <f>(AVERAGE(C$12:C804)-AVERAGE($D$12:$D804))/STDEV(C$12:C804)</f>
        <v>0.10432948975861421</v>
      </c>
      <c r="BK804" s="94"/>
      <c r="BL804" s="94"/>
      <c r="BM804" s="94"/>
      <c r="BN804" s="72">
        <f t="shared" si="329"/>
        <v>0</v>
      </c>
      <c r="BO804" s="72">
        <f t="shared" si="330"/>
        <v>0</v>
      </c>
      <c r="BP804" s="72">
        <f t="shared" si="331"/>
        <v>0</v>
      </c>
      <c r="BQ804" s="72">
        <f t="shared" si="332"/>
        <v>1</v>
      </c>
      <c r="BR804" s="72">
        <f t="shared" si="333"/>
        <v>1</v>
      </c>
      <c r="BS804" s="72">
        <f t="shared" si="334"/>
        <v>1</v>
      </c>
      <c r="BT804" s="72"/>
      <c r="BU804" s="72"/>
      <c r="BV804" s="72"/>
      <c r="BW804" s="72"/>
      <c r="BX804" s="72"/>
      <c r="BY804" s="72"/>
      <c r="BZ804" s="72"/>
      <c r="CA804" s="72"/>
      <c r="CB804" s="72"/>
      <c r="CC804" s="73"/>
      <c r="CD804" s="73"/>
      <c r="CE804" s="73"/>
      <c r="CF804" s="73"/>
      <c r="CG804" s="73"/>
      <c r="CH804" s="73">
        <f t="shared" si="315"/>
        <v>0</v>
      </c>
      <c r="CI804" s="73">
        <f t="shared" si="316"/>
        <v>0</v>
      </c>
      <c r="CJ804" s="73">
        <f t="shared" si="317"/>
        <v>0</v>
      </c>
      <c r="CK804" s="73"/>
      <c r="CL804" s="73">
        <f t="shared" si="318"/>
        <v>0</v>
      </c>
      <c r="CM804" s="73">
        <f t="shared" si="319"/>
        <v>0</v>
      </c>
      <c r="CN804" s="73">
        <f t="shared" si="320"/>
        <v>0</v>
      </c>
      <c r="CO804" s="73">
        <f t="shared" si="321"/>
        <v>0</v>
      </c>
      <c r="CP804" s="73">
        <f t="shared" si="322"/>
        <v>0</v>
      </c>
      <c r="CQ804" s="73">
        <f t="shared" si="323"/>
        <v>0</v>
      </c>
      <c r="CR804" s="73">
        <f t="shared" si="335"/>
        <v>0</v>
      </c>
      <c r="CS804" s="94"/>
      <c r="CT804" s="94"/>
      <c r="CU804" s="94"/>
      <c r="CV804" s="94"/>
      <c r="CW804" s="94"/>
    </row>
    <row r="805" spans="1:101" s="22" customFormat="1" x14ac:dyDescent="0.2">
      <c r="A805" s="91">
        <f t="shared" si="336"/>
        <v>794</v>
      </c>
      <c r="B805" s="61"/>
      <c r="C805" s="61"/>
      <c r="D805" s="61"/>
      <c r="E805" s="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AS805" s="109"/>
      <c r="AT805" s="94"/>
      <c r="AU805" s="94"/>
      <c r="AV805" s="94"/>
      <c r="AW805" s="94"/>
      <c r="AX805" s="94"/>
      <c r="AY805" s="94">
        <f t="shared" si="324"/>
        <v>794</v>
      </c>
      <c r="AZ805" s="94">
        <f>AVERAGE(B$12:B805)</f>
        <v>-1.0500267633333337E-3</v>
      </c>
      <c r="BA805" s="94">
        <f>AVERAGE(C$12:C805)</f>
        <v>4.6842394133333326E-3</v>
      </c>
      <c r="BB805" s="94">
        <f t="shared" si="325"/>
        <v>0</v>
      </c>
      <c r="BC805" s="94">
        <f t="shared" si="326"/>
        <v>0</v>
      </c>
      <c r="BD805" s="94">
        <f t="shared" si="337"/>
        <v>-6.3001605800000027E-2</v>
      </c>
      <c r="BE805" s="94">
        <f t="shared" si="338"/>
        <v>0.28105436479999996</v>
      </c>
      <c r="BF805" s="94">
        <f t="shared" si="339"/>
        <v>0.34405597060000004</v>
      </c>
      <c r="BG805" s="95">
        <f t="shared" si="327"/>
        <v>0</v>
      </c>
      <c r="BH805" s="95">
        <f t="shared" si="328"/>
        <v>0</v>
      </c>
      <c r="BI805" s="95">
        <f>(AVERAGE(B$12:B805)-AVERAGE($D$12:$D805))/STDEV(B$12:B805)</f>
        <v>-8.7081254602406233E-2</v>
      </c>
      <c r="BJ805" s="95">
        <f>(AVERAGE(C$12:C805)-AVERAGE($D$12:$D805))/STDEV(C$12:C805)</f>
        <v>0.10432948975861421</v>
      </c>
      <c r="BK805" s="94"/>
      <c r="BL805" s="94"/>
      <c r="BM805" s="94"/>
      <c r="BN805" s="72">
        <f t="shared" si="329"/>
        <v>0</v>
      </c>
      <c r="BO805" s="72">
        <f t="shared" si="330"/>
        <v>0</v>
      </c>
      <c r="BP805" s="72">
        <f t="shared" si="331"/>
        <v>0</v>
      </c>
      <c r="BQ805" s="72">
        <f t="shared" si="332"/>
        <v>1</v>
      </c>
      <c r="BR805" s="72">
        <f t="shared" si="333"/>
        <v>1</v>
      </c>
      <c r="BS805" s="72">
        <f t="shared" si="334"/>
        <v>1</v>
      </c>
      <c r="BT805" s="72"/>
      <c r="BU805" s="72"/>
      <c r="BV805" s="72"/>
      <c r="BW805" s="72"/>
      <c r="BX805" s="72"/>
      <c r="BY805" s="72"/>
      <c r="BZ805" s="72"/>
      <c r="CA805" s="72"/>
      <c r="CB805" s="72"/>
      <c r="CC805" s="73"/>
      <c r="CD805" s="73"/>
      <c r="CE805" s="73"/>
      <c r="CF805" s="73"/>
      <c r="CG805" s="73"/>
      <c r="CH805" s="73">
        <f t="shared" si="315"/>
        <v>0</v>
      </c>
      <c r="CI805" s="73">
        <f t="shared" si="316"/>
        <v>0</v>
      </c>
      <c r="CJ805" s="73">
        <f t="shared" si="317"/>
        <v>0</v>
      </c>
      <c r="CK805" s="73"/>
      <c r="CL805" s="73">
        <f t="shared" si="318"/>
        <v>0</v>
      </c>
      <c r="CM805" s="73">
        <f t="shared" si="319"/>
        <v>0</v>
      </c>
      <c r="CN805" s="73">
        <f t="shared" si="320"/>
        <v>0</v>
      </c>
      <c r="CO805" s="73">
        <f t="shared" si="321"/>
        <v>0</v>
      </c>
      <c r="CP805" s="73">
        <f t="shared" si="322"/>
        <v>0</v>
      </c>
      <c r="CQ805" s="73">
        <f t="shared" si="323"/>
        <v>0</v>
      </c>
      <c r="CR805" s="73">
        <f t="shared" si="335"/>
        <v>0</v>
      </c>
      <c r="CS805" s="94"/>
      <c r="CT805" s="94"/>
      <c r="CU805" s="94"/>
      <c r="CV805" s="94"/>
      <c r="CW805" s="94"/>
    </row>
    <row r="806" spans="1:101" s="22" customFormat="1" x14ac:dyDescent="0.2">
      <c r="A806" s="91">
        <f t="shared" si="336"/>
        <v>795</v>
      </c>
      <c r="B806" s="61"/>
      <c r="C806" s="61"/>
      <c r="D806" s="61"/>
      <c r="E806" s="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AS806" s="109"/>
      <c r="AT806" s="94"/>
      <c r="AU806" s="94"/>
      <c r="AV806" s="94"/>
      <c r="AW806" s="94"/>
      <c r="AX806" s="94"/>
      <c r="AY806" s="94">
        <f t="shared" si="324"/>
        <v>795</v>
      </c>
      <c r="AZ806" s="94">
        <f>AVERAGE(B$12:B806)</f>
        <v>-1.0500267633333337E-3</v>
      </c>
      <c r="BA806" s="94">
        <f>AVERAGE(C$12:C806)</f>
        <v>4.6842394133333326E-3</v>
      </c>
      <c r="BB806" s="94">
        <f t="shared" si="325"/>
        <v>0</v>
      </c>
      <c r="BC806" s="94">
        <f t="shared" si="326"/>
        <v>0</v>
      </c>
      <c r="BD806" s="94">
        <f t="shared" si="337"/>
        <v>-6.3001605800000027E-2</v>
      </c>
      <c r="BE806" s="94">
        <f t="shared" si="338"/>
        <v>0.28105436479999996</v>
      </c>
      <c r="BF806" s="94">
        <f t="shared" si="339"/>
        <v>0.34405597060000004</v>
      </c>
      <c r="BG806" s="95">
        <f t="shared" si="327"/>
        <v>0</v>
      </c>
      <c r="BH806" s="95">
        <f t="shared" si="328"/>
        <v>0</v>
      </c>
      <c r="BI806" s="95">
        <f>(AVERAGE(B$12:B806)-AVERAGE($D$12:$D806))/STDEV(B$12:B806)</f>
        <v>-8.7081254602406233E-2</v>
      </c>
      <c r="BJ806" s="95">
        <f>(AVERAGE(C$12:C806)-AVERAGE($D$12:$D806))/STDEV(C$12:C806)</f>
        <v>0.10432948975861421</v>
      </c>
      <c r="BK806" s="94"/>
      <c r="BL806" s="94"/>
      <c r="BM806" s="94"/>
      <c r="BN806" s="72">
        <f t="shared" si="329"/>
        <v>0</v>
      </c>
      <c r="BO806" s="72">
        <f t="shared" si="330"/>
        <v>0</v>
      </c>
      <c r="BP806" s="72">
        <f t="shared" si="331"/>
        <v>0</v>
      </c>
      <c r="BQ806" s="72">
        <f t="shared" si="332"/>
        <v>1</v>
      </c>
      <c r="BR806" s="72">
        <f t="shared" si="333"/>
        <v>1</v>
      </c>
      <c r="BS806" s="72">
        <f t="shared" si="334"/>
        <v>1</v>
      </c>
      <c r="BT806" s="72"/>
      <c r="BU806" s="72"/>
      <c r="BV806" s="72"/>
      <c r="BW806" s="72"/>
      <c r="BX806" s="72"/>
      <c r="BY806" s="72"/>
      <c r="BZ806" s="72"/>
      <c r="CA806" s="72"/>
      <c r="CB806" s="72"/>
      <c r="CC806" s="73"/>
      <c r="CD806" s="73"/>
      <c r="CE806" s="73"/>
      <c r="CF806" s="73"/>
      <c r="CG806" s="73"/>
      <c r="CH806" s="73">
        <f t="shared" si="315"/>
        <v>0</v>
      </c>
      <c r="CI806" s="73">
        <f t="shared" si="316"/>
        <v>0</v>
      </c>
      <c r="CJ806" s="73">
        <f t="shared" si="317"/>
        <v>0</v>
      </c>
      <c r="CK806" s="73"/>
      <c r="CL806" s="73">
        <f t="shared" si="318"/>
        <v>0</v>
      </c>
      <c r="CM806" s="73">
        <f t="shared" si="319"/>
        <v>0</v>
      </c>
      <c r="CN806" s="73">
        <f t="shared" si="320"/>
        <v>0</v>
      </c>
      <c r="CO806" s="73">
        <f t="shared" si="321"/>
        <v>0</v>
      </c>
      <c r="CP806" s="73">
        <f t="shared" si="322"/>
        <v>0</v>
      </c>
      <c r="CQ806" s="73">
        <f t="shared" si="323"/>
        <v>0</v>
      </c>
      <c r="CR806" s="73">
        <f t="shared" si="335"/>
        <v>0</v>
      </c>
      <c r="CS806" s="94"/>
      <c r="CT806" s="94"/>
      <c r="CU806" s="94"/>
      <c r="CV806" s="94"/>
      <c r="CW806" s="94"/>
    </row>
    <row r="807" spans="1:101" s="22" customFormat="1" x14ac:dyDescent="0.2">
      <c r="A807" s="91">
        <f t="shared" si="336"/>
        <v>796</v>
      </c>
      <c r="B807" s="61"/>
      <c r="C807" s="61"/>
      <c r="D807" s="61"/>
      <c r="E807" s="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AS807" s="109"/>
      <c r="AT807" s="94"/>
      <c r="AU807" s="94"/>
      <c r="AV807" s="94"/>
      <c r="AW807" s="94"/>
      <c r="AX807" s="94"/>
      <c r="AY807" s="94">
        <f t="shared" si="324"/>
        <v>796</v>
      </c>
      <c r="AZ807" s="94">
        <f>AVERAGE(B$12:B807)</f>
        <v>-1.0500267633333337E-3</v>
      </c>
      <c r="BA807" s="94">
        <f>AVERAGE(C$12:C807)</f>
        <v>4.6842394133333326E-3</v>
      </c>
      <c r="BB807" s="94">
        <f t="shared" si="325"/>
        <v>0</v>
      </c>
      <c r="BC807" s="94">
        <f t="shared" si="326"/>
        <v>0</v>
      </c>
      <c r="BD807" s="94">
        <f t="shared" si="337"/>
        <v>-6.3001605800000027E-2</v>
      </c>
      <c r="BE807" s="94">
        <f t="shared" si="338"/>
        <v>0.28105436479999996</v>
      </c>
      <c r="BF807" s="94">
        <f t="shared" si="339"/>
        <v>0.34405597060000004</v>
      </c>
      <c r="BG807" s="95">
        <f t="shared" si="327"/>
        <v>0</v>
      </c>
      <c r="BH807" s="95">
        <f t="shared" si="328"/>
        <v>0</v>
      </c>
      <c r="BI807" s="95">
        <f>(AVERAGE(B$12:B807)-AVERAGE($D$12:$D807))/STDEV(B$12:B807)</f>
        <v>-8.7081254602406233E-2</v>
      </c>
      <c r="BJ807" s="95">
        <f>(AVERAGE(C$12:C807)-AVERAGE($D$12:$D807))/STDEV(C$12:C807)</f>
        <v>0.10432948975861421</v>
      </c>
      <c r="BK807" s="94"/>
      <c r="BL807" s="94"/>
      <c r="BM807" s="94"/>
      <c r="BN807" s="72">
        <f t="shared" si="329"/>
        <v>0</v>
      </c>
      <c r="BO807" s="72">
        <f t="shared" si="330"/>
        <v>0</v>
      </c>
      <c r="BP807" s="72">
        <f t="shared" si="331"/>
        <v>0</v>
      </c>
      <c r="BQ807" s="72">
        <f t="shared" si="332"/>
        <v>1</v>
      </c>
      <c r="BR807" s="72">
        <f t="shared" si="333"/>
        <v>1</v>
      </c>
      <c r="BS807" s="72">
        <f t="shared" si="334"/>
        <v>1</v>
      </c>
      <c r="BT807" s="72"/>
      <c r="BU807" s="72"/>
      <c r="BV807" s="72"/>
      <c r="BW807" s="72"/>
      <c r="BX807" s="72"/>
      <c r="BY807" s="72"/>
      <c r="BZ807" s="72"/>
      <c r="CA807" s="72"/>
      <c r="CB807" s="72"/>
      <c r="CC807" s="73"/>
      <c r="CD807" s="73"/>
      <c r="CE807" s="73"/>
      <c r="CF807" s="73"/>
      <c r="CG807" s="73"/>
      <c r="CH807" s="73">
        <f t="shared" si="315"/>
        <v>0</v>
      </c>
      <c r="CI807" s="73">
        <f t="shared" si="316"/>
        <v>0</v>
      </c>
      <c r="CJ807" s="73">
        <f t="shared" si="317"/>
        <v>0</v>
      </c>
      <c r="CK807" s="73"/>
      <c r="CL807" s="73">
        <f t="shared" si="318"/>
        <v>0</v>
      </c>
      <c r="CM807" s="73">
        <f t="shared" si="319"/>
        <v>0</v>
      </c>
      <c r="CN807" s="73">
        <f t="shared" si="320"/>
        <v>0</v>
      </c>
      <c r="CO807" s="73">
        <f t="shared" si="321"/>
        <v>0</v>
      </c>
      <c r="CP807" s="73">
        <f t="shared" si="322"/>
        <v>0</v>
      </c>
      <c r="CQ807" s="73">
        <f t="shared" si="323"/>
        <v>0</v>
      </c>
      <c r="CR807" s="73">
        <f t="shared" si="335"/>
        <v>0</v>
      </c>
      <c r="CS807" s="94"/>
      <c r="CT807" s="94"/>
      <c r="CU807" s="94"/>
      <c r="CV807" s="94"/>
      <c r="CW807" s="94"/>
    </row>
    <row r="808" spans="1:101" s="22" customFormat="1" x14ac:dyDescent="0.2">
      <c r="A808" s="91">
        <f t="shared" si="336"/>
        <v>797</v>
      </c>
      <c r="B808" s="61"/>
      <c r="C808" s="61"/>
      <c r="D808" s="61"/>
      <c r="E808" s="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AS808" s="109"/>
      <c r="AT808" s="94"/>
      <c r="AU808" s="94"/>
      <c r="AV808" s="94"/>
      <c r="AW808" s="94"/>
      <c r="AX808" s="94"/>
      <c r="AY808" s="94">
        <f t="shared" si="324"/>
        <v>797</v>
      </c>
      <c r="AZ808" s="94">
        <f>AVERAGE(B$12:B808)</f>
        <v>-1.0500267633333337E-3</v>
      </c>
      <c r="BA808" s="94">
        <f>AVERAGE(C$12:C808)</f>
        <v>4.6842394133333326E-3</v>
      </c>
      <c r="BB808" s="94">
        <f t="shared" si="325"/>
        <v>0</v>
      </c>
      <c r="BC808" s="94">
        <f t="shared" si="326"/>
        <v>0</v>
      </c>
      <c r="BD808" s="94">
        <f t="shared" si="337"/>
        <v>-6.3001605800000027E-2</v>
      </c>
      <c r="BE808" s="94">
        <f t="shared" si="338"/>
        <v>0.28105436479999996</v>
      </c>
      <c r="BF808" s="94">
        <f t="shared" si="339"/>
        <v>0.34405597060000004</v>
      </c>
      <c r="BG808" s="95">
        <f t="shared" si="327"/>
        <v>0</v>
      </c>
      <c r="BH808" s="95">
        <f t="shared" si="328"/>
        <v>0</v>
      </c>
      <c r="BI808" s="95">
        <f>(AVERAGE(B$12:B808)-AVERAGE($D$12:$D808))/STDEV(B$12:B808)</f>
        <v>-8.7081254602406233E-2</v>
      </c>
      <c r="BJ808" s="95">
        <f>(AVERAGE(C$12:C808)-AVERAGE($D$12:$D808))/STDEV(C$12:C808)</f>
        <v>0.10432948975861421</v>
      </c>
      <c r="BK808" s="94"/>
      <c r="BL808" s="94"/>
      <c r="BM808" s="94"/>
      <c r="BN808" s="72">
        <f t="shared" si="329"/>
        <v>0</v>
      </c>
      <c r="BO808" s="72">
        <f t="shared" si="330"/>
        <v>0</v>
      </c>
      <c r="BP808" s="72">
        <f t="shared" si="331"/>
        <v>0</v>
      </c>
      <c r="BQ808" s="72">
        <f t="shared" si="332"/>
        <v>1</v>
      </c>
      <c r="BR808" s="72">
        <f t="shared" si="333"/>
        <v>1</v>
      </c>
      <c r="BS808" s="72">
        <f t="shared" si="334"/>
        <v>1</v>
      </c>
      <c r="BT808" s="72"/>
      <c r="BU808" s="72"/>
      <c r="BV808" s="72"/>
      <c r="BW808" s="72"/>
      <c r="BX808" s="72"/>
      <c r="BY808" s="72"/>
      <c r="BZ808" s="72"/>
      <c r="CA808" s="72"/>
      <c r="CB808" s="72"/>
      <c r="CC808" s="73"/>
      <c r="CD808" s="73"/>
      <c r="CE808" s="73"/>
      <c r="CF808" s="73"/>
      <c r="CG808" s="73"/>
      <c r="CH808" s="73">
        <f t="shared" si="315"/>
        <v>0</v>
      </c>
      <c r="CI808" s="73">
        <f t="shared" si="316"/>
        <v>0</v>
      </c>
      <c r="CJ808" s="73">
        <f t="shared" si="317"/>
        <v>0</v>
      </c>
      <c r="CK808" s="73"/>
      <c r="CL808" s="73">
        <f t="shared" si="318"/>
        <v>0</v>
      </c>
      <c r="CM808" s="73">
        <f t="shared" si="319"/>
        <v>0</v>
      </c>
      <c r="CN808" s="73">
        <f t="shared" si="320"/>
        <v>0</v>
      </c>
      <c r="CO808" s="73">
        <f t="shared" si="321"/>
        <v>0</v>
      </c>
      <c r="CP808" s="73">
        <f t="shared" si="322"/>
        <v>0</v>
      </c>
      <c r="CQ808" s="73">
        <f t="shared" si="323"/>
        <v>0</v>
      </c>
      <c r="CR808" s="73">
        <f t="shared" si="335"/>
        <v>0</v>
      </c>
      <c r="CS808" s="94"/>
      <c r="CT808" s="94"/>
      <c r="CU808" s="94"/>
      <c r="CV808" s="94"/>
      <c r="CW808" s="94"/>
    </row>
    <row r="809" spans="1:101" s="22" customFormat="1" x14ac:dyDescent="0.2">
      <c r="A809" s="91">
        <f t="shared" si="336"/>
        <v>798</v>
      </c>
      <c r="B809" s="61"/>
      <c r="C809" s="61"/>
      <c r="D809" s="61"/>
      <c r="E809" s="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AS809" s="109"/>
      <c r="AT809" s="94"/>
      <c r="AU809" s="94"/>
      <c r="AV809" s="94"/>
      <c r="AW809" s="94"/>
      <c r="AX809" s="94"/>
      <c r="AY809" s="94">
        <f t="shared" si="324"/>
        <v>798</v>
      </c>
      <c r="AZ809" s="94">
        <f>AVERAGE(B$12:B809)</f>
        <v>-1.0500267633333337E-3</v>
      </c>
      <c r="BA809" s="94">
        <f>AVERAGE(C$12:C809)</f>
        <v>4.6842394133333326E-3</v>
      </c>
      <c r="BB809" s="94">
        <f t="shared" si="325"/>
        <v>0</v>
      </c>
      <c r="BC809" s="94">
        <f t="shared" si="326"/>
        <v>0</v>
      </c>
      <c r="BD809" s="94">
        <f t="shared" si="337"/>
        <v>-6.3001605800000027E-2</v>
      </c>
      <c r="BE809" s="94">
        <f t="shared" si="338"/>
        <v>0.28105436479999996</v>
      </c>
      <c r="BF809" s="94">
        <f t="shared" si="339"/>
        <v>0.34405597060000004</v>
      </c>
      <c r="BG809" s="95">
        <f t="shared" si="327"/>
        <v>0</v>
      </c>
      <c r="BH809" s="95">
        <f t="shared" si="328"/>
        <v>0</v>
      </c>
      <c r="BI809" s="95">
        <f>(AVERAGE(B$12:B809)-AVERAGE($D$12:$D809))/STDEV(B$12:B809)</f>
        <v>-8.7081254602406233E-2</v>
      </c>
      <c r="BJ809" s="95">
        <f>(AVERAGE(C$12:C809)-AVERAGE($D$12:$D809))/STDEV(C$12:C809)</f>
        <v>0.10432948975861421</v>
      </c>
      <c r="BK809" s="94"/>
      <c r="BL809" s="94"/>
      <c r="BM809" s="94"/>
      <c r="BN809" s="72">
        <f t="shared" si="329"/>
        <v>0</v>
      </c>
      <c r="BO809" s="72">
        <f t="shared" si="330"/>
        <v>0</v>
      </c>
      <c r="BP809" s="72">
        <f t="shared" si="331"/>
        <v>0</v>
      </c>
      <c r="BQ809" s="72">
        <f t="shared" si="332"/>
        <v>1</v>
      </c>
      <c r="BR809" s="72">
        <f t="shared" si="333"/>
        <v>1</v>
      </c>
      <c r="BS809" s="72">
        <f t="shared" si="334"/>
        <v>1</v>
      </c>
      <c r="BT809" s="72"/>
      <c r="BU809" s="72"/>
      <c r="BV809" s="72"/>
      <c r="BW809" s="72"/>
      <c r="BX809" s="72"/>
      <c r="BY809" s="72"/>
      <c r="BZ809" s="72"/>
      <c r="CA809" s="72"/>
      <c r="CB809" s="72"/>
      <c r="CC809" s="73"/>
      <c r="CD809" s="73"/>
      <c r="CE809" s="73"/>
      <c r="CF809" s="73"/>
      <c r="CG809" s="73"/>
      <c r="CH809" s="73">
        <f t="shared" si="315"/>
        <v>0</v>
      </c>
      <c r="CI809" s="73">
        <f t="shared" si="316"/>
        <v>0</v>
      </c>
      <c r="CJ809" s="73">
        <f t="shared" si="317"/>
        <v>0</v>
      </c>
      <c r="CK809" s="73"/>
      <c r="CL809" s="73">
        <f t="shared" si="318"/>
        <v>0</v>
      </c>
      <c r="CM809" s="73">
        <f t="shared" si="319"/>
        <v>0</v>
      </c>
      <c r="CN809" s="73">
        <f t="shared" si="320"/>
        <v>0</v>
      </c>
      <c r="CO809" s="73">
        <f t="shared" si="321"/>
        <v>0</v>
      </c>
      <c r="CP809" s="73">
        <f t="shared" si="322"/>
        <v>0</v>
      </c>
      <c r="CQ809" s="73">
        <f t="shared" si="323"/>
        <v>0</v>
      </c>
      <c r="CR809" s="73">
        <f t="shared" si="335"/>
        <v>0</v>
      </c>
      <c r="CS809" s="94"/>
      <c r="CT809" s="94"/>
      <c r="CU809" s="94"/>
      <c r="CV809" s="94"/>
      <c r="CW809" s="94"/>
    </row>
    <row r="810" spans="1:101" s="22" customFormat="1" x14ac:dyDescent="0.2">
      <c r="A810" s="91">
        <f t="shared" si="336"/>
        <v>799</v>
      </c>
      <c r="B810" s="61"/>
      <c r="C810" s="61"/>
      <c r="D810" s="61"/>
      <c r="E810" s="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AS810" s="109"/>
      <c r="AT810" s="94"/>
      <c r="AU810" s="94"/>
      <c r="AV810" s="94"/>
      <c r="AW810" s="94"/>
      <c r="AX810" s="94"/>
      <c r="AY810" s="94">
        <f t="shared" si="324"/>
        <v>799</v>
      </c>
      <c r="AZ810" s="94">
        <f>AVERAGE(B$12:B810)</f>
        <v>-1.0500267633333337E-3</v>
      </c>
      <c r="BA810" s="94">
        <f>AVERAGE(C$12:C810)</f>
        <v>4.6842394133333326E-3</v>
      </c>
      <c r="BB810" s="94">
        <f t="shared" si="325"/>
        <v>0</v>
      </c>
      <c r="BC810" s="94">
        <f t="shared" si="326"/>
        <v>0</v>
      </c>
      <c r="BD810" s="94">
        <f t="shared" si="337"/>
        <v>-6.3001605800000027E-2</v>
      </c>
      <c r="BE810" s="94">
        <f t="shared" si="338"/>
        <v>0.28105436479999996</v>
      </c>
      <c r="BF810" s="94">
        <f t="shared" si="339"/>
        <v>0.34405597060000004</v>
      </c>
      <c r="BG810" s="95">
        <f t="shared" si="327"/>
        <v>0</v>
      </c>
      <c r="BH810" s="95">
        <f t="shared" si="328"/>
        <v>0</v>
      </c>
      <c r="BI810" s="95">
        <f>(AVERAGE(B$12:B810)-AVERAGE($D$12:$D810))/STDEV(B$12:B810)</f>
        <v>-8.7081254602406233E-2</v>
      </c>
      <c r="BJ810" s="95">
        <f>(AVERAGE(C$12:C810)-AVERAGE($D$12:$D810))/STDEV(C$12:C810)</f>
        <v>0.10432948975861421</v>
      </c>
      <c r="BK810" s="94"/>
      <c r="BL810" s="94"/>
      <c r="BM810" s="94"/>
      <c r="BN810" s="72">
        <f t="shared" si="329"/>
        <v>0</v>
      </c>
      <c r="BO810" s="72">
        <f t="shared" si="330"/>
        <v>0</v>
      </c>
      <c r="BP810" s="72">
        <f t="shared" si="331"/>
        <v>0</v>
      </c>
      <c r="BQ810" s="72">
        <f t="shared" si="332"/>
        <v>1</v>
      </c>
      <c r="BR810" s="72">
        <f t="shared" si="333"/>
        <v>1</v>
      </c>
      <c r="BS810" s="72">
        <f t="shared" si="334"/>
        <v>1</v>
      </c>
      <c r="BT810" s="72"/>
      <c r="BU810" s="72"/>
      <c r="BV810" s="72"/>
      <c r="BW810" s="72"/>
      <c r="BX810" s="72"/>
      <c r="BY810" s="72"/>
      <c r="BZ810" s="72"/>
      <c r="CA810" s="72"/>
      <c r="CB810" s="72"/>
      <c r="CC810" s="73"/>
      <c r="CD810" s="73"/>
      <c r="CE810" s="73"/>
      <c r="CF810" s="73"/>
      <c r="CG810" s="73"/>
      <c r="CH810" s="73">
        <f t="shared" si="315"/>
        <v>0</v>
      </c>
      <c r="CI810" s="73">
        <f t="shared" si="316"/>
        <v>0</v>
      </c>
      <c r="CJ810" s="73">
        <f t="shared" si="317"/>
        <v>0</v>
      </c>
      <c r="CK810" s="73"/>
      <c r="CL810" s="73">
        <f t="shared" si="318"/>
        <v>0</v>
      </c>
      <c r="CM810" s="73">
        <f t="shared" si="319"/>
        <v>0</v>
      </c>
      <c r="CN810" s="73">
        <f t="shared" si="320"/>
        <v>0</v>
      </c>
      <c r="CO810" s="73">
        <f t="shared" si="321"/>
        <v>0</v>
      </c>
      <c r="CP810" s="73">
        <f t="shared" si="322"/>
        <v>0</v>
      </c>
      <c r="CQ810" s="73">
        <f t="shared" si="323"/>
        <v>0</v>
      </c>
      <c r="CR810" s="73">
        <f t="shared" si="335"/>
        <v>0</v>
      </c>
      <c r="CS810" s="94"/>
      <c r="CT810" s="94"/>
      <c r="CU810" s="94"/>
      <c r="CV810" s="94"/>
      <c r="CW810" s="94"/>
    </row>
    <row r="811" spans="1:101" s="22" customFormat="1" x14ac:dyDescent="0.2">
      <c r="A811" s="91">
        <f t="shared" si="336"/>
        <v>800</v>
      </c>
      <c r="B811" s="61"/>
      <c r="C811" s="61"/>
      <c r="D811" s="61"/>
      <c r="E811" s="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AS811" s="109"/>
      <c r="AT811" s="94"/>
      <c r="AU811" s="94"/>
      <c r="AV811" s="94"/>
      <c r="AW811" s="94"/>
      <c r="AX811" s="94"/>
      <c r="AY811" s="94">
        <f t="shared" si="324"/>
        <v>800</v>
      </c>
      <c r="AZ811" s="94">
        <f>AVERAGE(B$12:B811)</f>
        <v>-1.0500267633333337E-3</v>
      </c>
      <c r="BA811" s="94">
        <f>AVERAGE(C$12:C811)</f>
        <v>4.6842394133333326E-3</v>
      </c>
      <c r="BB811" s="94">
        <f t="shared" si="325"/>
        <v>0</v>
      </c>
      <c r="BC811" s="94">
        <f t="shared" si="326"/>
        <v>0</v>
      </c>
      <c r="BD811" s="94">
        <f t="shared" si="337"/>
        <v>-6.3001605800000027E-2</v>
      </c>
      <c r="BE811" s="94">
        <f t="shared" si="338"/>
        <v>0.28105436479999996</v>
      </c>
      <c r="BF811" s="94">
        <f t="shared" si="339"/>
        <v>0.34405597060000004</v>
      </c>
      <c r="BG811" s="95">
        <f t="shared" si="327"/>
        <v>0</v>
      </c>
      <c r="BH811" s="95">
        <f t="shared" si="328"/>
        <v>0</v>
      </c>
      <c r="BI811" s="95">
        <f>(AVERAGE(B$12:B811)-AVERAGE($D$12:$D811))/STDEV(B$12:B811)</f>
        <v>-8.7081254602406233E-2</v>
      </c>
      <c r="BJ811" s="95">
        <f>(AVERAGE(C$12:C811)-AVERAGE($D$12:$D811))/STDEV(C$12:C811)</f>
        <v>0.10432948975861421</v>
      </c>
      <c r="BK811" s="94"/>
      <c r="BL811" s="94"/>
      <c r="BM811" s="94"/>
      <c r="BN811" s="72">
        <f t="shared" si="329"/>
        <v>0</v>
      </c>
      <c r="BO811" s="72">
        <f t="shared" si="330"/>
        <v>0</v>
      </c>
      <c r="BP811" s="72">
        <f t="shared" si="331"/>
        <v>0</v>
      </c>
      <c r="BQ811" s="72">
        <f t="shared" si="332"/>
        <v>1</v>
      </c>
      <c r="BR811" s="72">
        <f t="shared" si="333"/>
        <v>1</v>
      </c>
      <c r="BS811" s="72">
        <f t="shared" si="334"/>
        <v>1</v>
      </c>
      <c r="BT811" s="72"/>
      <c r="BU811" s="72"/>
      <c r="BV811" s="72"/>
      <c r="BW811" s="72"/>
      <c r="BX811" s="72"/>
      <c r="BY811" s="72"/>
      <c r="BZ811" s="72"/>
      <c r="CA811" s="72"/>
      <c r="CB811" s="72"/>
      <c r="CC811" s="73"/>
      <c r="CD811" s="73"/>
      <c r="CE811" s="73"/>
      <c r="CF811" s="73"/>
      <c r="CG811" s="73"/>
      <c r="CH811" s="73">
        <f t="shared" si="315"/>
        <v>0</v>
      </c>
      <c r="CI811" s="73">
        <f t="shared" si="316"/>
        <v>0</v>
      </c>
      <c r="CJ811" s="73">
        <f t="shared" si="317"/>
        <v>0</v>
      </c>
      <c r="CK811" s="73"/>
      <c r="CL811" s="73">
        <f t="shared" si="318"/>
        <v>0</v>
      </c>
      <c r="CM811" s="73">
        <f t="shared" si="319"/>
        <v>0</v>
      </c>
      <c r="CN811" s="73">
        <f t="shared" si="320"/>
        <v>0</v>
      </c>
      <c r="CO811" s="73">
        <f t="shared" si="321"/>
        <v>0</v>
      </c>
      <c r="CP811" s="73">
        <f t="shared" si="322"/>
        <v>0</v>
      </c>
      <c r="CQ811" s="73">
        <f t="shared" si="323"/>
        <v>0</v>
      </c>
      <c r="CR811" s="73">
        <f t="shared" si="335"/>
        <v>0</v>
      </c>
      <c r="CS811" s="94"/>
      <c r="CT811" s="94"/>
      <c r="CU811" s="94"/>
      <c r="CV811" s="94"/>
      <c r="CW811" s="94"/>
    </row>
    <row r="812" spans="1:101" s="22" customFormat="1" x14ac:dyDescent="0.2">
      <c r="A812" s="91">
        <f t="shared" si="336"/>
        <v>801</v>
      </c>
      <c r="B812" s="61"/>
      <c r="C812" s="61"/>
      <c r="D812" s="61"/>
      <c r="E812" s="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AS812" s="109"/>
      <c r="AT812" s="94"/>
      <c r="AU812" s="94"/>
      <c r="AV812" s="94"/>
      <c r="AW812" s="94"/>
      <c r="AX812" s="94"/>
      <c r="AY812" s="94">
        <f t="shared" si="324"/>
        <v>801</v>
      </c>
      <c r="AZ812" s="94">
        <f>AVERAGE(B$12:B812)</f>
        <v>-1.0500267633333337E-3</v>
      </c>
      <c r="BA812" s="94">
        <f>AVERAGE(C$12:C812)</f>
        <v>4.6842394133333326E-3</v>
      </c>
      <c r="BB812" s="94">
        <f t="shared" si="325"/>
        <v>0</v>
      </c>
      <c r="BC812" s="94">
        <f t="shared" si="326"/>
        <v>0</v>
      </c>
      <c r="BD812" s="94">
        <f t="shared" si="337"/>
        <v>-6.3001605800000027E-2</v>
      </c>
      <c r="BE812" s="94">
        <f t="shared" si="338"/>
        <v>0.28105436479999996</v>
      </c>
      <c r="BF812" s="94">
        <f t="shared" si="339"/>
        <v>0.34405597060000004</v>
      </c>
      <c r="BG812" s="95">
        <f t="shared" si="327"/>
        <v>0</v>
      </c>
      <c r="BH812" s="95">
        <f t="shared" si="328"/>
        <v>0</v>
      </c>
      <c r="BI812" s="95">
        <f>(AVERAGE(B$12:B812)-AVERAGE($D$12:$D812))/STDEV(B$12:B812)</f>
        <v>-8.7081254602406233E-2</v>
      </c>
      <c r="BJ812" s="95">
        <f>(AVERAGE(C$12:C812)-AVERAGE($D$12:$D812))/STDEV(C$12:C812)</f>
        <v>0.10432948975861421</v>
      </c>
      <c r="BK812" s="94"/>
      <c r="BL812" s="94"/>
      <c r="BM812" s="94"/>
      <c r="BN812" s="72">
        <f t="shared" si="329"/>
        <v>0</v>
      </c>
      <c r="BO812" s="72">
        <f t="shared" si="330"/>
        <v>0</v>
      </c>
      <c r="BP812" s="72">
        <f t="shared" si="331"/>
        <v>0</v>
      </c>
      <c r="BQ812" s="72">
        <f t="shared" si="332"/>
        <v>1</v>
      </c>
      <c r="BR812" s="72">
        <f t="shared" si="333"/>
        <v>1</v>
      </c>
      <c r="BS812" s="72">
        <f t="shared" si="334"/>
        <v>1</v>
      </c>
      <c r="BT812" s="72"/>
      <c r="BU812" s="72"/>
      <c r="BV812" s="72"/>
      <c r="BW812" s="72"/>
      <c r="BX812" s="72"/>
      <c r="BY812" s="72"/>
      <c r="BZ812" s="72"/>
      <c r="CA812" s="72"/>
      <c r="CB812" s="72"/>
      <c r="CC812" s="73"/>
      <c r="CD812" s="73"/>
      <c r="CE812" s="73"/>
      <c r="CF812" s="73"/>
      <c r="CG812" s="73"/>
      <c r="CH812" s="73">
        <f t="shared" si="315"/>
        <v>0</v>
      </c>
      <c r="CI812" s="73">
        <f t="shared" si="316"/>
        <v>0</v>
      </c>
      <c r="CJ812" s="73">
        <f t="shared" si="317"/>
        <v>0</v>
      </c>
      <c r="CK812" s="73"/>
      <c r="CL812" s="73">
        <f t="shared" si="318"/>
        <v>0</v>
      </c>
      <c r="CM812" s="73">
        <f t="shared" si="319"/>
        <v>0</v>
      </c>
      <c r="CN812" s="73">
        <f t="shared" si="320"/>
        <v>0</v>
      </c>
      <c r="CO812" s="73">
        <f t="shared" si="321"/>
        <v>0</v>
      </c>
      <c r="CP812" s="73">
        <f t="shared" si="322"/>
        <v>0</v>
      </c>
      <c r="CQ812" s="73">
        <f t="shared" si="323"/>
        <v>0</v>
      </c>
      <c r="CR812" s="73">
        <f t="shared" si="335"/>
        <v>0</v>
      </c>
      <c r="CS812" s="94"/>
      <c r="CT812" s="94"/>
      <c r="CU812" s="94"/>
      <c r="CV812" s="94"/>
      <c r="CW812" s="94"/>
    </row>
    <row r="813" spans="1:101" s="22" customFormat="1" x14ac:dyDescent="0.2">
      <c r="A813" s="91">
        <f t="shared" si="336"/>
        <v>802</v>
      </c>
      <c r="B813" s="61"/>
      <c r="C813" s="61"/>
      <c r="D813" s="61"/>
      <c r="E813" s="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AS813" s="109"/>
      <c r="AT813" s="94"/>
      <c r="AU813" s="94"/>
      <c r="AV813" s="94"/>
      <c r="AW813" s="94"/>
      <c r="AX813" s="94"/>
      <c r="AY813" s="94">
        <f t="shared" si="324"/>
        <v>802</v>
      </c>
      <c r="AZ813" s="94">
        <f>AVERAGE(B$12:B813)</f>
        <v>-1.0500267633333337E-3</v>
      </c>
      <c r="BA813" s="94">
        <f>AVERAGE(C$12:C813)</f>
        <v>4.6842394133333326E-3</v>
      </c>
      <c r="BB813" s="94">
        <f t="shared" si="325"/>
        <v>0</v>
      </c>
      <c r="BC813" s="94">
        <f t="shared" si="326"/>
        <v>0</v>
      </c>
      <c r="BD813" s="94">
        <f t="shared" si="337"/>
        <v>-6.3001605800000027E-2</v>
      </c>
      <c r="BE813" s="94">
        <f t="shared" si="338"/>
        <v>0.28105436479999996</v>
      </c>
      <c r="BF813" s="94">
        <f t="shared" si="339"/>
        <v>0.34405597060000004</v>
      </c>
      <c r="BG813" s="95">
        <f t="shared" si="327"/>
        <v>0</v>
      </c>
      <c r="BH813" s="95">
        <f t="shared" si="328"/>
        <v>0</v>
      </c>
      <c r="BI813" s="95">
        <f>(AVERAGE(B$12:B813)-AVERAGE($D$12:$D813))/STDEV(B$12:B813)</f>
        <v>-8.7081254602406233E-2</v>
      </c>
      <c r="BJ813" s="95">
        <f>(AVERAGE(C$12:C813)-AVERAGE($D$12:$D813))/STDEV(C$12:C813)</f>
        <v>0.10432948975861421</v>
      </c>
      <c r="BK813" s="94"/>
      <c r="BL813" s="94"/>
      <c r="BM813" s="94"/>
      <c r="BN813" s="72">
        <f t="shared" si="329"/>
        <v>0</v>
      </c>
      <c r="BO813" s="72">
        <f t="shared" si="330"/>
        <v>0</v>
      </c>
      <c r="BP813" s="72">
        <f t="shared" si="331"/>
        <v>0</v>
      </c>
      <c r="BQ813" s="72">
        <f t="shared" si="332"/>
        <v>1</v>
      </c>
      <c r="BR813" s="72">
        <f t="shared" si="333"/>
        <v>1</v>
      </c>
      <c r="BS813" s="72">
        <f t="shared" si="334"/>
        <v>1</v>
      </c>
      <c r="BT813" s="72"/>
      <c r="BU813" s="72"/>
      <c r="BV813" s="72"/>
      <c r="BW813" s="72"/>
      <c r="BX813" s="72"/>
      <c r="BY813" s="72"/>
      <c r="BZ813" s="72"/>
      <c r="CA813" s="72"/>
      <c r="CB813" s="72"/>
      <c r="CC813" s="73"/>
      <c r="CD813" s="73"/>
      <c r="CE813" s="73"/>
      <c r="CF813" s="73"/>
      <c r="CG813" s="73"/>
      <c r="CH813" s="73">
        <f t="shared" si="315"/>
        <v>0</v>
      </c>
      <c r="CI813" s="73">
        <f t="shared" si="316"/>
        <v>0</v>
      </c>
      <c r="CJ813" s="73">
        <f t="shared" si="317"/>
        <v>0</v>
      </c>
      <c r="CK813" s="73"/>
      <c r="CL813" s="73">
        <f t="shared" si="318"/>
        <v>0</v>
      </c>
      <c r="CM813" s="73">
        <f t="shared" si="319"/>
        <v>0</v>
      </c>
      <c r="CN813" s="73">
        <f t="shared" si="320"/>
        <v>0</v>
      </c>
      <c r="CO813" s="73">
        <f t="shared" si="321"/>
        <v>0</v>
      </c>
      <c r="CP813" s="73">
        <f t="shared" si="322"/>
        <v>0</v>
      </c>
      <c r="CQ813" s="73">
        <f t="shared" si="323"/>
        <v>0</v>
      </c>
      <c r="CR813" s="73">
        <f t="shared" si="335"/>
        <v>0</v>
      </c>
      <c r="CS813" s="94"/>
      <c r="CT813" s="94"/>
      <c r="CU813" s="94"/>
      <c r="CV813" s="94"/>
      <c r="CW813" s="94"/>
    </row>
    <row r="814" spans="1:101" s="22" customFormat="1" x14ac:dyDescent="0.2">
      <c r="A814" s="91">
        <f t="shared" si="336"/>
        <v>803</v>
      </c>
      <c r="B814" s="61"/>
      <c r="C814" s="61"/>
      <c r="D814" s="61"/>
      <c r="E814" s="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AS814" s="109"/>
      <c r="AT814" s="94"/>
      <c r="AU814" s="94"/>
      <c r="AV814" s="94"/>
      <c r="AW814" s="94"/>
      <c r="AX814" s="94"/>
      <c r="AY814" s="94">
        <f t="shared" si="324"/>
        <v>803</v>
      </c>
      <c r="AZ814" s="94">
        <f>AVERAGE(B$12:B814)</f>
        <v>-1.0500267633333337E-3</v>
      </c>
      <c r="BA814" s="94">
        <f>AVERAGE(C$12:C814)</f>
        <v>4.6842394133333326E-3</v>
      </c>
      <c r="BB814" s="94">
        <f t="shared" si="325"/>
        <v>0</v>
      </c>
      <c r="BC814" s="94">
        <f t="shared" si="326"/>
        <v>0</v>
      </c>
      <c r="BD814" s="94">
        <f t="shared" si="337"/>
        <v>-6.3001605800000027E-2</v>
      </c>
      <c r="BE814" s="94">
        <f t="shared" si="338"/>
        <v>0.28105436479999996</v>
      </c>
      <c r="BF814" s="94">
        <f t="shared" si="339"/>
        <v>0.34405597060000004</v>
      </c>
      <c r="BG814" s="95">
        <f t="shared" si="327"/>
        <v>0</v>
      </c>
      <c r="BH814" s="95">
        <f t="shared" si="328"/>
        <v>0</v>
      </c>
      <c r="BI814" s="95">
        <f>(AVERAGE(B$12:B814)-AVERAGE($D$12:$D814))/STDEV(B$12:B814)</f>
        <v>-8.7081254602406233E-2</v>
      </c>
      <c r="BJ814" s="95">
        <f>(AVERAGE(C$12:C814)-AVERAGE($D$12:$D814))/STDEV(C$12:C814)</f>
        <v>0.10432948975861421</v>
      </c>
      <c r="BK814" s="94"/>
      <c r="BL814" s="94"/>
      <c r="BM814" s="94"/>
      <c r="BN814" s="72">
        <f t="shared" si="329"/>
        <v>0</v>
      </c>
      <c r="BO814" s="72">
        <f t="shared" si="330"/>
        <v>0</v>
      </c>
      <c r="BP814" s="72">
        <f t="shared" si="331"/>
        <v>0</v>
      </c>
      <c r="BQ814" s="72">
        <f t="shared" si="332"/>
        <v>1</v>
      </c>
      <c r="BR814" s="72">
        <f t="shared" si="333"/>
        <v>1</v>
      </c>
      <c r="BS814" s="72">
        <f t="shared" si="334"/>
        <v>1</v>
      </c>
      <c r="BT814" s="72"/>
      <c r="BU814" s="72"/>
      <c r="BV814" s="72"/>
      <c r="BW814" s="72"/>
      <c r="BX814" s="72"/>
      <c r="BY814" s="72"/>
      <c r="BZ814" s="72"/>
      <c r="CA814" s="72"/>
      <c r="CB814" s="72"/>
      <c r="CC814" s="73"/>
      <c r="CD814" s="73"/>
      <c r="CE814" s="73"/>
      <c r="CF814" s="73"/>
      <c r="CG814" s="73"/>
      <c r="CH814" s="73">
        <f t="shared" si="315"/>
        <v>0</v>
      </c>
      <c r="CI814" s="73">
        <f t="shared" si="316"/>
        <v>0</v>
      </c>
      <c r="CJ814" s="73">
        <f t="shared" si="317"/>
        <v>0</v>
      </c>
      <c r="CK814" s="73"/>
      <c r="CL814" s="73">
        <f t="shared" si="318"/>
        <v>0</v>
      </c>
      <c r="CM814" s="73">
        <f t="shared" si="319"/>
        <v>0</v>
      </c>
      <c r="CN814" s="73">
        <f t="shared" si="320"/>
        <v>0</v>
      </c>
      <c r="CO814" s="73">
        <f t="shared" si="321"/>
        <v>0</v>
      </c>
      <c r="CP814" s="73">
        <f t="shared" si="322"/>
        <v>0</v>
      </c>
      <c r="CQ814" s="73">
        <f t="shared" si="323"/>
        <v>0</v>
      </c>
      <c r="CR814" s="73">
        <f t="shared" si="335"/>
        <v>0</v>
      </c>
      <c r="CS814" s="94"/>
      <c r="CT814" s="94"/>
      <c r="CU814" s="94"/>
      <c r="CV814" s="94"/>
      <c r="CW814" s="94"/>
    </row>
    <row r="815" spans="1:101" s="22" customFormat="1" x14ac:dyDescent="0.2">
      <c r="A815" s="91">
        <f t="shared" si="336"/>
        <v>804</v>
      </c>
      <c r="B815" s="61"/>
      <c r="C815" s="61"/>
      <c r="D815" s="61"/>
      <c r="E815" s="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AS815" s="109"/>
      <c r="AT815" s="94"/>
      <c r="AU815" s="94"/>
      <c r="AV815" s="94"/>
      <c r="AW815" s="94"/>
      <c r="AX815" s="94"/>
      <c r="AY815" s="94">
        <f t="shared" si="324"/>
        <v>804</v>
      </c>
      <c r="AZ815" s="94">
        <f>AVERAGE(B$12:B815)</f>
        <v>-1.0500267633333337E-3</v>
      </c>
      <c r="BA815" s="94">
        <f>AVERAGE(C$12:C815)</f>
        <v>4.6842394133333326E-3</v>
      </c>
      <c r="BB815" s="94">
        <f t="shared" si="325"/>
        <v>0</v>
      </c>
      <c r="BC815" s="94">
        <f t="shared" si="326"/>
        <v>0</v>
      </c>
      <c r="BD815" s="94">
        <f t="shared" si="337"/>
        <v>-6.3001605800000027E-2</v>
      </c>
      <c r="BE815" s="94">
        <f t="shared" si="338"/>
        <v>0.28105436479999996</v>
      </c>
      <c r="BF815" s="94">
        <f t="shared" si="339"/>
        <v>0.34405597060000004</v>
      </c>
      <c r="BG815" s="95">
        <f t="shared" si="327"/>
        <v>0</v>
      </c>
      <c r="BH815" s="95">
        <f t="shared" si="328"/>
        <v>0</v>
      </c>
      <c r="BI815" s="95">
        <f>(AVERAGE(B$12:B815)-AVERAGE($D$12:$D815))/STDEV(B$12:B815)</f>
        <v>-8.7081254602406233E-2</v>
      </c>
      <c r="BJ815" s="95">
        <f>(AVERAGE(C$12:C815)-AVERAGE($D$12:$D815))/STDEV(C$12:C815)</f>
        <v>0.10432948975861421</v>
      </c>
      <c r="BK815" s="94"/>
      <c r="BL815" s="94"/>
      <c r="BM815" s="94"/>
      <c r="BN815" s="72">
        <f t="shared" si="329"/>
        <v>0</v>
      </c>
      <c r="BO815" s="72">
        <f t="shared" si="330"/>
        <v>0</v>
      </c>
      <c r="BP815" s="72">
        <f t="shared" si="331"/>
        <v>0</v>
      </c>
      <c r="BQ815" s="72">
        <f t="shared" si="332"/>
        <v>1</v>
      </c>
      <c r="BR815" s="72">
        <f t="shared" si="333"/>
        <v>1</v>
      </c>
      <c r="BS815" s="72">
        <f t="shared" si="334"/>
        <v>1</v>
      </c>
      <c r="BT815" s="72"/>
      <c r="BU815" s="72"/>
      <c r="BV815" s="72"/>
      <c r="BW815" s="72"/>
      <c r="BX815" s="72"/>
      <c r="BY815" s="72"/>
      <c r="BZ815" s="72"/>
      <c r="CA815" s="72"/>
      <c r="CB815" s="72"/>
      <c r="CC815" s="73"/>
      <c r="CD815" s="73"/>
      <c r="CE815" s="73"/>
      <c r="CF815" s="73"/>
      <c r="CG815" s="73"/>
      <c r="CH815" s="73">
        <f t="shared" si="315"/>
        <v>0</v>
      </c>
      <c r="CI815" s="73">
        <f t="shared" si="316"/>
        <v>0</v>
      </c>
      <c r="CJ815" s="73">
        <f t="shared" si="317"/>
        <v>0</v>
      </c>
      <c r="CK815" s="73"/>
      <c r="CL815" s="73">
        <f t="shared" si="318"/>
        <v>0</v>
      </c>
      <c r="CM815" s="73">
        <f t="shared" si="319"/>
        <v>0</v>
      </c>
      <c r="CN815" s="73">
        <f t="shared" si="320"/>
        <v>0</v>
      </c>
      <c r="CO815" s="73">
        <f t="shared" si="321"/>
        <v>0</v>
      </c>
      <c r="CP815" s="73">
        <f t="shared" si="322"/>
        <v>0</v>
      </c>
      <c r="CQ815" s="73">
        <f t="shared" si="323"/>
        <v>0</v>
      </c>
      <c r="CR815" s="73">
        <f t="shared" si="335"/>
        <v>0</v>
      </c>
      <c r="CS815" s="94"/>
      <c r="CT815" s="94"/>
      <c r="CU815" s="94"/>
      <c r="CV815" s="94"/>
      <c r="CW815" s="94"/>
    </row>
    <row r="816" spans="1:101" s="22" customFormat="1" x14ac:dyDescent="0.2">
      <c r="A816" s="91">
        <f t="shared" si="336"/>
        <v>805</v>
      </c>
      <c r="B816" s="61"/>
      <c r="C816" s="61"/>
      <c r="D816" s="61"/>
      <c r="E816" s="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AS816" s="109"/>
      <c r="AT816" s="94"/>
      <c r="AU816" s="94"/>
      <c r="AV816" s="94"/>
      <c r="AW816" s="94"/>
      <c r="AX816" s="94"/>
      <c r="AY816" s="94">
        <f t="shared" si="324"/>
        <v>805</v>
      </c>
      <c r="AZ816" s="94">
        <f>AVERAGE(B$12:B816)</f>
        <v>-1.0500267633333337E-3</v>
      </c>
      <c r="BA816" s="94">
        <f>AVERAGE(C$12:C816)</f>
        <v>4.6842394133333326E-3</v>
      </c>
      <c r="BB816" s="94">
        <f t="shared" si="325"/>
        <v>0</v>
      </c>
      <c r="BC816" s="94">
        <f t="shared" si="326"/>
        <v>0</v>
      </c>
      <c r="BD816" s="94">
        <f t="shared" si="337"/>
        <v>-6.3001605800000027E-2</v>
      </c>
      <c r="BE816" s="94">
        <f t="shared" si="338"/>
        <v>0.28105436479999996</v>
      </c>
      <c r="BF816" s="94">
        <f t="shared" si="339"/>
        <v>0.34405597060000004</v>
      </c>
      <c r="BG816" s="95">
        <f t="shared" si="327"/>
        <v>0</v>
      </c>
      <c r="BH816" s="95">
        <f t="shared" si="328"/>
        <v>0</v>
      </c>
      <c r="BI816" s="95">
        <f>(AVERAGE(B$12:B816)-AVERAGE($D$12:$D816))/STDEV(B$12:B816)</f>
        <v>-8.7081254602406233E-2</v>
      </c>
      <c r="BJ816" s="95">
        <f>(AVERAGE(C$12:C816)-AVERAGE($D$12:$D816))/STDEV(C$12:C816)</f>
        <v>0.10432948975861421</v>
      </c>
      <c r="BK816" s="94"/>
      <c r="BL816" s="94"/>
      <c r="BM816" s="94"/>
      <c r="BN816" s="72">
        <f t="shared" si="329"/>
        <v>0</v>
      </c>
      <c r="BO816" s="72">
        <f t="shared" si="330"/>
        <v>0</v>
      </c>
      <c r="BP816" s="72">
        <f t="shared" si="331"/>
        <v>0</v>
      </c>
      <c r="BQ816" s="72">
        <f t="shared" si="332"/>
        <v>1</v>
      </c>
      <c r="BR816" s="72">
        <f t="shared" si="333"/>
        <v>1</v>
      </c>
      <c r="BS816" s="72">
        <f t="shared" si="334"/>
        <v>1</v>
      </c>
      <c r="BT816" s="72"/>
      <c r="BU816" s="72"/>
      <c r="BV816" s="72"/>
      <c r="BW816" s="72"/>
      <c r="BX816" s="72"/>
      <c r="BY816" s="72"/>
      <c r="BZ816" s="72"/>
      <c r="CA816" s="72"/>
      <c r="CB816" s="72"/>
      <c r="CC816" s="73"/>
      <c r="CD816" s="73"/>
      <c r="CE816" s="73"/>
      <c r="CF816" s="73"/>
      <c r="CG816" s="73"/>
      <c r="CH816" s="73">
        <f t="shared" si="315"/>
        <v>0</v>
      </c>
      <c r="CI816" s="73">
        <f t="shared" si="316"/>
        <v>0</v>
      </c>
      <c r="CJ816" s="73">
        <f t="shared" si="317"/>
        <v>0</v>
      </c>
      <c r="CK816" s="73"/>
      <c r="CL816" s="73">
        <f t="shared" si="318"/>
        <v>0</v>
      </c>
      <c r="CM816" s="73">
        <f t="shared" si="319"/>
        <v>0</v>
      </c>
      <c r="CN816" s="73">
        <f t="shared" si="320"/>
        <v>0</v>
      </c>
      <c r="CO816" s="73">
        <f t="shared" si="321"/>
        <v>0</v>
      </c>
      <c r="CP816" s="73">
        <f t="shared" si="322"/>
        <v>0</v>
      </c>
      <c r="CQ816" s="73">
        <f t="shared" si="323"/>
        <v>0</v>
      </c>
      <c r="CR816" s="73">
        <f t="shared" si="335"/>
        <v>0</v>
      </c>
      <c r="CS816" s="94"/>
      <c r="CT816" s="94"/>
      <c r="CU816" s="94"/>
      <c r="CV816" s="94"/>
      <c r="CW816" s="94"/>
    </row>
    <row r="817" spans="1:101" s="22" customFormat="1" x14ac:dyDescent="0.2">
      <c r="A817" s="91">
        <f t="shared" si="336"/>
        <v>806</v>
      </c>
      <c r="B817" s="61"/>
      <c r="C817" s="61"/>
      <c r="D817" s="61"/>
      <c r="E817" s="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AS817" s="109"/>
      <c r="AT817" s="94"/>
      <c r="AU817" s="94"/>
      <c r="AV817" s="94"/>
      <c r="AW817" s="94"/>
      <c r="AX817" s="94"/>
      <c r="AY817" s="94">
        <f t="shared" si="324"/>
        <v>806</v>
      </c>
      <c r="AZ817" s="94">
        <f>AVERAGE(B$12:B817)</f>
        <v>-1.0500267633333337E-3</v>
      </c>
      <c r="BA817" s="94">
        <f>AVERAGE(C$12:C817)</f>
        <v>4.6842394133333326E-3</v>
      </c>
      <c r="BB817" s="94">
        <f t="shared" si="325"/>
        <v>0</v>
      </c>
      <c r="BC817" s="94">
        <f t="shared" si="326"/>
        <v>0</v>
      </c>
      <c r="BD817" s="94">
        <f t="shared" si="337"/>
        <v>-6.3001605800000027E-2</v>
      </c>
      <c r="BE817" s="94">
        <f t="shared" si="338"/>
        <v>0.28105436479999996</v>
      </c>
      <c r="BF817" s="94">
        <f t="shared" si="339"/>
        <v>0.34405597060000004</v>
      </c>
      <c r="BG817" s="95">
        <f t="shared" si="327"/>
        <v>0</v>
      </c>
      <c r="BH817" s="95">
        <f t="shared" si="328"/>
        <v>0</v>
      </c>
      <c r="BI817" s="95">
        <f>(AVERAGE(B$12:B817)-AVERAGE($D$12:$D817))/STDEV(B$12:B817)</f>
        <v>-8.7081254602406233E-2</v>
      </c>
      <c r="BJ817" s="95">
        <f>(AVERAGE(C$12:C817)-AVERAGE($D$12:$D817))/STDEV(C$12:C817)</f>
        <v>0.10432948975861421</v>
      </c>
      <c r="BK817" s="94"/>
      <c r="BL817" s="94"/>
      <c r="BM817" s="94"/>
      <c r="BN817" s="72">
        <f t="shared" si="329"/>
        <v>0</v>
      </c>
      <c r="BO817" s="72">
        <f t="shared" si="330"/>
        <v>0</v>
      </c>
      <c r="BP817" s="72">
        <f t="shared" si="331"/>
        <v>0</v>
      </c>
      <c r="BQ817" s="72">
        <f t="shared" si="332"/>
        <v>1</v>
      </c>
      <c r="BR817" s="72">
        <f t="shared" si="333"/>
        <v>1</v>
      </c>
      <c r="BS817" s="72">
        <f t="shared" si="334"/>
        <v>1</v>
      </c>
      <c r="BT817" s="72"/>
      <c r="BU817" s="72"/>
      <c r="BV817" s="72"/>
      <c r="BW817" s="72"/>
      <c r="BX817" s="72"/>
      <c r="BY817" s="72"/>
      <c r="BZ817" s="72"/>
      <c r="CA817" s="72"/>
      <c r="CB817" s="72"/>
      <c r="CC817" s="73"/>
      <c r="CD817" s="73"/>
      <c r="CE817" s="73"/>
      <c r="CF817" s="73"/>
      <c r="CG817" s="73"/>
      <c r="CH817" s="73">
        <f t="shared" si="315"/>
        <v>0</v>
      </c>
      <c r="CI817" s="73">
        <f t="shared" si="316"/>
        <v>0</v>
      </c>
      <c r="CJ817" s="73">
        <f t="shared" si="317"/>
        <v>0</v>
      </c>
      <c r="CK817" s="73"/>
      <c r="CL817" s="73">
        <f t="shared" si="318"/>
        <v>0</v>
      </c>
      <c r="CM817" s="73">
        <f t="shared" si="319"/>
        <v>0</v>
      </c>
      <c r="CN817" s="73">
        <f t="shared" si="320"/>
        <v>0</v>
      </c>
      <c r="CO817" s="73">
        <f t="shared" si="321"/>
        <v>0</v>
      </c>
      <c r="CP817" s="73">
        <f t="shared" si="322"/>
        <v>0</v>
      </c>
      <c r="CQ817" s="73">
        <f t="shared" si="323"/>
        <v>0</v>
      </c>
      <c r="CR817" s="73">
        <f t="shared" si="335"/>
        <v>0</v>
      </c>
      <c r="CS817" s="94"/>
      <c r="CT817" s="94"/>
      <c r="CU817" s="94"/>
      <c r="CV817" s="94"/>
      <c r="CW817" s="94"/>
    </row>
    <row r="818" spans="1:101" s="22" customFormat="1" x14ac:dyDescent="0.2">
      <c r="A818" s="91">
        <f t="shared" si="336"/>
        <v>807</v>
      </c>
      <c r="B818" s="61"/>
      <c r="C818" s="61"/>
      <c r="D818" s="61"/>
      <c r="E818" s="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AS818" s="109"/>
      <c r="AT818" s="94"/>
      <c r="AU818" s="94"/>
      <c r="AV818" s="94"/>
      <c r="AW818" s="94"/>
      <c r="AX818" s="94"/>
      <c r="AY818" s="94">
        <f t="shared" si="324"/>
        <v>807</v>
      </c>
      <c r="AZ818" s="94">
        <f>AVERAGE(B$12:B818)</f>
        <v>-1.0500267633333337E-3</v>
      </c>
      <c r="BA818" s="94">
        <f>AVERAGE(C$12:C818)</f>
        <v>4.6842394133333326E-3</v>
      </c>
      <c r="BB818" s="94">
        <f t="shared" si="325"/>
        <v>0</v>
      </c>
      <c r="BC818" s="94">
        <f t="shared" si="326"/>
        <v>0</v>
      </c>
      <c r="BD818" s="94">
        <f t="shared" si="337"/>
        <v>-6.3001605800000027E-2</v>
      </c>
      <c r="BE818" s="94">
        <f t="shared" si="338"/>
        <v>0.28105436479999996</v>
      </c>
      <c r="BF818" s="94">
        <f t="shared" si="339"/>
        <v>0.34405597060000004</v>
      </c>
      <c r="BG818" s="95">
        <f t="shared" si="327"/>
        <v>0</v>
      </c>
      <c r="BH818" s="95">
        <f t="shared" si="328"/>
        <v>0</v>
      </c>
      <c r="BI818" s="95">
        <f>(AVERAGE(B$12:B818)-AVERAGE($D$12:$D818))/STDEV(B$12:B818)</f>
        <v>-8.7081254602406233E-2</v>
      </c>
      <c r="BJ818" s="95">
        <f>(AVERAGE(C$12:C818)-AVERAGE($D$12:$D818))/STDEV(C$12:C818)</f>
        <v>0.10432948975861421</v>
      </c>
      <c r="BK818" s="94"/>
      <c r="BL818" s="94"/>
      <c r="BM818" s="94"/>
      <c r="BN818" s="72">
        <f t="shared" si="329"/>
        <v>0</v>
      </c>
      <c r="BO818" s="72">
        <f t="shared" si="330"/>
        <v>0</v>
      </c>
      <c r="BP818" s="72">
        <f t="shared" si="331"/>
        <v>0</v>
      </c>
      <c r="BQ818" s="72">
        <f t="shared" si="332"/>
        <v>1</v>
      </c>
      <c r="BR818" s="72">
        <f t="shared" si="333"/>
        <v>1</v>
      </c>
      <c r="BS818" s="72">
        <f t="shared" si="334"/>
        <v>1</v>
      </c>
      <c r="BT818" s="72"/>
      <c r="BU818" s="72"/>
      <c r="BV818" s="72"/>
      <c r="BW818" s="72"/>
      <c r="BX818" s="72"/>
      <c r="BY818" s="72"/>
      <c r="BZ818" s="72"/>
      <c r="CA818" s="72"/>
      <c r="CB818" s="72"/>
      <c r="CC818" s="73"/>
      <c r="CD818" s="73"/>
      <c r="CE818" s="73"/>
      <c r="CF818" s="73"/>
      <c r="CG818" s="73"/>
      <c r="CH818" s="73">
        <f t="shared" si="315"/>
        <v>0</v>
      </c>
      <c r="CI818" s="73">
        <f t="shared" si="316"/>
        <v>0</v>
      </c>
      <c r="CJ818" s="73">
        <f t="shared" si="317"/>
        <v>0</v>
      </c>
      <c r="CK818" s="73"/>
      <c r="CL818" s="73">
        <f t="shared" si="318"/>
        <v>0</v>
      </c>
      <c r="CM818" s="73">
        <f t="shared" si="319"/>
        <v>0</v>
      </c>
      <c r="CN818" s="73">
        <f t="shared" si="320"/>
        <v>0</v>
      </c>
      <c r="CO818" s="73">
        <f t="shared" si="321"/>
        <v>0</v>
      </c>
      <c r="CP818" s="73">
        <f t="shared" si="322"/>
        <v>0</v>
      </c>
      <c r="CQ818" s="73">
        <f t="shared" si="323"/>
        <v>0</v>
      </c>
      <c r="CR818" s="73">
        <f t="shared" si="335"/>
        <v>0</v>
      </c>
      <c r="CS818" s="94"/>
      <c r="CT818" s="94"/>
      <c r="CU818" s="94"/>
      <c r="CV818" s="94"/>
      <c r="CW818" s="94"/>
    </row>
    <row r="819" spans="1:101" s="22" customFormat="1" x14ac:dyDescent="0.2">
      <c r="A819" s="91">
        <f t="shared" si="336"/>
        <v>808</v>
      </c>
      <c r="B819" s="61"/>
      <c r="C819" s="61"/>
      <c r="D819" s="61"/>
      <c r="E819" s="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AS819" s="109"/>
      <c r="AT819" s="94"/>
      <c r="AU819" s="94"/>
      <c r="AV819" s="94"/>
      <c r="AW819" s="94"/>
      <c r="AX819" s="94"/>
      <c r="AY819" s="94">
        <f t="shared" si="324"/>
        <v>808</v>
      </c>
      <c r="AZ819" s="94">
        <f>AVERAGE(B$12:B819)</f>
        <v>-1.0500267633333337E-3</v>
      </c>
      <c r="BA819" s="94">
        <f>AVERAGE(C$12:C819)</f>
        <v>4.6842394133333326E-3</v>
      </c>
      <c r="BB819" s="94">
        <f t="shared" si="325"/>
        <v>0</v>
      </c>
      <c r="BC819" s="94">
        <f t="shared" si="326"/>
        <v>0</v>
      </c>
      <c r="BD819" s="94">
        <f t="shared" si="337"/>
        <v>-6.3001605800000027E-2</v>
      </c>
      <c r="BE819" s="94">
        <f t="shared" si="338"/>
        <v>0.28105436479999996</v>
      </c>
      <c r="BF819" s="94">
        <f t="shared" si="339"/>
        <v>0.34405597060000004</v>
      </c>
      <c r="BG819" s="95">
        <f t="shared" si="327"/>
        <v>0</v>
      </c>
      <c r="BH819" s="95">
        <f t="shared" si="328"/>
        <v>0</v>
      </c>
      <c r="BI819" s="95">
        <f>(AVERAGE(B$12:B819)-AVERAGE($D$12:$D819))/STDEV(B$12:B819)</f>
        <v>-8.7081254602406233E-2</v>
      </c>
      <c r="BJ819" s="95">
        <f>(AVERAGE(C$12:C819)-AVERAGE($D$12:$D819))/STDEV(C$12:C819)</f>
        <v>0.10432948975861421</v>
      </c>
      <c r="BK819" s="94"/>
      <c r="BL819" s="94"/>
      <c r="BM819" s="94"/>
      <c r="BN819" s="72">
        <f t="shared" si="329"/>
        <v>0</v>
      </c>
      <c r="BO819" s="72">
        <f t="shared" si="330"/>
        <v>0</v>
      </c>
      <c r="BP819" s="72">
        <f t="shared" si="331"/>
        <v>0</v>
      </c>
      <c r="BQ819" s="72">
        <f t="shared" si="332"/>
        <v>1</v>
      </c>
      <c r="BR819" s="72">
        <f t="shared" si="333"/>
        <v>1</v>
      </c>
      <c r="BS819" s="72">
        <f t="shared" si="334"/>
        <v>1</v>
      </c>
      <c r="BT819" s="72"/>
      <c r="BU819" s="72"/>
      <c r="BV819" s="72"/>
      <c r="BW819" s="72"/>
      <c r="BX819" s="72"/>
      <c r="BY819" s="72"/>
      <c r="BZ819" s="72"/>
      <c r="CA819" s="72"/>
      <c r="CB819" s="72"/>
      <c r="CC819" s="73"/>
      <c r="CD819" s="73"/>
      <c r="CE819" s="73"/>
      <c r="CF819" s="73"/>
      <c r="CG819" s="73"/>
      <c r="CH819" s="73">
        <f t="shared" si="315"/>
        <v>0</v>
      </c>
      <c r="CI819" s="73">
        <f t="shared" si="316"/>
        <v>0</v>
      </c>
      <c r="CJ819" s="73">
        <f t="shared" si="317"/>
        <v>0</v>
      </c>
      <c r="CK819" s="73"/>
      <c r="CL819" s="73">
        <f t="shared" si="318"/>
        <v>0</v>
      </c>
      <c r="CM819" s="73">
        <f t="shared" si="319"/>
        <v>0</v>
      </c>
      <c r="CN819" s="73">
        <f t="shared" si="320"/>
        <v>0</v>
      </c>
      <c r="CO819" s="73">
        <f t="shared" si="321"/>
        <v>0</v>
      </c>
      <c r="CP819" s="73">
        <f t="shared" si="322"/>
        <v>0</v>
      </c>
      <c r="CQ819" s="73">
        <f t="shared" si="323"/>
        <v>0</v>
      </c>
      <c r="CR819" s="73">
        <f t="shared" si="335"/>
        <v>0</v>
      </c>
      <c r="CS819" s="94"/>
      <c r="CT819" s="94"/>
      <c r="CU819" s="94"/>
      <c r="CV819" s="94"/>
      <c r="CW819" s="94"/>
    </row>
    <row r="820" spans="1:101" s="22" customFormat="1" x14ac:dyDescent="0.2">
      <c r="A820" s="91">
        <f t="shared" si="336"/>
        <v>809</v>
      </c>
      <c r="B820" s="61"/>
      <c r="C820" s="61"/>
      <c r="D820" s="61"/>
      <c r="E820" s="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AS820" s="109"/>
      <c r="AT820" s="94"/>
      <c r="AU820" s="94"/>
      <c r="AV820" s="94"/>
      <c r="AW820" s="94"/>
      <c r="AX820" s="94"/>
      <c r="AY820" s="94">
        <f t="shared" si="324"/>
        <v>809</v>
      </c>
      <c r="AZ820" s="94">
        <f>AVERAGE(B$12:B820)</f>
        <v>-1.0500267633333337E-3</v>
      </c>
      <c r="BA820" s="94">
        <f>AVERAGE(C$12:C820)</f>
        <v>4.6842394133333326E-3</v>
      </c>
      <c r="BB820" s="94">
        <f t="shared" si="325"/>
        <v>0</v>
      </c>
      <c r="BC820" s="94">
        <f t="shared" si="326"/>
        <v>0</v>
      </c>
      <c r="BD820" s="94">
        <f t="shared" si="337"/>
        <v>-6.3001605800000027E-2</v>
      </c>
      <c r="BE820" s="94">
        <f t="shared" si="338"/>
        <v>0.28105436479999996</v>
      </c>
      <c r="BF820" s="94">
        <f t="shared" si="339"/>
        <v>0.34405597060000004</v>
      </c>
      <c r="BG820" s="95">
        <f t="shared" si="327"/>
        <v>0</v>
      </c>
      <c r="BH820" s="95">
        <f t="shared" si="328"/>
        <v>0</v>
      </c>
      <c r="BI820" s="95">
        <f>(AVERAGE(B$12:B820)-AVERAGE($D$12:$D820))/STDEV(B$12:B820)</f>
        <v>-8.7081254602406233E-2</v>
      </c>
      <c r="BJ820" s="95">
        <f>(AVERAGE(C$12:C820)-AVERAGE($D$12:$D820))/STDEV(C$12:C820)</f>
        <v>0.10432948975861421</v>
      </c>
      <c r="BK820" s="94"/>
      <c r="BL820" s="94"/>
      <c r="BM820" s="94"/>
      <c r="BN820" s="72">
        <f t="shared" si="329"/>
        <v>0</v>
      </c>
      <c r="BO820" s="72">
        <f t="shared" si="330"/>
        <v>0</v>
      </c>
      <c r="BP820" s="72">
        <f t="shared" si="331"/>
        <v>0</v>
      </c>
      <c r="BQ820" s="72">
        <f t="shared" si="332"/>
        <v>1</v>
      </c>
      <c r="BR820" s="72">
        <f t="shared" si="333"/>
        <v>1</v>
      </c>
      <c r="BS820" s="72">
        <f t="shared" si="334"/>
        <v>1</v>
      </c>
      <c r="BT820" s="72"/>
      <c r="BU820" s="72"/>
      <c r="BV820" s="72"/>
      <c r="BW820" s="72"/>
      <c r="BX820" s="72"/>
      <c r="BY820" s="72"/>
      <c r="BZ820" s="72"/>
      <c r="CA820" s="72"/>
      <c r="CB820" s="72"/>
      <c r="CC820" s="73"/>
      <c r="CD820" s="73"/>
      <c r="CE820" s="73"/>
      <c r="CF820" s="73"/>
      <c r="CG820" s="73"/>
      <c r="CH820" s="73">
        <f t="shared" si="315"/>
        <v>0</v>
      </c>
      <c r="CI820" s="73">
        <f t="shared" si="316"/>
        <v>0</v>
      </c>
      <c r="CJ820" s="73">
        <f t="shared" si="317"/>
        <v>0</v>
      </c>
      <c r="CK820" s="73"/>
      <c r="CL820" s="73">
        <f t="shared" si="318"/>
        <v>0</v>
      </c>
      <c r="CM820" s="73">
        <f t="shared" si="319"/>
        <v>0</v>
      </c>
      <c r="CN820" s="73">
        <f t="shared" si="320"/>
        <v>0</v>
      </c>
      <c r="CO820" s="73">
        <f t="shared" si="321"/>
        <v>0</v>
      </c>
      <c r="CP820" s="73">
        <f t="shared" si="322"/>
        <v>0</v>
      </c>
      <c r="CQ820" s="73">
        <f t="shared" si="323"/>
        <v>0</v>
      </c>
      <c r="CR820" s="73">
        <f t="shared" si="335"/>
        <v>0</v>
      </c>
      <c r="CS820" s="94"/>
      <c r="CT820" s="94"/>
      <c r="CU820" s="94"/>
      <c r="CV820" s="94"/>
      <c r="CW820" s="94"/>
    </row>
    <row r="821" spans="1:101" s="22" customFormat="1" x14ac:dyDescent="0.2">
      <c r="A821" s="91">
        <f t="shared" si="336"/>
        <v>810</v>
      </c>
      <c r="B821" s="61"/>
      <c r="C821" s="61"/>
      <c r="D821" s="61"/>
      <c r="E821" s="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AS821" s="109"/>
      <c r="AT821" s="94"/>
      <c r="AU821" s="94"/>
      <c r="AV821" s="94"/>
      <c r="AW821" s="94"/>
      <c r="AX821" s="94"/>
      <c r="AY821" s="94">
        <f t="shared" si="324"/>
        <v>810</v>
      </c>
      <c r="AZ821" s="94">
        <f>AVERAGE(B$12:B821)</f>
        <v>-1.0500267633333337E-3</v>
      </c>
      <c r="BA821" s="94">
        <f>AVERAGE(C$12:C821)</f>
        <v>4.6842394133333326E-3</v>
      </c>
      <c r="BB821" s="94">
        <f t="shared" si="325"/>
        <v>0</v>
      </c>
      <c r="BC821" s="94">
        <f t="shared" si="326"/>
        <v>0</v>
      </c>
      <c r="BD821" s="94">
        <f t="shared" si="337"/>
        <v>-6.3001605800000027E-2</v>
      </c>
      <c r="BE821" s="94">
        <f t="shared" si="338"/>
        <v>0.28105436479999996</v>
      </c>
      <c r="BF821" s="94">
        <f t="shared" si="339"/>
        <v>0.34405597060000004</v>
      </c>
      <c r="BG821" s="95">
        <f t="shared" si="327"/>
        <v>0</v>
      </c>
      <c r="BH821" s="95">
        <f t="shared" si="328"/>
        <v>0</v>
      </c>
      <c r="BI821" s="95">
        <f>(AVERAGE(B$12:B821)-AVERAGE($D$12:$D821))/STDEV(B$12:B821)</f>
        <v>-8.7081254602406233E-2</v>
      </c>
      <c r="BJ821" s="95">
        <f>(AVERAGE(C$12:C821)-AVERAGE($D$12:$D821))/STDEV(C$12:C821)</f>
        <v>0.10432948975861421</v>
      </c>
      <c r="BK821" s="94"/>
      <c r="BL821" s="94"/>
      <c r="BM821" s="94"/>
      <c r="BN821" s="72">
        <f t="shared" si="329"/>
        <v>0</v>
      </c>
      <c r="BO821" s="72">
        <f t="shared" si="330"/>
        <v>0</v>
      </c>
      <c r="BP821" s="72">
        <f t="shared" si="331"/>
        <v>0</v>
      </c>
      <c r="BQ821" s="72">
        <f t="shared" si="332"/>
        <v>1</v>
      </c>
      <c r="BR821" s="72">
        <f t="shared" si="333"/>
        <v>1</v>
      </c>
      <c r="BS821" s="72">
        <f t="shared" si="334"/>
        <v>1</v>
      </c>
      <c r="BT821" s="72"/>
      <c r="BU821" s="72"/>
      <c r="BV821" s="72"/>
      <c r="BW821" s="72"/>
      <c r="BX821" s="72"/>
      <c r="BY821" s="72"/>
      <c r="BZ821" s="72"/>
      <c r="CA821" s="72"/>
      <c r="CB821" s="72"/>
      <c r="CC821" s="73"/>
      <c r="CD821" s="73"/>
      <c r="CE821" s="73"/>
      <c r="CF821" s="73"/>
      <c r="CG821" s="73"/>
      <c r="CH821" s="73">
        <f t="shared" si="315"/>
        <v>0</v>
      </c>
      <c r="CI821" s="73">
        <f t="shared" si="316"/>
        <v>0</v>
      </c>
      <c r="CJ821" s="73">
        <f t="shared" si="317"/>
        <v>0</v>
      </c>
      <c r="CK821" s="73"/>
      <c r="CL821" s="73">
        <f t="shared" si="318"/>
        <v>0</v>
      </c>
      <c r="CM821" s="73">
        <f t="shared" si="319"/>
        <v>0</v>
      </c>
      <c r="CN821" s="73">
        <f t="shared" si="320"/>
        <v>0</v>
      </c>
      <c r="CO821" s="73">
        <f t="shared" si="321"/>
        <v>0</v>
      </c>
      <c r="CP821" s="73">
        <f t="shared" si="322"/>
        <v>0</v>
      </c>
      <c r="CQ821" s="73">
        <f t="shared" si="323"/>
        <v>0</v>
      </c>
      <c r="CR821" s="73">
        <f t="shared" si="335"/>
        <v>0</v>
      </c>
      <c r="CS821" s="94"/>
      <c r="CT821" s="94"/>
      <c r="CU821" s="94"/>
      <c r="CV821" s="94"/>
      <c r="CW821" s="94"/>
    </row>
    <row r="822" spans="1:101" s="22" customFormat="1" x14ac:dyDescent="0.2">
      <c r="A822" s="91">
        <f t="shared" si="336"/>
        <v>811</v>
      </c>
      <c r="B822" s="61"/>
      <c r="C822" s="61"/>
      <c r="D822" s="61"/>
      <c r="E822" s="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AS822" s="109"/>
      <c r="AT822" s="94"/>
      <c r="AU822" s="94"/>
      <c r="AV822" s="94"/>
      <c r="AW822" s="94"/>
      <c r="AX822" s="94"/>
      <c r="AY822" s="94">
        <f t="shared" si="324"/>
        <v>811</v>
      </c>
      <c r="AZ822" s="94">
        <f>AVERAGE(B$12:B822)</f>
        <v>-1.0500267633333337E-3</v>
      </c>
      <c r="BA822" s="94">
        <f>AVERAGE(C$12:C822)</f>
        <v>4.6842394133333326E-3</v>
      </c>
      <c r="BB822" s="94">
        <f t="shared" si="325"/>
        <v>0</v>
      </c>
      <c r="BC822" s="94">
        <f t="shared" si="326"/>
        <v>0</v>
      </c>
      <c r="BD822" s="94">
        <f t="shared" si="337"/>
        <v>-6.3001605800000027E-2</v>
      </c>
      <c r="BE822" s="94">
        <f t="shared" si="338"/>
        <v>0.28105436479999996</v>
      </c>
      <c r="BF822" s="94">
        <f t="shared" si="339"/>
        <v>0.34405597060000004</v>
      </c>
      <c r="BG822" s="95">
        <f t="shared" si="327"/>
        <v>0</v>
      </c>
      <c r="BH822" s="95">
        <f t="shared" si="328"/>
        <v>0</v>
      </c>
      <c r="BI822" s="95">
        <f>(AVERAGE(B$12:B822)-AVERAGE($D$12:$D822))/STDEV(B$12:B822)</f>
        <v>-8.7081254602406233E-2</v>
      </c>
      <c r="BJ822" s="95">
        <f>(AVERAGE(C$12:C822)-AVERAGE($D$12:$D822))/STDEV(C$12:C822)</f>
        <v>0.10432948975861421</v>
      </c>
      <c r="BK822" s="94"/>
      <c r="BL822" s="94"/>
      <c r="BM822" s="94"/>
      <c r="BN822" s="72">
        <f t="shared" si="329"/>
        <v>0</v>
      </c>
      <c r="BO822" s="72">
        <f t="shared" si="330"/>
        <v>0</v>
      </c>
      <c r="BP822" s="72">
        <f t="shared" si="331"/>
        <v>0</v>
      </c>
      <c r="BQ822" s="72">
        <f t="shared" si="332"/>
        <v>1</v>
      </c>
      <c r="BR822" s="72">
        <f t="shared" si="333"/>
        <v>1</v>
      </c>
      <c r="BS822" s="72">
        <f t="shared" si="334"/>
        <v>1</v>
      </c>
      <c r="BT822" s="72"/>
      <c r="BU822" s="72"/>
      <c r="BV822" s="72"/>
      <c r="BW822" s="72"/>
      <c r="BX822" s="72"/>
      <c r="BY822" s="72"/>
      <c r="BZ822" s="72"/>
      <c r="CA822" s="72"/>
      <c r="CB822" s="72"/>
      <c r="CC822" s="73"/>
      <c r="CD822" s="73"/>
      <c r="CE822" s="73"/>
      <c r="CF822" s="73"/>
      <c r="CG822" s="73"/>
      <c r="CH822" s="73">
        <f t="shared" si="315"/>
        <v>0</v>
      </c>
      <c r="CI822" s="73">
        <f t="shared" si="316"/>
        <v>0</v>
      </c>
      <c r="CJ822" s="73">
        <f t="shared" si="317"/>
        <v>0</v>
      </c>
      <c r="CK822" s="73"/>
      <c r="CL822" s="73">
        <f t="shared" si="318"/>
        <v>0</v>
      </c>
      <c r="CM822" s="73">
        <f t="shared" si="319"/>
        <v>0</v>
      </c>
      <c r="CN822" s="73">
        <f t="shared" si="320"/>
        <v>0</v>
      </c>
      <c r="CO822" s="73">
        <f t="shared" si="321"/>
        <v>0</v>
      </c>
      <c r="CP822" s="73">
        <f t="shared" si="322"/>
        <v>0</v>
      </c>
      <c r="CQ822" s="73">
        <f t="shared" si="323"/>
        <v>0</v>
      </c>
      <c r="CR822" s="73">
        <f t="shared" si="335"/>
        <v>0</v>
      </c>
      <c r="CS822" s="94"/>
      <c r="CT822" s="94"/>
      <c r="CU822" s="94"/>
      <c r="CV822" s="94"/>
      <c r="CW822" s="94"/>
    </row>
    <row r="823" spans="1:101" s="22" customFormat="1" x14ac:dyDescent="0.2">
      <c r="A823" s="91">
        <f t="shared" si="336"/>
        <v>812</v>
      </c>
      <c r="B823" s="61"/>
      <c r="C823" s="61"/>
      <c r="D823" s="61"/>
      <c r="E823" s="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AS823" s="109"/>
      <c r="AT823" s="94"/>
      <c r="AU823" s="94"/>
      <c r="AV823" s="94"/>
      <c r="AW823" s="94"/>
      <c r="AX823" s="94"/>
      <c r="AY823" s="94">
        <f t="shared" si="324"/>
        <v>812</v>
      </c>
      <c r="AZ823" s="94">
        <f>AVERAGE(B$12:B823)</f>
        <v>-1.0500267633333337E-3</v>
      </c>
      <c r="BA823" s="94">
        <f>AVERAGE(C$12:C823)</f>
        <v>4.6842394133333326E-3</v>
      </c>
      <c r="BB823" s="94">
        <f t="shared" si="325"/>
        <v>0</v>
      </c>
      <c r="BC823" s="94">
        <f t="shared" si="326"/>
        <v>0</v>
      </c>
      <c r="BD823" s="94">
        <f t="shared" si="337"/>
        <v>-6.3001605800000027E-2</v>
      </c>
      <c r="BE823" s="94">
        <f t="shared" si="338"/>
        <v>0.28105436479999996</v>
      </c>
      <c r="BF823" s="94">
        <f t="shared" si="339"/>
        <v>0.34405597060000004</v>
      </c>
      <c r="BG823" s="95">
        <f t="shared" si="327"/>
        <v>0</v>
      </c>
      <c r="BH823" s="95">
        <f t="shared" si="328"/>
        <v>0</v>
      </c>
      <c r="BI823" s="95">
        <f>(AVERAGE(B$12:B823)-AVERAGE($D$12:$D823))/STDEV(B$12:B823)</f>
        <v>-8.7081254602406233E-2</v>
      </c>
      <c r="BJ823" s="95">
        <f>(AVERAGE(C$12:C823)-AVERAGE($D$12:$D823))/STDEV(C$12:C823)</f>
        <v>0.10432948975861421</v>
      </c>
      <c r="BK823" s="94"/>
      <c r="BL823" s="94"/>
      <c r="BM823" s="94"/>
      <c r="BN823" s="72">
        <f t="shared" si="329"/>
        <v>0</v>
      </c>
      <c r="BO823" s="72">
        <f t="shared" si="330"/>
        <v>0</v>
      </c>
      <c r="BP823" s="72">
        <f t="shared" si="331"/>
        <v>0</v>
      </c>
      <c r="BQ823" s="72">
        <f t="shared" si="332"/>
        <v>1</v>
      </c>
      <c r="BR823" s="72">
        <f t="shared" si="333"/>
        <v>1</v>
      </c>
      <c r="BS823" s="72">
        <f t="shared" si="334"/>
        <v>1</v>
      </c>
      <c r="BT823" s="72"/>
      <c r="BU823" s="72"/>
      <c r="BV823" s="72"/>
      <c r="BW823" s="72"/>
      <c r="BX823" s="72"/>
      <c r="BY823" s="72"/>
      <c r="BZ823" s="72"/>
      <c r="CA823" s="72"/>
      <c r="CB823" s="72"/>
      <c r="CC823" s="73"/>
      <c r="CD823" s="73"/>
      <c r="CE823" s="73"/>
      <c r="CF823" s="73"/>
      <c r="CG823" s="73"/>
      <c r="CH823" s="73">
        <f t="shared" si="315"/>
        <v>0</v>
      </c>
      <c r="CI823" s="73">
        <f t="shared" si="316"/>
        <v>0</v>
      </c>
      <c r="CJ823" s="73">
        <f t="shared" si="317"/>
        <v>0</v>
      </c>
      <c r="CK823" s="73"/>
      <c r="CL823" s="73">
        <f t="shared" si="318"/>
        <v>0</v>
      </c>
      <c r="CM823" s="73">
        <f t="shared" si="319"/>
        <v>0</v>
      </c>
      <c r="CN823" s="73">
        <f t="shared" si="320"/>
        <v>0</v>
      </c>
      <c r="CO823" s="73">
        <f t="shared" si="321"/>
        <v>0</v>
      </c>
      <c r="CP823" s="73">
        <f t="shared" si="322"/>
        <v>0</v>
      </c>
      <c r="CQ823" s="73">
        <f t="shared" si="323"/>
        <v>0</v>
      </c>
      <c r="CR823" s="73">
        <f t="shared" si="335"/>
        <v>0</v>
      </c>
      <c r="CS823" s="94"/>
      <c r="CT823" s="94"/>
      <c r="CU823" s="94"/>
      <c r="CV823" s="94"/>
      <c r="CW823" s="94"/>
    </row>
    <row r="824" spans="1:101" s="22" customFormat="1" x14ac:dyDescent="0.2">
      <c r="A824" s="91">
        <f t="shared" si="336"/>
        <v>813</v>
      </c>
      <c r="B824" s="61"/>
      <c r="C824" s="61"/>
      <c r="D824" s="61"/>
      <c r="E824" s="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AS824" s="109"/>
      <c r="AT824" s="94"/>
      <c r="AU824" s="94"/>
      <c r="AV824" s="94"/>
      <c r="AW824" s="94"/>
      <c r="AX824" s="94"/>
      <c r="AY824" s="94">
        <f t="shared" si="324"/>
        <v>813</v>
      </c>
      <c r="AZ824" s="94">
        <f>AVERAGE(B$12:B824)</f>
        <v>-1.0500267633333337E-3</v>
      </c>
      <c r="BA824" s="94">
        <f>AVERAGE(C$12:C824)</f>
        <v>4.6842394133333326E-3</v>
      </c>
      <c r="BB824" s="94">
        <f t="shared" si="325"/>
        <v>0</v>
      </c>
      <c r="BC824" s="94">
        <f t="shared" si="326"/>
        <v>0</v>
      </c>
      <c r="BD824" s="94">
        <f t="shared" si="337"/>
        <v>-6.3001605800000027E-2</v>
      </c>
      <c r="BE824" s="94">
        <f t="shared" si="338"/>
        <v>0.28105436479999996</v>
      </c>
      <c r="BF824" s="94">
        <f t="shared" si="339"/>
        <v>0.34405597060000004</v>
      </c>
      <c r="BG824" s="95">
        <f t="shared" si="327"/>
        <v>0</v>
      </c>
      <c r="BH824" s="95">
        <f t="shared" si="328"/>
        <v>0</v>
      </c>
      <c r="BI824" s="95">
        <f>(AVERAGE(B$12:B824)-AVERAGE($D$12:$D824))/STDEV(B$12:B824)</f>
        <v>-8.7081254602406233E-2</v>
      </c>
      <c r="BJ824" s="95">
        <f>(AVERAGE(C$12:C824)-AVERAGE($D$12:$D824))/STDEV(C$12:C824)</f>
        <v>0.10432948975861421</v>
      </c>
      <c r="BK824" s="94"/>
      <c r="BL824" s="94"/>
      <c r="BM824" s="94"/>
      <c r="BN824" s="72">
        <f t="shared" si="329"/>
        <v>0</v>
      </c>
      <c r="BO824" s="72">
        <f t="shared" si="330"/>
        <v>0</v>
      </c>
      <c r="BP824" s="72">
        <f t="shared" si="331"/>
        <v>0</v>
      </c>
      <c r="BQ824" s="72">
        <f t="shared" si="332"/>
        <v>1</v>
      </c>
      <c r="BR824" s="72">
        <f t="shared" si="333"/>
        <v>1</v>
      </c>
      <c r="BS824" s="72">
        <f t="shared" si="334"/>
        <v>1</v>
      </c>
      <c r="BT824" s="72"/>
      <c r="BU824" s="72"/>
      <c r="BV824" s="72"/>
      <c r="BW824" s="72"/>
      <c r="BX824" s="72"/>
      <c r="BY824" s="72"/>
      <c r="BZ824" s="72"/>
      <c r="CA824" s="72"/>
      <c r="CB824" s="72"/>
      <c r="CC824" s="73"/>
      <c r="CD824" s="73"/>
      <c r="CE824" s="73"/>
      <c r="CF824" s="73"/>
      <c r="CG824" s="73"/>
      <c r="CH824" s="73">
        <f t="shared" si="315"/>
        <v>0</v>
      </c>
      <c r="CI824" s="73">
        <f t="shared" si="316"/>
        <v>0</v>
      </c>
      <c r="CJ824" s="73">
        <f t="shared" si="317"/>
        <v>0</v>
      </c>
      <c r="CK824" s="73"/>
      <c r="CL824" s="73">
        <f t="shared" si="318"/>
        <v>0</v>
      </c>
      <c r="CM824" s="73">
        <f t="shared" si="319"/>
        <v>0</v>
      </c>
      <c r="CN824" s="73">
        <f t="shared" si="320"/>
        <v>0</v>
      </c>
      <c r="CO824" s="73">
        <f t="shared" si="321"/>
        <v>0</v>
      </c>
      <c r="CP824" s="73">
        <f t="shared" si="322"/>
        <v>0</v>
      </c>
      <c r="CQ824" s="73">
        <f t="shared" si="323"/>
        <v>0</v>
      </c>
      <c r="CR824" s="73">
        <f t="shared" si="335"/>
        <v>0</v>
      </c>
      <c r="CS824" s="94"/>
      <c r="CT824" s="94"/>
      <c r="CU824" s="94"/>
      <c r="CV824" s="94"/>
      <c r="CW824" s="94"/>
    </row>
    <row r="825" spans="1:101" s="22" customFormat="1" x14ac:dyDescent="0.2">
      <c r="A825" s="91">
        <f t="shared" si="336"/>
        <v>814</v>
      </c>
      <c r="B825" s="61"/>
      <c r="C825" s="61"/>
      <c r="D825" s="61"/>
      <c r="E825" s="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AS825" s="109"/>
      <c r="AT825" s="94"/>
      <c r="AU825" s="94"/>
      <c r="AV825" s="94"/>
      <c r="AW825" s="94"/>
      <c r="AX825" s="94"/>
      <c r="AY825" s="94">
        <f t="shared" si="324"/>
        <v>814</v>
      </c>
      <c r="AZ825" s="94">
        <f>AVERAGE(B$12:B825)</f>
        <v>-1.0500267633333337E-3</v>
      </c>
      <c r="BA825" s="94">
        <f>AVERAGE(C$12:C825)</f>
        <v>4.6842394133333326E-3</v>
      </c>
      <c r="BB825" s="94">
        <f t="shared" si="325"/>
        <v>0</v>
      </c>
      <c r="BC825" s="94">
        <f t="shared" si="326"/>
        <v>0</v>
      </c>
      <c r="BD825" s="94">
        <f t="shared" si="337"/>
        <v>-6.3001605800000027E-2</v>
      </c>
      <c r="BE825" s="94">
        <f t="shared" si="338"/>
        <v>0.28105436479999996</v>
      </c>
      <c r="BF825" s="94">
        <f t="shared" si="339"/>
        <v>0.34405597060000004</v>
      </c>
      <c r="BG825" s="95">
        <f t="shared" si="327"/>
        <v>0</v>
      </c>
      <c r="BH825" s="95">
        <f t="shared" si="328"/>
        <v>0</v>
      </c>
      <c r="BI825" s="95">
        <f>(AVERAGE(B$12:B825)-AVERAGE($D$12:$D825))/STDEV(B$12:B825)</f>
        <v>-8.7081254602406233E-2</v>
      </c>
      <c r="BJ825" s="95">
        <f>(AVERAGE(C$12:C825)-AVERAGE($D$12:$D825))/STDEV(C$12:C825)</f>
        <v>0.10432948975861421</v>
      </c>
      <c r="BK825" s="94"/>
      <c r="BL825" s="94"/>
      <c r="BM825" s="94"/>
      <c r="BN825" s="72">
        <f t="shared" si="329"/>
        <v>0</v>
      </c>
      <c r="BO825" s="72">
        <f t="shared" si="330"/>
        <v>0</v>
      </c>
      <c r="BP825" s="72">
        <f t="shared" si="331"/>
        <v>0</v>
      </c>
      <c r="BQ825" s="72">
        <f t="shared" si="332"/>
        <v>1</v>
      </c>
      <c r="BR825" s="72">
        <f t="shared" si="333"/>
        <v>1</v>
      </c>
      <c r="BS825" s="72">
        <f t="shared" si="334"/>
        <v>1</v>
      </c>
      <c r="BT825" s="72"/>
      <c r="BU825" s="72"/>
      <c r="BV825" s="72"/>
      <c r="BW825" s="72"/>
      <c r="BX825" s="72"/>
      <c r="BY825" s="72"/>
      <c r="BZ825" s="72"/>
      <c r="CA825" s="72"/>
      <c r="CB825" s="72"/>
      <c r="CC825" s="73"/>
      <c r="CD825" s="73"/>
      <c r="CE825" s="73"/>
      <c r="CF825" s="73"/>
      <c r="CG825" s="73"/>
      <c r="CH825" s="73">
        <f t="shared" si="315"/>
        <v>0</v>
      </c>
      <c r="CI825" s="73">
        <f t="shared" si="316"/>
        <v>0</v>
      </c>
      <c r="CJ825" s="73">
        <f t="shared" si="317"/>
        <v>0</v>
      </c>
      <c r="CK825" s="73"/>
      <c r="CL825" s="73">
        <f t="shared" si="318"/>
        <v>0</v>
      </c>
      <c r="CM825" s="73">
        <f t="shared" si="319"/>
        <v>0</v>
      </c>
      <c r="CN825" s="73">
        <f t="shared" si="320"/>
        <v>0</v>
      </c>
      <c r="CO825" s="73">
        <f t="shared" si="321"/>
        <v>0</v>
      </c>
      <c r="CP825" s="73">
        <f t="shared" si="322"/>
        <v>0</v>
      </c>
      <c r="CQ825" s="73">
        <f t="shared" si="323"/>
        <v>0</v>
      </c>
      <c r="CR825" s="73">
        <f t="shared" si="335"/>
        <v>0</v>
      </c>
      <c r="CS825" s="94"/>
      <c r="CT825" s="94"/>
      <c r="CU825" s="94"/>
      <c r="CV825" s="94"/>
      <c r="CW825" s="94"/>
    </row>
    <row r="826" spans="1:101" s="22" customFormat="1" x14ac:dyDescent="0.2">
      <c r="A826" s="91">
        <f t="shared" si="336"/>
        <v>815</v>
      </c>
      <c r="B826" s="61"/>
      <c r="C826" s="61"/>
      <c r="D826" s="61"/>
      <c r="E826" s="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AS826" s="109"/>
      <c r="AT826" s="94"/>
      <c r="AU826" s="94"/>
      <c r="AV826" s="94"/>
      <c r="AW826" s="94"/>
      <c r="AX826" s="94"/>
      <c r="AY826" s="94">
        <f t="shared" si="324"/>
        <v>815</v>
      </c>
      <c r="AZ826" s="94">
        <f>AVERAGE(B$12:B826)</f>
        <v>-1.0500267633333337E-3</v>
      </c>
      <c r="BA826" s="94">
        <f>AVERAGE(C$12:C826)</f>
        <v>4.6842394133333326E-3</v>
      </c>
      <c r="BB826" s="94">
        <f t="shared" si="325"/>
        <v>0</v>
      </c>
      <c r="BC826" s="94">
        <f t="shared" si="326"/>
        <v>0</v>
      </c>
      <c r="BD826" s="94">
        <f t="shared" si="337"/>
        <v>-6.3001605800000027E-2</v>
      </c>
      <c r="BE826" s="94">
        <f t="shared" si="338"/>
        <v>0.28105436479999996</v>
      </c>
      <c r="BF826" s="94">
        <f t="shared" si="339"/>
        <v>0.34405597060000004</v>
      </c>
      <c r="BG826" s="95">
        <f t="shared" si="327"/>
        <v>0</v>
      </c>
      <c r="BH826" s="95">
        <f t="shared" si="328"/>
        <v>0</v>
      </c>
      <c r="BI826" s="95">
        <f>(AVERAGE(B$12:B826)-AVERAGE($D$12:$D826))/STDEV(B$12:B826)</f>
        <v>-8.7081254602406233E-2</v>
      </c>
      <c r="BJ826" s="95">
        <f>(AVERAGE(C$12:C826)-AVERAGE($D$12:$D826))/STDEV(C$12:C826)</f>
        <v>0.10432948975861421</v>
      </c>
      <c r="BK826" s="94"/>
      <c r="BL826" s="94"/>
      <c r="BM826" s="94"/>
      <c r="BN826" s="72">
        <f t="shared" si="329"/>
        <v>0</v>
      </c>
      <c r="BO826" s="72">
        <f t="shared" si="330"/>
        <v>0</v>
      </c>
      <c r="BP826" s="72">
        <f t="shared" si="331"/>
        <v>0</v>
      </c>
      <c r="BQ826" s="72">
        <f t="shared" si="332"/>
        <v>1</v>
      </c>
      <c r="BR826" s="72">
        <f t="shared" si="333"/>
        <v>1</v>
      </c>
      <c r="BS826" s="72">
        <f t="shared" si="334"/>
        <v>1</v>
      </c>
      <c r="BT826" s="72"/>
      <c r="BU826" s="72"/>
      <c r="BV826" s="72"/>
      <c r="BW826" s="72"/>
      <c r="BX826" s="72"/>
      <c r="BY826" s="72"/>
      <c r="BZ826" s="72"/>
      <c r="CA826" s="72"/>
      <c r="CB826" s="72"/>
      <c r="CC826" s="73"/>
      <c r="CD826" s="73"/>
      <c r="CE826" s="73"/>
      <c r="CF826" s="73"/>
      <c r="CG826" s="73"/>
      <c r="CH826" s="73">
        <f t="shared" si="315"/>
        <v>0</v>
      </c>
      <c r="CI826" s="73">
        <f t="shared" si="316"/>
        <v>0</v>
      </c>
      <c r="CJ826" s="73">
        <f t="shared" si="317"/>
        <v>0</v>
      </c>
      <c r="CK826" s="73"/>
      <c r="CL826" s="73">
        <f t="shared" si="318"/>
        <v>0</v>
      </c>
      <c r="CM826" s="73">
        <f t="shared" si="319"/>
        <v>0</v>
      </c>
      <c r="CN826" s="73">
        <f t="shared" si="320"/>
        <v>0</v>
      </c>
      <c r="CO826" s="73">
        <f t="shared" si="321"/>
        <v>0</v>
      </c>
      <c r="CP826" s="73">
        <f t="shared" si="322"/>
        <v>0</v>
      </c>
      <c r="CQ826" s="73">
        <f t="shared" si="323"/>
        <v>0</v>
      </c>
      <c r="CR826" s="73">
        <f t="shared" si="335"/>
        <v>0</v>
      </c>
      <c r="CS826" s="94"/>
      <c r="CT826" s="94"/>
      <c r="CU826" s="94"/>
      <c r="CV826" s="94"/>
      <c r="CW826" s="94"/>
    </row>
    <row r="827" spans="1:101" s="22" customFormat="1" x14ac:dyDescent="0.2">
      <c r="A827" s="91">
        <f t="shared" si="336"/>
        <v>816</v>
      </c>
      <c r="B827" s="61"/>
      <c r="C827" s="61"/>
      <c r="D827" s="61"/>
      <c r="E827" s="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AS827" s="109"/>
      <c r="AT827" s="94"/>
      <c r="AU827" s="94"/>
      <c r="AV827" s="94"/>
      <c r="AW827" s="94"/>
      <c r="AX827" s="94"/>
      <c r="AY827" s="94">
        <f t="shared" si="324"/>
        <v>816</v>
      </c>
      <c r="AZ827" s="94">
        <f>AVERAGE(B$12:B827)</f>
        <v>-1.0500267633333337E-3</v>
      </c>
      <c r="BA827" s="94">
        <f>AVERAGE(C$12:C827)</f>
        <v>4.6842394133333326E-3</v>
      </c>
      <c r="BB827" s="94">
        <f t="shared" si="325"/>
        <v>0</v>
      </c>
      <c r="BC827" s="94">
        <f t="shared" si="326"/>
        <v>0</v>
      </c>
      <c r="BD827" s="94">
        <f t="shared" si="337"/>
        <v>-6.3001605800000027E-2</v>
      </c>
      <c r="BE827" s="94">
        <f t="shared" si="338"/>
        <v>0.28105436479999996</v>
      </c>
      <c r="BF827" s="94">
        <f t="shared" si="339"/>
        <v>0.34405597060000004</v>
      </c>
      <c r="BG827" s="95">
        <f t="shared" si="327"/>
        <v>0</v>
      </c>
      <c r="BH827" s="95">
        <f t="shared" si="328"/>
        <v>0</v>
      </c>
      <c r="BI827" s="95">
        <f>(AVERAGE(B$12:B827)-AVERAGE($D$12:$D827))/STDEV(B$12:B827)</f>
        <v>-8.7081254602406233E-2</v>
      </c>
      <c r="BJ827" s="95">
        <f>(AVERAGE(C$12:C827)-AVERAGE($D$12:$D827))/STDEV(C$12:C827)</f>
        <v>0.10432948975861421</v>
      </c>
      <c r="BK827" s="94"/>
      <c r="BL827" s="94"/>
      <c r="BM827" s="94"/>
      <c r="BN827" s="72">
        <f t="shared" si="329"/>
        <v>0</v>
      </c>
      <c r="BO827" s="72">
        <f t="shared" si="330"/>
        <v>0</v>
      </c>
      <c r="BP827" s="72">
        <f t="shared" si="331"/>
        <v>0</v>
      </c>
      <c r="BQ827" s="72">
        <f t="shared" si="332"/>
        <v>1</v>
      </c>
      <c r="BR827" s="72">
        <f t="shared" si="333"/>
        <v>1</v>
      </c>
      <c r="BS827" s="72">
        <f t="shared" si="334"/>
        <v>1</v>
      </c>
      <c r="BT827" s="72"/>
      <c r="BU827" s="72"/>
      <c r="BV827" s="72"/>
      <c r="BW827" s="72"/>
      <c r="BX827" s="72"/>
      <c r="BY827" s="72"/>
      <c r="BZ827" s="72"/>
      <c r="CA827" s="72"/>
      <c r="CB827" s="72"/>
      <c r="CC827" s="73"/>
      <c r="CD827" s="73"/>
      <c r="CE827" s="73"/>
      <c r="CF827" s="73"/>
      <c r="CG827" s="73"/>
      <c r="CH827" s="73">
        <f t="shared" si="315"/>
        <v>0</v>
      </c>
      <c r="CI827" s="73">
        <f t="shared" si="316"/>
        <v>0</v>
      </c>
      <c r="CJ827" s="73">
        <f t="shared" si="317"/>
        <v>0</v>
      </c>
      <c r="CK827" s="73"/>
      <c r="CL827" s="73">
        <f t="shared" si="318"/>
        <v>0</v>
      </c>
      <c r="CM827" s="73">
        <f t="shared" si="319"/>
        <v>0</v>
      </c>
      <c r="CN827" s="73">
        <f t="shared" si="320"/>
        <v>0</v>
      </c>
      <c r="CO827" s="73">
        <f t="shared" si="321"/>
        <v>0</v>
      </c>
      <c r="CP827" s="73">
        <f t="shared" si="322"/>
        <v>0</v>
      </c>
      <c r="CQ827" s="73">
        <f t="shared" si="323"/>
        <v>0</v>
      </c>
      <c r="CR827" s="73">
        <f t="shared" si="335"/>
        <v>0</v>
      </c>
      <c r="CS827" s="94"/>
      <c r="CT827" s="94"/>
      <c r="CU827" s="94"/>
      <c r="CV827" s="94"/>
      <c r="CW827" s="94"/>
    </row>
    <row r="828" spans="1:101" s="22" customFormat="1" x14ac:dyDescent="0.2">
      <c r="A828" s="91">
        <f t="shared" si="336"/>
        <v>817</v>
      </c>
      <c r="B828" s="61"/>
      <c r="C828" s="61"/>
      <c r="D828" s="61"/>
      <c r="E828" s="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AS828" s="109"/>
      <c r="AT828" s="94"/>
      <c r="AU828" s="94"/>
      <c r="AV828" s="94"/>
      <c r="AW828" s="94"/>
      <c r="AX828" s="94"/>
      <c r="AY828" s="94">
        <f t="shared" si="324"/>
        <v>817</v>
      </c>
      <c r="AZ828" s="94">
        <f>AVERAGE(B$12:B828)</f>
        <v>-1.0500267633333337E-3</v>
      </c>
      <c r="BA828" s="94">
        <f>AVERAGE(C$12:C828)</f>
        <v>4.6842394133333326E-3</v>
      </c>
      <c r="BB828" s="94">
        <f t="shared" si="325"/>
        <v>0</v>
      </c>
      <c r="BC828" s="94">
        <f t="shared" si="326"/>
        <v>0</v>
      </c>
      <c r="BD828" s="94">
        <f t="shared" si="337"/>
        <v>-6.3001605800000027E-2</v>
      </c>
      <c r="BE828" s="94">
        <f t="shared" si="338"/>
        <v>0.28105436479999996</v>
      </c>
      <c r="BF828" s="94">
        <f t="shared" si="339"/>
        <v>0.34405597060000004</v>
      </c>
      <c r="BG828" s="95">
        <f t="shared" si="327"/>
        <v>0</v>
      </c>
      <c r="BH828" s="95">
        <f t="shared" si="328"/>
        <v>0</v>
      </c>
      <c r="BI828" s="95">
        <f>(AVERAGE(B$12:B828)-AVERAGE($D$12:$D828))/STDEV(B$12:B828)</f>
        <v>-8.7081254602406233E-2</v>
      </c>
      <c r="BJ828" s="95">
        <f>(AVERAGE(C$12:C828)-AVERAGE($D$12:$D828))/STDEV(C$12:C828)</f>
        <v>0.10432948975861421</v>
      </c>
      <c r="BK828" s="94"/>
      <c r="BL828" s="94"/>
      <c r="BM828" s="94"/>
      <c r="BN828" s="72">
        <f t="shared" si="329"/>
        <v>0</v>
      </c>
      <c r="BO828" s="72">
        <f t="shared" si="330"/>
        <v>0</v>
      </c>
      <c r="BP828" s="72">
        <f t="shared" si="331"/>
        <v>0</v>
      </c>
      <c r="BQ828" s="72">
        <f t="shared" si="332"/>
        <v>1</v>
      </c>
      <c r="BR828" s="72">
        <f t="shared" si="333"/>
        <v>1</v>
      </c>
      <c r="BS828" s="72">
        <f t="shared" si="334"/>
        <v>1</v>
      </c>
      <c r="BT828" s="72"/>
      <c r="BU828" s="72"/>
      <c r="BV828" s="72"/>
      <c r="BW828" s="72"/>
      <c r="BX828" s="72"/>
      <c r="BY828" s="72"/>
      <c r="BZ828" s="72"/>
      <c r="CA828" s="72"/>
      <c r="CB828" s="72"/>
      <c r="CC828" s="73"/>
      <c r="CD828" s="73"/>
      <c r="CE828" s="73"/>
      <c r="CF828" s="73"/>
      <c r="CG828" s="73"/>
      <c r="CH828" s="73">
        <f t="shared" si="315"/>
        <v>0</v>
      </c>
      <c r="CI828" s="73">
        <f t="shared" si="316"/>
        <v>0</v>
      </c>
      <c r="CJ828" s="73">
        <f t="shared" si="317"/>
        <v>0</v>
      </c>
      <c r="CK828" s="73"/>
      <c r="CL828" s="73">
        <f t="shared" si="318"/>
        <v>0</v>
      </c>
      <c r="CM828" s="73">
        <f t="shared" si="319"/>
        <v>0</v>
      </c>
      <c r="CN828" s="73">
        <f t="shared" si="320"/>
        <v>0</v>
      </c>
      <c r="CO828" s="73">
        <f t="shared" si="321"/>
        <v>0</v>
      </c>
      <c r="CP828" s="73">
        <f t="shared" si="322"/>
        <v>0</v>
      </c>
      <c r="CQ828" s="73">
        <f t="shared" si="323"/>
        <v>0</v>
      </c>
      <c r="CR828" s="73">
        <f t="shared" si="335"/>
        <v>0</v>
      </c>
      <c r="CS828" s="94"/>
      <c r="CT828" s="94"/>
      <c r="CU828" s="94"/>
      <c r="CV828" s="94"/>
      <c r="CW828" s="94"/>
    </row>
    <row r="829" spans="1:101" s="22" customFormat="1" x14ac:dyDescent="0.2">
      <c r="A829" s="91">
        <f t="shared" si="336"/>
        <v>818</v>
      </c>
      <c r="B829" s="61"/>
      <c r="C829" s="61"/>
      <c r="D829" s="61"/>
      <c r="E829" s="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AS829" s="109"/>
      <c r="AT829" s="94"/>
      <c r="AU829" s="94"/>
      <c r="AV829" s="94"/>
      <c r="AW829" s="94"/>
      <c r="AX829" s="94"/>
      <c r="AY829" s="94">
        <f t="shared" si="324"/>
        <v>818</v>
      </c>
      <c r="AZ829" s="94">
        <f>AVERAGE(B$12:B829)</f>
        <v>-1.0500267633333337E-3</v>
      </c>
      <c r="BA829" s="94">
        <f>AVERAGE(C$12:C829)</f>
        <v>4.6842394133333326E-3</v>
      </c>
      <c r="BB829" s="94">
        <f t="shared" si="325"/>
        <v>0</v>
      </c>
      <c r="BC829" s="94">
        <f t="shared" si="326"/>
        <v>0</v>
      </c>
      <c r="BD829" s="94">
        <f t="shared" si="337"/>
        <v>-6.3001605800000027E-2</v>
      </c>
      <c r="BE829" s="94">
        <f t="shared" si="338"/>
        <v>0.28105436479999996</v>
      </c>
      <c r="BF829" s="94">
        <f t="shared" si="339"/>
        <v>0.34405597060000004</v>
      </c>
      <c r="BG829" s="95">
        <f t="shared" si="327"/>
        <v>0</v>
      </c>
      <c r="BH829" s="95">
        <f t="shared" si="328"/>
        <v>0</v>
      </c>
      <c r="BI829" s="95">
        <f>(AVERAGE(B$12:B829)-AVERAGE($D$12:$D829))/STDEV(B$12:B829)</f>
        <v>-8.7081254602406233E-2</v>
      </c>
      <c r="BJ829" s="95">
        <f>(AVERAGE(C$12:C829)-AVERAGE($D$12:$D829))/STDEV(C$12:C829)</f>
        <v>0.10432948975861421</v>
      </c>
      <c r="BK829" s="94"/>
      <c r="BL829" s="94"/>
      <c r="BM829" s="94"/>
      <c r="BN829" s="72">
        <f t="shared" si="329"/>
        <v>0</v>
      </c>
      <c r="BO829" s="72">
        <f t="shared" si="330"/>
        <v>0</v>
      </c>
      <c r="BP829" s="72">
        <f t="shared" si="331"/>
        <v>0</v>
      </c>
      <c r="BQ829" s="72">
        <f t="shared" si="332"/>
        <v>1</v>
      </c>
      <c r="BR829" s="72">
        <f t="shared" si="333"/>
        <v>1</v>
      </c>
      <c r="BS829" s="72">
        <f t="shared" si="334"/>
        <v>1</v>
      </c>
      <c r="BT829" s="72"/>
      <c r="BU829" s="72"/>
      <c r="BV829" s="72"/>
      <c r="BW829" s="72"/>
      <c r="BX829" s="72"/>
      <c r="BY829" s="72"/>
      <c r="BZ829" s="72"/>
      <c r="CA829" s="72"/>
      <c r="CB829" s="72"/>
      <c r="CC829" s="73"/>
      <c r="CD829" s="73"/>
      <c r="CE829" s="73"/>
      <c r="CF829" s="73"/>
      <c r="CG829" s="73"/>
      <c r="CH829" s="73">
        <f t="shared" si="315"/>
        <v>0</v>
      </c>
      <c r="CI829" s="73">
        <f t="shared" si="316"/>
        <v>0</v>
      </c>
      <c r="CJ829" s="73">
        <f t="shared" si="317"/>
        <v>0</v>
      </c>
      <c r="CK829" s="73"/>
      <c r="CL829" s="73">
        <f t="shared" si="318"/>
        <v>0</v>
      </c>
      <c r="CM829" s="73">
        <f t="shared" si="319"/>
        <v>0</v>
      </c>
      <c r="CN829" s="73">
        <f t="shared" si="320"/>
        <v>0</v>
      </c>
      <c r="CO829" s="73">
        <f t="shared" si="321"/>
        <v>0</v>
      </c>
      <c r="CP829" s="73">
        <f t="shared" si="322"/>
        <v>0</v>
      </c>
      <c r="CQ829" s="73">
        <f t="shared" si="323"/>
        <v>0</v>
      </c>
      <c r="CR829" s="73">
        <f t="shared" si="335"/>
        <v>0</v>
      </c>
      <c r="CS829" s="94"/>
      <c r="CT829" s="94"/>
      <c r="CU829" s="94"/>
      <c r="CV829" s="94"/>
      <c r="CW829" s="94"/>
    </row>
    <row r="830" spans="1:101" s="22" customFormat="1" x14ac:dyDescent="0.2">
      <c r="A830" s="91">
        <f t="shared" si="336"/>
        <v>819</v>
      </c>
      <c r="B830" s="61"/>
      <c r="C830" s="61"/>
      <c r="D830" s="61"/>
      <c r="E830" s="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AS830" s="109"/>
      <c r="AT830" s="94"/>
      <c r="AU830" s="94"/>
      <c r="AV830" s="94"/>
      <c r="AW830" s="94"/>
      <c r="AX830" s="94"/>
      <c r="AY830" s="94">
        <f t="shared" si="324"/>
        <v>819</v>
      </c>
      <c r="AZ830" s="94">
        <f>AVERAGE(B$12:B830)</f>
        <v>-1.0500267633333337E-3</v>
      </c>
      <c r="BA830" s="94">
        <f>AVERAGE(C$12:C830)</f>
        <v>4.6842394133333326E-3</v>
      </c>
      <c r="BB830" s="94">
        <f t="shared" si="325"/>
        <v>0</v>
      </c>
      <c r="BC830" s="94">
        <f t="shared" si="326"/>
        <v>0</v>
      </c>
      <c r="BD830" s="94">
        <f t="shared" si="337"/>
        <v>-6.3001605800000027E-2</v>
      </c>
      <c r="BE830" s="94">
        <f t="shared" si="338"/>
        <v>0.28105436479999996</v>
      </c>
      <c r="BF830" s="94">
        <f t="shared" si="339"/>
        <v>0.34405597060000004</v>
      </c>
      <c r="BG830" s="95">
        <f t="shared" si="327"/>
        <v>0</v>
      </c>
      <c r="BH830" s="95">
        <f t="shared" si="328"/>
        <v>0</v>
      </c>
      <c r="BI830" s="95">
        <f>(AVERAGE(B$12:B830)-AVERAGE($D$12:$D830))/STDEV(B$12:B830)</f>
        <v>-8.7081254602406233E-2</v>
      </c>
      <c r="BJ830" s="95">
        <f>(AVERAGE(C$12:C830)-AVERAGE($D$12:$D830))/STDEV(C$12:C830)</f>
        <v>0.10432948975861421</v>
      </c>
      <c r="BK830" s="94"/>
      <c r="BL830" s="94"/>
      <c r="BM830" s="94"/>
      <c r="BN830" s="72">
        <f t="shared" si="329"/>
        <v>0</v>
      </c>
      <c r="BO830" s="72">
        <f t="shared" si="330"/>
        <v>0</v>
      </c>
      <c r="BP830" s="72">
        <f t="shared" si="331"/>
        <v>0</v>
      </c>
      <c r="BQ830" s="72">
        <f t="shared" si="332"/>
        <v>1</v>
      </c>
      <c r="BR830" s="72">
        <f t="shared" si="333"/>
        <v>1</v>
      </c>
      <c r="BS830" s="72">
        <f t="shared" si="334"/>
        <v>1</v>
      </c>
      <c r="BT830" s="72"/>
      <c r="BU830" s="72"/>
      <c r="BV830" s="72"/>
      <c r="BW830" s="72"/>
      <c r="BX830" s="72"/>
      <c r="BY830" s="72"/>
      <c r="BZ830" s="72"/>
      <c r="CA830" s="72"/>
      <c r="CB830" s="72"/>
      <c r="CC830" s="73"/>
      <c r="CD830" s="73"/>
      <c r="CE830" s="73"/>
      <c r="CF830" s="73"/>
      <c r="CG830" s="73"/>
      <c r="CH830" s="73">
        <f t="shared" si="315"/>
        <v>0</v>
      </c>
      <c r="CI830" s="73">
        <f t="shared" si="316"/>
        <v>0</v>
      </c>
      <c r="CJ830" s="73">
        <f t="shared" si="317"/>
        <v>0</v>
      </c>
      <c r="CK830" s="73"/>
      <c r="CL830" s="73">
        <f t="shared" si="318"/>
        <v>0</v>
      </c>
      <c r="CM830" s="73">
        <f t="shared" si="319"/>
        <v>0</v>
      </c>
      <c r="CN830" s="73">
        <f t="shared" si="320"/>
        <v>0</v>
      </c>
      <c r="CO830" s="73">
        <f t="shared" si="321"/>
        <v>0</v>
      </c>
      <c r="CP830" s="73">
        <f t="shared" si="322"/>
        <v>0</v>
      </c>
      <c r="CQ830" s="73">
        <f t="shared" si="323"/>
        <v>0</v>
      </c>
      <c r="CR830" s="73">
        <f t="shared" si="335"/>
        <v>0</v>
      </c>
      <c r="CS830" s="94"/>
      <c r="CT830" s="94"/>
      <c r="CU830" s="94"/>
      <c r="CV830" s="94"/>
      <c r="CW830" s="94"/>
    </row>
    <row r="831" spans="1:101" s="22" customFormat="1" x14ac:dyDescent="0.2">
      <c r="A831" s="91">
        <f t="shared" si="336"/>
        <v>820</v>
      </c>
      <c r="B831" s="61"/>
      <c r="C831" s="61"/>
      <c r="D831" s="61"/>
      <c r="E831" s="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AS831" s="109"/>
      <c r="AT831" s="94"/>
      <c r="AU831" s="94"/>
      <c r="AV831" s="94"/>
      <c r="AW831" s="94"/>
      <c r="AX831" s="94"/>
      <c r="AY831" s="94">
        <f t="shared" si="324"/>
        <v>820</v>
      </c>
      <c r="AZ831" s="94">
        <f>AVERAGE(B$12:B831)</f>
        <v>-1.0500267633333337E-3</v>
      </c>
      <c r="BA831" s="94">
        <f>AVERAGE(C$12:C831)</f>
        <v>4.6842394133333326E-3</v>
      </c>
      <c r="BB831" s="94">
        <f t="shared" si="325"/>
        <v>0</v>
      </c>
      <c r="BC831" s="94">
        <f t="shared" si="326"/>
        <v>0</v>
      </c>
      <c r="BD831" s="94">
        <f t="shared" si="337"/>
        <v>-6.3001605800000027E-2</v>
      </c>
      <c r="BE831" s="94">
        <f t="shared" si="338"/>
        <v>0.28105436479999996</v>
      </c>
      <c r="BF831" s="94">
        <f t="shared" si="339"/>
        <v>0.34405597060000004</v>
      </c>
      <c r="BG831" s="95">
        <f t="shared" si="327"/>
        <v>0</v>
      </c>
      <c r="BH831" s="95">
        <f t="shared" si="328"/>
        <v>0</v>
      </c>
      <c r="BI831" s="95">
        <f>(AVERAGE(B$12:B831)-AVERAGE($D$12:$D831))/STDEV(B$12:B831)</f>
        <v>-8.7081254602406233E-2</v>
      </c>
      <c r="BJ831" s="95">
        <f>(AVERAGE(C$12:C831)-AVERAGE($D$12:$D831))/STDEV(C$12:C831)</f>
        <v>0.10432948975861421</v>
      </c>
      <c r="BK831" s="94"/>
      <c r="BL831" s="94"/>
      <c r="BM831" s="94"/>
      <c r="BN831" s="72">
        <f t="shared" si="329"/>
        <v>0</v>
      </c>
      <c r="BO831" s="72">
        <f t="shared" si="330"/>
        <v>0</v>
      </c>
      <c r="BP831" s="72">
        <f t="shared" si="331"/>
        <v>0</v>
      </c>
      <c r="BQ831" s="72">
        <f t="shared" si="332"/>
        <v>1</v>
      </c>
      <c r="BR831" s="72">
        <f t="shared" si="333"/>
        <v>1</v>
      </c>
      <c r="BS831" s="72">
        <f t="shared" si="334"/>
        <v>1</v>
      </c>
      <c r="BT831" s="72"/>
      <c r="BU831" s="72"/>
      <c r="BV831" s="72"/>
      <c r="BW831" s="72"/>
      <c r="BX831" s="72"/>
      <c r="BY831" s="72"/>
      <c r="BZ831" s="72"/>
      <c r="CA831" s="72"/>
      <c r="CB831" s="72"/>
      <c r="CC831" s="73"/>
      <c r="CD831" s="73"/>
      <c r="CE831" s="73"/>
      <c r="CF831" s="73"/>
      <c r="CG831" s="73"/>
      <c r="CH831" s="73">
        <f t="shared" si="315"/>
        <v>0</v>
      </c>
      <c r="CI831" s="73">
        <f t="shared" si="316"/>
        <v>0</v>
      </c>
      <c r="CJ831" s="73">
        <f t="shared" si="317"/>
        <v>0</v>
      </c>
      <c r="CK831" s="73"/>
      <c r="CL831" s="73">
        <f t="shared" si="318"/>
        <v>0</v>
      </c>
      <c r="CM831" s="73">
        <f t="shared" si="319"/>
        <v>0</v>
      </c>
      <c r="CN831" s="73">
        <f t="shared" si="320"/>
        <v>0</v>
      </c>
      <c r="CO831" s="73">
        <f t="shared" si="321"/>
        <v>0</v>
      </c>
      <c r="CP831" s="73">
        <f t="shared" si="322"/>
        <v>0</v>
      </c>
      <c r="CQ831" s="73">
        <f t="shared" si="323"/>
        <v>0</v>
      </c>
      <c r="CR831" s="73">
        <f t="shared" si="335"/>
        <v>0</v>
      </c>
      <c r="CS831" s="94"/>
      <c r="CT831" s="94"/>
      <c r="CU831" s="94"/>
      <c r="CV831" s="94"/>
      <c r="CW831" s="94"/>
    </row>
    <row r="832" spans="1:101" s="22" customFormat="1" x14ac:dyDescent="0.2">
      <c r="A832" s="91">
        <f t="shared" si="336"/>
        <v>821</v>
      </c>
      <c r="B832" s="61"/>
      <c r="C832" s="61"/>
      <c r="D832" s="61"/>
      <c r="E832" s="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AS832" s="109"/>
      <c r="AT832" s="94"/>
      <c r="AU832" s="94"/>
      <c r="AV832" s="94"/>
      <c r="AW832" s="94"/>
      <c r="AX832" s="94"/>
      <c r="AY832" s="94">
        <f t="shared" si="324"/>
        <v>821</v>
      </c>
      <c r="AZ832" s="94">
        <f>AVERAGE(B$12:B832)</f>
        <v>-1.0500267633333337E-3</v>
      </c>
      <c r="BA832" s="94">
        <f>AVERAGE(C$12:C832)</f>
        <v>4.6842394133333326E-3</v>
      </c>
      <c r="BB832" s="94">
        <f t="shared" si="325"/>
        <v>0</v>
      </c>
      <c r="BC832" s="94">
        <f t="shared" si="326"/>
        <v>0</v>
      </c>
      <c r="BD832" s="94">
        <f t="shared" si="337"/>
        <v>-6.3001605800000027E-2</v>
      </c>
      <c r="BE832" s="94">
        <f t="shared" si="338"/>
        <v>0.28105436479999996</v>
      </c>
      <c r="BF832" s="94">
        <f t="shared" si="339"/>
        <v>0.34405597060000004</v>
      </c>
      <c r="BG832" s="95">
        <f t="shared" si="327"/>
        <v>0</v>
      </c>
      <c r="BH832" s="95">
        <f t="shared" si="328"/>
        <v>0</v>
      </c>
      <c r="BI832" s="95">
        <f>(AVERAGE(B$12:B832)-AVERAGE($D$12:$D832))/STDEV(B$12:B832)</f>
        <v>-8.7081254602406233E-2</v>
      </c>
      <c r="BJ832" s="95">
        <f>(AVERAGE(C$12:C832)-AVERAGE($D$12:$D832))/STDEV(C$12:C832)</f>
        <v>0.10432948975861421</v>
      </c>
      <c r="BK832" s="94"/>
      <c r="BL832" s="94"/>
      <c r="BM832" s="94"/>
      <c r="BN832" s="72">
        <f t="shared" si="329"/>
        <v>0</v>
      </c>
      <c r="BO832" s="72">
        <f t="shared" si="330"/>
        <v>0</v>
      </c>
      <c r="BP832" s="72">
        <f t="shared" si="331"/>
        <v>0</v>
      </c>
      <c r="BQ832" s="72">
        <f t="shared" si="332"/>
        <v>1</v>
      </c>
      <c r="BR832" s="72">
        <f t="shared" si="333"/>
        <v>1</v>
      </c>
      <c r="BS832" s="72">
        <f t="shared" si="334"/>
        <v>1</v>
      </c>
      <c r="BT832" s="72"/>
      <c r="BU832" s="72"/>
      <c r="BV832" s="72"/>
      <c r="BW832" s="72"/>
      <c r="BX832" s="72"/>
      <c r="BY832" s="72"/>
      <c r="BZ832" s="72"/>
      <c r="CA832" s="72"/>
      <c r="CB832" s="72"/>
      <c r="CC832" s="73"/>
      <c r="CD832" s="73"/>
      <c r="CE832" s="73"/>
      <c r="CF832" s="73"/>
      <c r="CG832" s="73"/>
      <c r="CH832" s="73">
        <f t="shared" si="315"/>
        <v>0</v>
      </c>
      <c r="CI832" s="73">
        <f t="shared" si="316"/>
        <v>0</v>
      </c>
      <c r="CJ832" s="73">
        <f t="shared" si="317"/>
        <v>0</v>
      </c>
      <c r="CK832" s="73"/>
      <c r="CL832" s="73">
        <f t="shared" si="318"/>
        <v>0</v>
      </c>
      <c r="CM832" s="73">
        <f t="shared" si="319"/>
        <v>0</v>
      </c>
      <c r="CN832" s="73">
        <f t="shared" si="320"/>
        <v>0</v>
      </c>
      <c r="CO832" s="73">
        <f t="shared" si="321"/>
        <v>0</v>
      </c>
      <c r="CP832" s="73">
        <f t="shared" si="322"/>
        <v>0</v>
      </c>
      <c r="CQ832" s="73">
        <f t="shared" si="323"/>
        <v>0</v>
      </c>
      <c r="CR832" s="73">
        <f t="shared" si="335"/>
        <v>0</v>
      </c>
      <c r="CS832" s="94"/>
      <c r="CT832" s="94"/>
      <c r="CU832" s="94"/>
      <c r="CV832" s="94"/>
      <c r="CW832" s="94"/>
    </row>
    <row r="833" spans="1:101" s="22" customFormat="1" x14ac:dyDescent="0.2">
      <c r="A833" s="91">
        <f t="shared" si="336"/>
        <v>822</v>
      </c>
      <c r="B833" s="61"/>
      <c r="C833" s="61"/>
      <c r="D833" s="61"/>
      <c r="E833" s="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AS833" s="109"/>
      <c r="AT833" s="94"/>
      <c r="AU833" s="94"/>
      <c r="AV833" s="94"/>
      <c r="AW833" s="94"/>
      <c r="AX833" s="94"/>
      <c r="AY833" s="94">
        <f t="shared" si="324"/>
        <v>822</v>
      </c>
      <c r="AZ833" s="94">
        <f>AVERAGE(B$12:B833)</f>
        <v>-1.0500267633333337E-3</v>
      </c>
      <c r="BA833" s="94">
        <f>AVERAGE(C$12:C833)</f>
        <v>4.6842394133333326E-3</v>
      </c>
      <c r="BB833" s="94">
        <f t="shared" si="325"/>
        <v>0</v>
      </c>
      <c r="BC833" s="94">
        <f t="shared" si="326"/>
        <v>0</v>
      </c>
      <c r="BD833" s="94">
        <f t="shared" si="337"/>
        <v>-6.3001605800000027E-2</v>
      </c>
      <c r="BE833" s="94">
        <f t="shared" si="338"/>
        <v>0.28105436479999996</v>
      </c>
      <c r="BF833" s="94">
        <f t="shared" si="339"/>
        <v>0.34405597060000004</v>
      </c>
      <c r="BG833" s="95">
        <f t="shared" si="327"/>
        <v>0</v>
      </c>
      <c r="BH833" s="95">
        <f t="shared" si="328"/>
        <v>0</v>
      </c>
      <c r="BI833" s="95">
        <f>(AVERAGE(B$12:B833)-AVERAGE($D$12:$D833))/STDEV(B$12:B833)</f>
        <v>-8.7081254602406233E-2</v>
      </c>
      <c r="BJ833" s="95">
        <f>(AVERAGE(C$12:C833)-AVERAGE($D$12:$D833))/STDEV(C$12:C833)</f>
        <v>0.10432948975861421</v>
      </c>
      <c r="BK833" s="94"/>
      <c r="BL833" s="94"/>
      <c r="BM833" s="94"/>
      <c r="BN833" s="72">
        <f t="shared" si="329"/>
        <v>0</v>
      </c>
      <c r="BO833" s="72">
        <f t="shared" si="330"/>
        <v>0</v>
      </c>
      <c r="BP833" s="72">
        <f t="shared" si="331"/>
        <v>0</v>
      </c>
      <c r="BQ833" s="72">
        <f t="shared" si="332"/>
        <v>1</v>
      </c>
      <c r="BR833" s="72">
        <f t="shared" si="333"/>
        <v>1</v>
      </c>
      <c r="BS833" s="72">
        <f t="shared" si="334"/>
        <v>1</v>
      </c>
      <c r="BT833" s="72"/>
      <c r="BU833" s="72"/>
      <c r="BV833" s="72"/>
      <c r="BW833" s="72"/>
      <c r="BX833" s="72"/>
      <c r="BY833" s="72"/>
      <c r="BZ833" s="72"/>
      <c r="CA833" s="72"/>
      <c r="CB833" s="72"/>
      <c r="CC833" s="73"/>
      <c r="CD833" s="73"/>
      <c r="CE833" s="73"/>
      <c r="CF833" s="73"/>
      <c r="CG833" s="73"/>
      <c r="CH833" s="73">
        <f t="shared" si="315"/>
        <v>0</v>
      </c>
      <c r="CI833" s="73">
        <f t="shared" si="316"/>
        <v>0</v>
      </c>
      <c r="CJ833" s="73">
        <f t="shared" si="317"/>
        <v>0</v>
      </c>
      <c r="CK833" s="73"/>
      <c r="CL833" s="73">
        <f t="shared" si="318"/>
        <v>0</v>
      </c>
      <c r="CM833" s="73">
        <f t="shared" si="319"/>
        <v>0</v>
      </c>
      <c r="CN833" s="73">
        <f t="shared" si="320"/>
        <v>0</v>
      </c>
      <c r="CO833" s="73">
        <f t="shared" si="321"/>
        <v>0</v>
      </c>
      <c r="CP833" s="73">
        <f t="shared" si="322"/>
        <v>0</v>
      </c>
      <c r="CQ833" s="73">
        <f t="shared" si="323"/>
        <v>0</v>
      </c>
      <c r="CR833" s="73">
        <f t="shared" si="335"/>
        <v>0</v>
      </c>
      <c r="CS833" s="94"/>
      <c r="CT833" s="94"/>
      <c r="CU833" s="94"/>
      <c r="CV833" s="94"/>
      <c r="CW833" s="94"/>
    </row>
    <row r="834" spans="1:101" s="22" customFormat="1" x14ac:dyDescent="0.2">
      <c r="A834" s="91">
        <f t="shared" si="336"/>
        <v>823</v>
      </c>
      <c r="B834" s="61"/>
      <c r="C834" s="61"/>
      <c r="D834" s="61"/>
      <c r="E834" s="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AS834" s="109"/>
      <c r="AT834" s="94"/>
      <c r="AU834" s="94"/>
      <c r="AV834" s="94"/>
      <c r="AW834" s="94"/>
      <c r="AX834" s="94"/>
      <c r="AY834" s="94">
        <f t="shared" si="324"/>
        <v>823</v>
      </c>
      <c r="AZ834" s="94">
        <f>AVERAGE(B$12:B834)</f>
        <v>-1.0500267633333337E-3</v>
      </c>
      <c r="BA834" s="94">
        <f>AVERAGE(C$12:C834)</f>
        <v>4.6842394133333326E-3</v>
      </c>
      <c r="BB834" s="94">
        <f t="shared" si="325"/>
        <v>0</v>
      </c>
      <c r="BC834" s="94">
        <f t="shared" si="326"/>
        <v>0</v>
      </c>
      <c r="BD834" s="94">
        <f t="shared" si="337"/>
        <v>-6.3001605800000027E-2</v>
      </c>
      <c r="BE834" s="94">
        <f t="shared" si="338"/>
        <v>0.28105436479999996</v>
      </c>
      <c r="BF834" s="94">
        <f t="shared" si="339"/>
        <v>0.34405597060000004</v>
      </c>
      <c r="BG834" s="95">
        <f t="shared" si="327"/>
        <v>0</v>
      </c>
      <c r="BH834" s="95">
        <f t="shared" si="328"/>
        <v>0</v>
      </c>
      <c r="BI834" s="95">
        <f>(AVERAGE(B$12:B834)-AVERAGE($D$12:$D834))/STDEV(B$12:B834)</f>
        <v>-8.7081254602406233E-2</v>
      </c>
      <c r="BJ834" s="95">
        <f>(AVERAGE(C$12:C834)-AVERAGE($D$12:$D834))/STDEV(C$12:C834)</f>
        <v>0.10432948975861421</v>
      </c>
      <c r="BK834" s="94"/>
      <c r="BL834" s="94"/>
      <c r="BM834" s="94"/>
      <c r="BN834" s="72">
        <f t="shared" si="329"/>
        <v>0</v>
      </c>
      <c r="BO834" s="72">
        <f t="shared" si="330"/>
        <v>0</v>
      </c>
      <c r="BP834" s="72">
        <f t="shared" si="331"/>
        <v>0</v>
      </c>
      <c r="BQ834" s="72">
        <f t="shared" si="332"/>
        <v>1</v>
      </c>
      <c r="BR834" s="72">
        <f t="shared" si="333"/>
        <v>1</v>
      </c>
      <c r="BS834" s="72">
        <f t="shared" si="334"/>
        <v>1</v>
      </c>
      <c r="BT834" s="72"/>
      <c r="BU834" s="72"/>
      <c r="BV834" s="72"/>
      <c r="BW834" s="72"/>
      <c r="BX834" s="72"/>
      <c r="BY834" s="72"/>
      <c r="BZ834" s="72"/>
      <c r="CA834" s="72"/>
      <c r="CB834" s="72"/>
      <c r="CC834" s="73"/>
      <c r="CD834" s="73"/>
      <c r="CE834" s="73"/>
      <c r="CF834" s="73"/>
      <c r="CG834" s="73"/>
      <c r="CH834" s="73">
        <f t="shared" si="315"/>
        <v>0</v>
      </c>
      <c r="CI834" s="73">
        <f t="shared" si="316"/>
        <v>0</v>
      </c>
      <c r="CJ834" s="73">
        <f t="shared" si="317"/>
        <v>0</v>
      </c>
      <c r="CK834" s="73"/>
      <c r="CL834" s="73">
        <f t="shared" si="318"/>
        <v>0</v>
      </c>
      <c r="CM834" s="73">
        <f t="shared" si="319"/>
        <v>0</v>
      </c>
      <c r="CN834" s="73">
        <f t="shared" si="320"/>
        <v>0</v>
      </c>
      <c r="CO834" s="73">
        <f t="shared" si="321"/>
        <v>0</v>
      </c>
      <c r="CP834" s="73">
        <f t="shared" si="322"/>
        <v>0</v>
      </c>
      <c r="CQ834" s="73">
        <f t="shared" si="323"/>
        <v>0</v>
      </c>
      <c r="CR834" s="73">
        <f t="shared" si="335"/>
        <v>0</v>
      </c>
      <c r="CS834" s="94"/>
      <c r="CT834" s="94"/>
      <c r="CU834" s="94"/>
      <c r="CV834" s="94"/>
      <c r="CW834" s="94"/>
    </row>
    <row r="835" spans="1:101" s="22" customFormat="1" x14ac:dyDescent="0.2">
      <c r="A835" s="91">
        <f t="shared" si="336"/>
        <v>824</v>
      </c>
      <c r="B835" s="61"/>
      <c r="C835" s="61"/>
      <c r="D835" s="61"/>
      <c r="E835" s="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AS835" s="109"/>
      <c r="AT835" s="94"/>
      <c r="AU835" s="94"/>
      <c r="AV835" s="94"/>
      <c r="AW835" s="94"/>
      <c r="AX835" s="94"/>
      <c r="AY835" s="94">
        <f t="shared" si="324"/>
        <v>824</v>
      </c>
      <c r="AZ835" s="94">
        <f>AVERAGE(B$12:B835)</f>
        <v>-1.0500267633333337E-3</v>
      </c>
      <c r="BA835" s="94">
        <f>AVERAGE(C$12:C835)</f>
        <v>4.6842394133333326E-3</v>
      </c>
      <c r="BB835" s="94">
        <f t="shared" si="325"/>
        <v>0</v>
      </c>
      <c r="BC835" s="94">
        <f t="shared" si="326"/>
        <v>0</v>
      </c>
      <c r="BD835" s="94">
        <f t="shared" si="337"/>
        <v>-6.3001605800000027E-2</v>
      </c>
      <c r="BE835" s="94">
        <f t="shared" si="338"/>
        <v>0.28105436479999996</v>
      </c>
      <c r="BF835" s="94">
        <f t="shared" si="339"/>
        <v>0.34405597060000004</v>
      </c>
      <c r="BG835" s="95">
        <f t="shared" si="327"/>
        <v>0</v>
      </c>
      <c r="BH835" s="95">
        <f t="shared" si="328"/>
        <v>0</v>
      </c>
      <c r="BI835" s="95">
        <f>(AVERAGE(B$12:B835)-AVERAGE($D$12:$D835))/STDEV(B$12:B835)</f>
        <v>-8.7081254602406233E-2</v>
      </c>
      <c r="BJ835" s="95">
        <f>(AVERAGE(C$12:C835)-AVERAGE($D$12:$D835))/STDEV(C$12:C835)</f>
        <v>0.10432948975861421</v>
      </c>
      <c r="BK835" s="94"/>
      <c r="BL835" s="94"/>
      <c r="BM835" s="94"/>
      <c r="BN835" s="72">
        <f t="shared" si="329"/>
        <v>0</v>
      </c>
      <c r="BO835" s="72">
        <f t="shared" si="330"/>
        <v>0</v>
      </c>
      <c r="BP835" s="72">
        <f t="shared" si="331"/>
        <v>0</v>
      </c>
      <c r="BQ835" s="72">
        <f t="shared" si="332"/>
        <v>1</v>
      </c>
      <c r="BR835" s="72">
        <f t="shared" si="333"/>
        <v>1</v>
      </c>
      <c r="BS835" s="72">
        <f t="shared" si="334"/>
        <v>1</v>
      </c>
      <c r="BT835" s="72"/>
      <c r="BU835" s="72"/>
      <c r="BV835" s="72"/>
      <c r="BW835" s="72"/>
      <c r="BX835" s="72"/>
      <c r="BY835" s="72"/>
      <c r="BZ835" s="72"/>
      <c r="CA835" s="72"/>
      <c r="CB835" s="72"/>
      <c r="CC835" s="73"/>
      <c r="CD835" s="73"/>
      <c r="CE835" s="73"/>
      <c r="CF835" s="73"/>
      <c r="CG835" s="73"/>
      <c r="CH835" s="73">
        <f t="shared" si="315"/>
        <v>0</v>
      </c>
      <c r="CI835" s="73">
        <f t="shared" si="316"/>
        <v>0</v>
      </c>
      <c r="CJ835" s="73">
        <f t="shared" si="317"/>
        <v>0</v>
      </c>
      <c r="CK835" s="73"/>
      <c r="CL835" s="73">
        <f t="shared" si="318"/>
        <v>0</v>
      </c>
      <c r="CM835" s="73">
        <f t="shared" si="319"/>
        <v>0</v>
      </c>
      <c r="CN835" s="73">
        <f t="shared" si="320"/>
        <v>0</v>
      </c>
      <c r="CO835" s="73">
        <f t="shared" si="321"/>
        <v>0</v>
      </c>
      <c r="CP835" s="73">
        <f t="shared" si="322"/>
        <v>0</v>
      </c>
      <c r="CQ835" s="73">
        <f t="shared" si="323"/>
        <v>0</v>
      </c>
      <c r="CR835" s="73">
        <f t="shared" si="335"/>
        <v>0</v>
      </c>
      <c r="CS835" s="94"/>
      <c r="CT835" s="94"/>
      <c r="CU835" s="94"/>
      <c r="CV835" s="94"/>
      <c r="CW835" s="94"/>
    </row>
    <row r="836" spans="1:101" s="22" customFormat="1" x14ac:dyDescent="0.2">
      <c r="A836" s="91">
        <f t="shared" si="336"/>
        <v>825</v>
      </c>
      <c r="B836" s="61"/>
      <c r="C836" s="61"/>
      <c r="D836" s="61"/>
      <c r="E836" s="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AS836" s="109"/>
      <c r="AT836" s="94"/>
      <c r="AU836" s="94"/>
      <c r="AV836" s="94"/>
      <c r="AW836" s="94"/>
      <c r="AX836" s="94"/>
      <c r="AY836" s="94">
        <f t="shared" si="324"/>
        <v>825</v>
      </c>
      <c r="AZ836" s="94">
        <f>AVERAGE(B$12:B836)</f>
        <v>-1.0500267633333337E-3</v>
      </c>
      <c r="BA836" s="94">
        <f>AVERAGE(C$12:C836)</f>
        <v>4.6842394133333326E-3</v>
      </c>
      <c r="BB836" s="94">
        <f t="shared" si="325"/>
        <v>0</v>
      </c>
      <c r="BC836" s="94">
        <f t="shared" si="326"/>
        <v>0</v>
      </c>
      <c r="BD836" s="94">
        <f t="shared" si="337"/>
        <v>-6.3001605800000027E-2</v>
      </c>
      <c r="BE836" s="94">
        <f t="shared" si="338"/>
        <v>0.28105436479999996</v>
      </c>
      <c r="BF836" s="94">
        <f t="shared" si="339"/>
        <v>0.34405597060000004</v>
      </c>
      <c r="BG836" s="95">
        <f t="shared" si="327"/>
        <v>0</v>
      </c>
      <c r="BH836" s="95">
        <f t="shared" si="328"/>
        <v>0</v>
      </c>
      <c r="BI836" s="95">
        <f>(AVERAGE(B$12:B836)-AVERAGE($D$12:$D836))/STDEV(B$12:B836)</f>
        <v>-8.7081254602406233E-2</v>
      </c>
      <c r="BJ836" s="95">
        <f>(AVERAGE(C$12:C836)-AVERAGE($D$12:$D836))/STDEV(C$12:C836)</f>
        <v>0.10432948975861421</v>
      </c>
      <c r="BK836" s="94"/>
      <c r="BL836" s="94"/>
      <c r="BM836" s="94"/>
      <c r="BN836" s="72">
        <f t="shared" si="329"/>
        <v>0</v>
      </c>
      <c r="BO836" s="72">
        <f t="shared" si="330"/>
        <v>0</v>
      </c>
      <c r="BP836" s="72">
        <f t="shared" si="331"/>
        <v>0</v>
      </c>
      <c r="BQ836" s="72">
        <f t="shared" si="332"/>
        <v>1</v>
      </c>
      <c r="BR836" s="72">
        <f t="shared" si="333"/>
        <v>1</v>
      </c>
      <c r="BS836" s="72">
        <f t="shared" si="334"/>
        <v>1</v>
      </c>
      <c r="BT836" s="72"/>
      <c r="BU836" s="72"/>
      <c r="BV836" s="72"/>
      <c r="BW836" s="72"/>
      <c r="BX836" s="72"/>
      <c r="BY836" s="72"/>
      <c r="BZ836" s="72"/>
      <c r="CA836" s="72"/>
      <c r="CB836" s="72"/>
      <c r="CC836" s="73"/>
      <c r="CD836" s="73"/>
      <c r="CE836" s="73"/>
      <c r="CF836" s="73"/>
      <c r="CG836" s="73"/>
      <c r="CH836" s="73">
        <f t="shared" si="315"/>
        <v>0</v>
      </c>
      <c r="CI836" s="73">
        <f t="shared" si="316"/>
        <v>0</v>
      </c>
      <c r="CJ836" s="73">
        <f t="shared" si="317"/>
        <v>0</v>
      </c>
      <c r="CK836" s="73"/>
      <c r="CL836" s="73">
        <f t="shared" si="318"/>
        <v>0</v>
      </c>
      <c r="CM836" s="73">
        <f t="shared" si="319"/>
        <v>0</v>
      </c>
      <c r="CN836" s="73">
        <f t="shared" si="320"/>
        <v>0</v>
      </c>
      <c r="CO836" s="73">
        <f t="shared" si="321"/>
        <v>0</v>
      </c>
      <c r="CP836" s="73">
        <f t="shared" si="322"/>
        <v>0</v>
      </c>
      <c r="CQ836" s="73">
        <f t="shared" si="323"/>
        <v>0</v>
      </c>
      <c r="CR836" s="73">
        <f t="shared" si="335"/>
        <v>0</v>
      </c>
      <c r="CS836" s="94"/>
      <c r="CT836" s="94"/>
      <c r="CU836" s="94"/>
      <c r="CV836" s="94"/>
      <c r="CW836" s="94"/>
    </row>
    <row r="837" spans="1:101" s="22" customFormat="1" x14ac:dyDescent="0.2">
      <c r="A837" s="91">
        <f t="shared" si="336"/>
        <v>826</v>
      </c>
      <c r="B837" s="61"/>
      <c r="C837" s="61"/>
      <c r="D837" s="61"/>
      <c r="E837" s="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AS837" s="109"/>
      <c r="AT837" s="94"/>
      <c r="AU837" s="94"/>
      <c r="AV837" s="94"/>
      <c r="AW837" s="94"/>
      <c r="AX837" s="94"/>
      <c r="AY837" s="94">
        <f t="shared" si="324"/>
        <v>826</v>
      </c>
      <c r="AZ837" s="94">
        <f>AVERAGE(B$12:B837)</f>
        <v>-1.0500267633333337E-3</v>
      </c>
      <c r="BA837" s="94">
        <f>AVERAGE(C$12:C837)</f>
        <v>4.6842394133333326E-3</v>
      </c>
      <c r="BB837" s="94">
        <f t="shared" si="325"/>
        <v>0</v>
      </c>
      <c r="BC837" s="94">
        <f t="shared" si="326"/>
        <v>0</v>
      </c>
      <c r="BD837" s="94">
        <f t="shared" si="337"/>
        <v>-6.3001605800000027E-2</v>
      </c>
      <c r="BE837" s="94">
        <f t="shared" si="338"/>
        <v>0.28105436479999996</v>
      </c>
      <c r="BF837" s="94">
        <f t="shared" si="339"/>
        <v>0.34405597060000004</v>
      </c>
      <c r="BG837" s="95">
        <f t="shared" si="327"/>
        <v>0</v>
      </c>
      <c r="BH837" s="95">
        <f t="shared" si="328"/>
        <v>0</v>
      </c>
      <c r="BI837" s="95">
        <f>(AVERAGE(B$12:B837)-AVERAGE($D$12:$D837))/STDEV(B$12:B837)</f>
        <v>-8.7081254602406233E-2</v>
      </c>
      <c r="BJ837" s="95">
        <f>(AVERAGE(C$12:C837)-AVERAGE($D$12:$D837))/STDEV(C$12:C837)</f>
        <v>0.10432948975861421</v>
      </c>
      <c r="BK837" s="94"/>
      <c r="BL837" s="94"/>
      <c r="BM837" s="94"/>
      <c r="BN837" s="72">
        <f t="shared" si="329"/>
        <v>0</v>
      </c>
      <c r="BO837" s="72">
        <f t="shared" si="330"/>
        <v>0</v>
      </c>
      <c r="BP837" s="72">
        <f t="shared" si="331"/>
        <v>0</v>
      </c>
      <c r="BQ837" s="72">
        <f t="shared" si="332"/>
        <v>1</v>
      </c>
      <c r="BR837" s="72">
        <f t="shared" si="333"/>
        <v>1</v>
      </c>
      <c r="BS837" s="72">
        <f t="shared" si="334"/>
        <v>1</v>
      </c>
      <c r="BT837" s="72"/>
      <c r="BU837" s="72"/>
      <c r="BV837" s="72"/>
      <c r="BW837" s="72"/>
      <c r="BX837" s="72"/>
      <c r="BY837" s="72"/>
      <c r="BZ837" s="72"/>
      <c r="CA837" s="72"/>
      <c r="CB837" s="72"/>
      <c r="CC837" s="73"/>
      <c r="CD837" s="73"/>
      <c r="CE837" s="73"/>
      <c r="CF837" s="73"/>
      <c r="CG837" s="73"/>
      <c r="CH837" s="73">
        <f t="shared" si="315"/>
        <v>0</v>
      </c>
      <c r="CI837" s="73">
        <f t="shared" si="316"/>
        <v>0</v>
      </c>
      <c r="CJ837" s="73">
        <f t="shared" si="317"/>
        <v>0</v>
      </c>
      <c r="CK837" s="73"/>
      <c r="CL837" s="73">
        <f t="shared" si="318"/>
        <v>0</v>
      </c>
      <c r="CM837" s="73">
        <f t="shared" si="319"/>
        <v>0</v>
      </c>
      <c r="CN837" s="73">
        <f t="shared" si="320"/>
        <v>0</v>
      </c>
      <c r="CO837" s="73">
        <f t="shared" si="321"/>
        <v>0</v>
      </c>
      <c r="CP837" s="73">
        <f t="shared" si="322"/>
        <v>0</v>
      </c>
      <c r="CQ837" s="73">
        <f t="shared" si="323"/>
        <v>0</v>
      </c>
      <c r="CR837" s="73">
        <f t="shared" si="335"/>
        <v>0</v>
      </c>
      <c r="CS837" s="94"/>
      <c r="CT837" s="94"/>
      <c r="CU837" s="94"/>
      <c r="CV837" s="94"/>
      <c r="CW837" s="94"/>
    </row>
    <row r="838" spans="1:101" s="22" customFormat="1" x14ac:dyDescent="0.2">
      <c r="A838" s="91">
        <f t="shared" si="336"/>
        <v>827</v>
      </c>
      <c r="B838" s="61"/>
      <c r="C838" s="61"/>
      <c r="D838" s="61"/>
      <c r="E838" s="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AS838" s="109"/>
      <c r="AT838" s="94"/>
      <c r="AU838" s="94"/>
      <c r="AV838" s="94"/>
      <c r="AW838" s="94"/>
      <c r="AX838" s="94"/>
      <c r="AY838" s="94">
        <f t="shared" si="324"/>
        <v>827</v>
      </c>
      <c r="AZ838" s="94">
        <f>AVERAGE(B$12:B838)</f>
        <v>-1.0500267633333337E-3</v>
      </c>
      <c r="BA838" s="94">
        <f>AVERAGE(C$12:C838)</f>
        <v>4.6842394133333326E-3</v>
      </c>
      <c r="BB838" s="94">
        <f t="shared" si="325"/>
        <v>0</v>
      </c>
      <c r="BC838" s="94">
        <f t="shared" si="326"/>
        <v>0</v>
      </c>
      <c r="BD838" s="94">
        <f t="shared" si="337"/>
        <v>-6.3001605800000027E-2</v>
      </c>
      <c r="BE838" s="94">
        <f t="shared" si="338"/>
        <v>0.28105436479999996</v>
      </c>
      <c r="BF838" s="94">
        <f t="shared" si="339"/>
        <v>0.34405597060000004</v>
      </c>
      <c r="BG838" s="95">
        <f t="shared" si="327"/>
        <v>0</v>
      </c>
      <c r="BH838" s="95">
        <f t="shared" si="328"/>
        <v>0</v>
      </c>
      <c r="BI838" s="95">
        <f>(AVERAGE(B$12:B838)-AVERAGE($D$12:$D838))/STDEV(B$12:B838)</f>
        <v>-8.7081254602406233E-2</v>
      </c>
      <c r="BJ838" s="95">
        <f>(AVERAGE(C$12:C838)-AVERAGE($D$12:$D838))/STDEV(C$12:C838)</f>
        <v>0.10432948975861421</v>
      </c>
      <c r="BK838" s="94"/>
      <c r="BL838" s="94"/>
      <c r="BM838" s="94"/>
      <c r="BN838" s="72">
        <f t="shared" si="329"/>
        <v>0</v>
      </c>
      <c r="BO838" s="72">
        <f t="shared" si="330"/>
        <v>0</v>
      </c>
      <c r="BP838" s="72">
        <f t="shared" si="331"/>
        <v>0</v>
      </c>
      <c r="BQ838" s="72">
        <f t="shared" si="332"/>
        <v>1</v>
      </c>
      <c r="BR838" s="72">
        <f t="shared" si="333"/>
        <v>1</v>
      </c>
      <c r="BS838" s="72">
        <f t="shared" si="334"/>
        <v>1</v>
      </c>
      <c r="BT838" s="72"/>
      <c r="BU838" s="72"/>
      <c r="BV838" s="72"/>
      <c r="BW838" s="72"/>
      <c r="BX838" s="72"/>
      <c r="BY838" s="72"/>
      <c r="BZ838" s="72"/>
      <c r="CA838" s="72"/>
      <c r="CB838" s="72"/>
      <c r="CC838" s="73"/>
      <c r="CD838" s="73"/>
      <c r="CE838" s="73"/>
      <c r="CF838" s="73"/>
      <c r="CG838" s="73"/>
      <c r="CH838" s="73">
        <f t="shared" si="315"/>
        <v>0</v>
      </c>
      <c r="CI838" s="73">
        <f t="shared" si="316"/>
        <v>0</v>
      </c>
      <c r="CJ838" s="73">
        <f t="shared" si="317"/>
        <v>0</v>
      </c>
      <c r="CK838" s="73"/>
      <c r="CL838" s="73">
        <f t="shared" si="318"/>
        <v>0</v>
      </c>
      <c r="CM838" s="73">
        <f t="shared" si="319"/>
        <v>0</v>
      </c>
      <c r="CN838" s="73">
        <f t="shared" si="320"/>
        <v>0</v>
      </c>
      <c r="CO838" s="73">
        <f t="shared" si="321"/>
        <v>0</v>
      </c>
      <c r="CP838" s="73">
        <f t="shared" si="322"/>
        <v>0</v>
      </c>
      <c r="CQ838" s="73">
        <f t="shared" si="323"/>
        <v>0</v>
      </c>
      <c r="CR838" s="73">
        <f t="shared" si="335"/>
        <v>0</v>
      </c>
      <c r="CS838" s="94"/>
      <c r="CT838" s="94"/>
      <c r="CU838" s="94"/>
      <c r="CV838" s="94"/>
      <c r="CW838" s="94"/>
    </row>
    <row r="839" spans="1:101" s="22" customFormat="1" x14ac:dyDescent="0.2">
      <c r="A839" s="91">
        <f t="shared" si="336"/>
        <v>828</v>
      </c>
      <c r="B839" s="61"/>
      <c r="C839" s="61"/>
      <c r="D839" s="61"/>
      <c r="E839" s="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AS839" s="109"/>
      <c r="AT839" s="94"/>
      <c r="AU839" s="94"/>
      <c r="AV839" s="94"/>
      <c r="AW839" s="94"/>
      <c r="AX839" s="94"/>
      <c r="AY839" s="94">
        <f t="shared" si="324"/>
        <v>828</v>
      </c>
      <c r="AZ839" s="94">
        <f>AVERAGE(B$12:B839)</f>
        <v>-1.0500267633333337E-3</v>
      </c>
      <c r="BA839" s="94">
        <f>AVERAGE(C$12:C839)</f>
        <v>4.6842394133333326E-3</v>
      </c>
      <c r="BB839" s="94">
        <f t="shared" si="325"/>
        <v>0</v>
      </c>
      <c r="BC839" s="94">
        <f t="shared" si="326"/>
        <v>0</v>
      </c>
      <c r="BD839" s="94">
        <f t="shared" si="337"/>
        <v>-6.3001605800000027E-2</v>
      </c>
      <c r="BE839" s="94">
        <f t="shared" si="338"/>
        <v>0.28105436479999996</v>
      </c>
      <c r="BF839" s="94">
        <f t="shared" si="339"/>
        <v>0.34405597060000004</v>
      </c>
      <c r="BG839" s="95">
        <f t="shared" si="327"/>
        <v>0</v>
      </c>
      <c r="BH839" s="95">
        <f t="shared" si="328"/>
        <v>0</v>
      </c>
      <c r="BI839" s="95">
        <f>(AVERAGE(B$12:B839)-AVERAGE($D$12:$D839))/STDEV(B$12:B839)</f>
        <v>-8.7081254602406233E-2</v>
      </c>
      <c r="BJ839" s="95">
        <f>(AVERAGE(C$12:C839)-AVERAGE($D$12:$D839))/STDEV(C$12:C839)</f>
        <v>0.10432948975861421</v>
      </c>
      <c r="BK839" s="94"/>
      <c r="BL839" s="94"/>
      <c r="BM839" s="94"/>
      <c r="BN839" s="72">
        <f t="shared" si="329"/>
        <v>0</v>
      </c>
      <c r="BO839" s="72">
        <f t="shared" si="330"/>
        <v>0</v>
      </c>
      <c r="BP839" s="72">
        <f t="shared" si="331"/>
        <v>0</v>
      </c>
      <c r="BQ839" s="72">
        <f t="shared" si="332"/>
        <v>1</v>
      </c>
      <c r="BR839" s="72">
        <f t="shared" si="333"/>
        <v>1</v>
      </c>
      <c r="BS839" s="72">
        <f t="shared" si="334"/>
        <v>1</v>
      </c>
      <c r="BT839" s="72"/>
      <c r="BU839" s="72"/>
      <c r="BV839" s="72"/>
      <c r="BW839" s="72"/>
      <c r="BX839" s="72"/>
      <c r="BY839" s="72"/>
      <c r="BZ839" s="72"/>
      <c r="CA839" s="72"/>
      <c r="CB839" s="72"/>
      <c r="CC839" s="73"/>
      <c r="CD839" s="73"/>
      <c r="CE839" s="73"/>
      <c r="CF839" s="73"/>
      <c r="CG839" s="73"/>
      <c r="CH839" s="73">
        <f t="shared" si="315"/>
        <v>0</v>
      </c>
      <c r="CI839" s="73">
        <f t="shared" si="316"/>
        <v>0</v>
      </c>
      <c r="CJ839" s="73">
        <f t="shared" si="317"/>
        <v>0</v>
      </c>
      <c r="CK839" s="73"/>
      <c r="CL839" s="73">
        <f t="shared" si="318"/>
        <v>0</v>
      </c>
      <c r="CM839" s="73">
        <f t="shared" si="319"/>
        <v>0</v>
      </c>
      <c r="CN839" s="73">
        <f t="shared" si="320"/>
        <v>0</v>
      </c>
      <c r="CO839" s="73">
        <f t="shared" si="321"/>
        <v>0</v>
      </c>
      <c r="CP839" s="73">
        <f t="shared" si="322"/>
        <v>0</v>
      </c>
      <c r="CQ839" s="73">
        <f t="shared" si="323"/>
        <v>0</v>
      </c>
      <c r="CR839" s="73">
        <f t="shared" si="335"/>
        <v>0</v>
      </c>
      <c r="CS839" s="94"/>
      <c r="CT839" s="94"/>
      <c r="CU839" s="94"/>
      <c r="CV839" s="94"/>
      <c r="CW839" s="94"/>
    </row>
    <row r="840" spans="1:101" s="22" customFormat="1" x14ac:dyDescent="0.2">
      <c r="A840" s="91">
        <f t="shared" si="336"/>
        <v>829</v>
      </c>
      <c r="B840" s="61"/>
      <c r="C840" s="61"/>
      <c r="D840" s="61"/>
      <c r="E840" s="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AS840" s="109"/>
      <c r="AT840" s="94"/>
      <c r="AU840" s="94"/>
      <c r="AV840" s="94"/>
      <c r="AW840" s="94"/>
      <c r="AX840" s="94"/>
      <c r="AY840" s="94">
        <f t="shared" si="324"/>
        <v>829</v>
      </c>
      <c r="AZ840" s="94">
        <f>AVERAGE(B$12:B840)</f>
        <v>-1.0500267633333337E-3</v>
      </c>
      <c r="BA840" s="94">
        <f>AVERAGE(C$12:C840)</f>
        <v>4.6842394133333326E-3</v>
      </c>
      <c r="BB840" s="94">
        <f t="shared" si="325"/>
        <v>0</v>
      </c>
      <c r="BC840" s="94">
        <f t="shared" si="326"/>
        <v>0</v>
      </c>
      <c r="BD840" s="94">
        <f t="shared" si="337"/>
        <v>-6.3001605800000027E-2</v>
      </c>
      <c r="BE840" s="94">
        <f t="shared" si="338"/>
        <v>0.28105436479999996</v>
      </c>
      <c r="BF840" s="94">
        <f t="shared" si="339"/>
        <v>0.34405597060000004</v>
      </c>
      <c r="BG840" s="95">
        <f t="shared" si="327"/>
        <v>0</v>
      </c>
      <c r="BH840" s="95">
        <f t="shared" si="328"/>
        <v>0</v>
      </c>
      <c r="BI840" s="95">
        <f>(AVERAGE(B$12:B840)-AVERAGE($D$12:$D840))/STDEV(B$12:B840)</f>
        <v>-8.7081254602406233E-2</v>
      </c>
      <c r="BJ840" s="95">
        <f>(AVERAGE(C$12:C840)-AVERAGE($D$12:$D840))/STDEV(C$12:C840)</f>
        <v>0.10432948975861421</v>
      </c>
      <c r="BK840" s="94"/>
      <c r="BL840" s="94"/>
      <c r="BM840" s="94"/>
      <c r="BN840" s="72">
        <f t="shared" si="329"/>
        <v>0</v>
      </c>
      <c r="BO840" s="72">
        <f t="shared" si="330"/>
        <v>0</v>
      </c>
      <c r="BP840" s="72">
        <f t="shared" si="331"/>
        <v>0</v>
      </c>
      <c r="BQ840" s="72">
        <f t="shared" si="332"/>
        <v>1</v>
      </c>
      <c r="BR840" s="72">
        <f t="shared" si="333"/>
        <v>1</v>
      </c>
      <c r="BS840" s="72">
        <f t="shared" si="334"/>
        <v>1</v>
      </c>
      <c r="BT840" s="72"/>
      <c r="BU840" s="72"/>
      <c r="BV840" s="72"/>
      <c r="BW840" s="72"/>
      <c r="BX840" s="72"/>
      <c r="BY840" s="72"/>
      <c r="BZ840" s="72"/>
      <c r="CA840" s="72"/>
      <c r="CB840" s="72"/>
      <c r="CC840" s="73"/>
      <c r="CD840" s="73"/>
      <c r="CE840" s="73"/>
      <c r="CF840" s="73"/>
      <c r="CG840" s="73"/>
      <c r="CH840" s="73">
        <f t="shared" si="315"/>
        <v>0</v>
      </c>
      <c r="CI840" s="73">
        <f t="shared" si="316"/>
        <v>0</v>
      </c>
      <c r="CJ840" s="73">
        <f t="shared" si="317"/>
        <v>0</v>
      </c>
      <c r="CK840" s="73"/>
      <c r="CL840" s="73">
        <f t="shared" si="318"/>
        <v>0</v>
      </c>
      <c r="CM840" s="73">
        <f t="shared" si="319"/>
        <v>0</v>
      </c>
      <c r="CN840" s="73">
        <f t="shared" si="320"/>
        <v>0</v>
      </c>
      <c r="CO840" s="73">
        <f t="shared" si="321"/>
        <v>0</v>
      </c>
      <c r="CP840" s="73">
        <f t="shared" si="322"/>
        <v>0</v>
      </c>
      <c r="CQ840" s="73">
        <f t="shared" si="323"/>
        <v>0</v>
      </c>
      <c r="CR840" s="73">
        <f t="shared" si="335"/>
        <v>0</v>
      </c>
      <c r="CS840" s="94"/>
      <c r="CT840" s="94"/>
      <c r="CU840" s="94"/>
      <c r="CV840" s="94"/>
      <c r="CW840" s="94"/>
    </row>
    <row r="841" spans="1:101" s="22" customFormat="1" x14ac:dyDescent="0.2">
      <c r="A841" s="91">
        <f t="shared" si="336"/>
        <v>830</v>
      </c>
      <c r="B841" s="61"/>
      <c r="C841" s="61"/>
      <c r="D841" s="61"/>
      <c r="E841" s="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AS841" s="109"/>
      <c r="AT841" s="94"/>
      <c r="AU841" s="94"/>
      <c r="AV841" s="94"/>
      <c r="AW841" s="94"/>
      <c r="AX841" s="94"/>
      <c r="AY841" s="94">
        <f t="shared" si="324"/>
        <v>830</v>
      </c>
      <c r="AZ841" s="94">
        <f>AVERAGE(B$12:B841)</f>
        <v>-1.0500267633333337E-3</v>
      </c>
      <c r="BA841" s="94">
        <f>AVERAGE(C$12:C841)</f>
        <v>4.6842394133333326E-3</v>
      </c>
      <c r="BB841" s="94">
        <f t="shared" si="325"/>
        <v>0</v>
      </c>
      <c r="BC841" s="94">
        <f t="shared" si="326"/>
        <v>0</v>
      </c>
      <c r="BD841" s="94">
        <f t="shared" si="337"/>
        <v>-6.3001605800000027E-2</v>
      </c>
      <c r="BE841" s="94">
        <f t="shared" si="338"/>
        <v>0.28105436479999996</v>
      </c>
      <c r="BF841" s="94">
        <f t="shared" si="339"/>
        <v>0.34405597060000004</v>
      </c>
      <c r="BG841" s="95">
        <f t="shared" si="327"/>
        <v>0</v>
      </c>
      <c r="BH841" s="95">
        <f t="shared" si="328"/>
        <v>0</v>
      </c>
      <c r="BI841" s="95">
        <f>(AVERAGE(B$12:B841)-AVERAGE($D$12:$D841))/STDEV(B$12:B841)</f>
        <v>-8.7081254602406233E-2</v>
      </c>
      <c r="BJ841" s="95">
        <f>(AVERAGE(C$12:C841)-AVERAGE($D$12:$D841))/STDEV(C$12:C841)</f>
        <v>0.10432948975861421</v>
      </c>
      <c r="BK841" s="94"/>
      <c r="BL841" s="94"/>
      <c r="BM841" s="94"/>
      <c r="BN841" s="72">
        <f t="shared" si="329"/>
        <v>0</v>
      </c>
      <c r="BO841" s="72">
        <f t="shared" si="330"/>
        <v>0</v>
      </c>
      <c r="BP841" s="72">
        <f t="shared" si="331"/>
        <v>0</v>
      </c>
      <c r="BQ841" s="72">
        <f t="shared" si="332"/>
        <v>1</v>
      </c>
      <c r="BR841" s="72">
        <f t="shared" si="333"/>
        <v>1</v>
      </c>
      <c r="BS841" s="72">
        <f t="shared" si="334"/>
        <v>1</v>
      </c>
      <c r="BT841" s="72"/>
      <c r="BU841" s="72"/>
      <c r="BV841" s="72"/>
      <c r="BW841" s="72"/>
      <c r="BX841" s="72"/>
      <c r="BY841" s="72"/>
      <c r="BZ841" s="72"/>
      <c r="CA841" s="72"/>
      <c r="CB841" s="72"/>
      <c r="CC841" s="73"/>
      <c r="CD841" s="73"/>
      <c r="CE841" s="73"/>
      <c r="CF841" s="73"/>
      <c r="CG841" s="73"/>
      <c r="CH841" s="73">
        <f t="shared" si="315"/>
        <v>0</v>
      </c>
      <c r="CI841" s="73">
        <f t="shared" si="316"/>
        <v>0</v>
      </c>
      <c r="CJ841" s="73">
        <f t="shared" si="317"/>
        <v>0</v>
      </c>
      <c r="CK841" s="73"/>
      <c r="CL841" s="73">
        <f t="shared" si="318"/>
        <v>0</v>
      </c>
      <c r="CM841" s="73">
        <f t="shared" si="319"/>
        <v>0</v>
      </c>
      <c r="CN841" s="73">
        <f t="shared" si="320"/>
        <v>0</v>
      </c>
      <c r="CO841" s="73">
        <f t="shared" si="321"/>
        <v>0</v>
      </c>
      <c r="CP841" s="73">
        <f t="shared" si="322"/>
        <v>0</v>
      </c>
      <c r="CQ841" s="73">
        <f t="shared" si="323"/>
        <v>0</v>
      </c>
      <c r="CR841" s="73">
        <f t="shared" si="335"/>
        <v>0</v>
      </c>
      <c r="CS841" s="94"/>
      <c r="CT841" s="94"/>
      <c r="CU841" s="94"/>
      <c r="CV841" s="94"/>
      <c r="CW841" s="94"/>
    </row>
    <row r="842" spans="1:101" s="22" customFormat="1" x14ac:dyDescent="0.2">
      <c r="A842" s="91">
        <f t="shared" si="336"/>
        <v>831</v>
      </c>
      <c r="B842" s="61"/>
      <c r="C842" s="61"/>
      <c r="D842" s="61"/>
      <c r="E842" s="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AS842" s="109"/>
      <c r="AT842" s="94"/>
      <c r="AU842" s="94"/>
      <c r="AV842" s="94"/>
      <c r="AW842" s="94"/>
      <c r="AX842" s="94"/>
      <c r="AY842" s="94">
        <f t="shared" si="324"/>
        <v>831</v>
      </c>
      <c r="AZ842" s="94">
        <f>AVERAGE(B$12:B842)</f>
        <v>-1.0500267633333337E-3</v>
      </c>
      <c r="BA842" s="94">
        <f>AVERAGE(C$12:C842)</f>
        <v>4.6842394133333326E-3</v>
      </c>
      <c r="BB842" s="94">
        <f t="shared" si="325"/>
        <v>0</v>
      </c>
      <c r="BC842" s="94">
        <f t="shared" si="326"/>
        <v>0</v>
      </c>
      <c r="BD842" s="94">
        <f t="shared" si="337"/>
        <v>-6.3001605800000027E-2</v>
      </c>
      <c r="BE842" s="94">
        <f t="shared" si="338"/>
        <v>0.28105436479999996</v>
      </c>
      <c r="BF842" s="94">
        <f t="shared" si="339"/>
        <v>0.34405597060000004</v>
      </c>
      <c r="BG842" s="95">
        <f t="shared" si="327"/>
        <v>0</v>
      </c>
      <c r="BH842" s="95">
        <f t="shared" si="328"/>
        <v>0</v>
      </c>
      <c r="BI842" s="95">
        <f>(AVERAGE(B$12:B842)-AVERAGE($D$12:$D842))/STDEV(B$12:B842)</f>
        <v>-8.7081254602406233E-2</v>
      </c>
      <c r="BJ842" s="95">
        <f>(AVERAGE(C$12:C842)-AVERAGE($D$12:$D842))/STDEV(C$12:C842)</f>
        <v>0.10432948975861421</v>
      </c>
      <c r="BK842" s="94"/>
      <c r="BL842" s="94"/>
      <c r="BM842" s="94"/>
      <c r="BN842" s="72">
        <f t="shared" si="329"/>
        <v>0</v>
      </c>
      <c r="BO842" s="72">
        <f t="shared" si="330"/>
        <v>0</v>
      </c>
      <c r="BP842" s="72">
        <f t="shared" si="331"/>
        <v>0</v>
      </c>
      <c r="BQ842" s="72">
        <f t="shared" si="332"/>
        <v>1</v>
      </c>
      <c r="BR842" s="72">
        <f t="shared" si="333"/>
        <v>1</v>
      </c>
      <c r="BS842" s="72">
        <f t="shared" si="334"/>
        <v>1</v>
      </c>
      <c r="BT842" s="72"/>
      <c r="BU842" s="72"/>
      <c r="BV842" s="72"/>
      <c r="BW842" s="72"/>
      <c r="BX842" s="72"/>
      <c r="BY842" s="72"/>
      <c r="BZ842" s="72"/>
      <c r="CA842" s="72"/>
      <c r="CB842" s="72"/>
      <c r="CC842" s="73"/>
      <c r="CD842" s="73"/>
      <c r="CE842" s="73"/>
      <c r="CF842" s="73"/>
      <c r="CG842" s="73"/>
      <c r="CH842" s="73">
        <f t="shared" si="315"/>
        <v>0</v>
      </c>
      <c r="CI842" s="73">
        <f t="shared" si="316"/>
        <v>0</v>
      </c>
      <c r="CJ842" s="73">
        <f t="shared" si="317"/>
        <v>0</v>
      </c>
      <c r="CK842" s="73"/>
      <c r="CL842" s="73">
        <f t="shared" si="318"/>
        <v>0</v>
      </c>
      <c r="CM842" s="73">
        <f t="shared" si="319"/>
        <v>0</v>
      </c>
      <c r="CN842" s="73">
        <f t="shared" si="320"/>
        <v>0</v>
      </c>
      <c r="CO842" s="73">
        <f t="shared" si="321"/>
        <v>0</v>
      </c>
      <c r="CP842" s="73">
        <f t="shared" si="322"/>
        <v>0</v>
      </c>
      <c r="CQ842" s="73">
        <f t="shared" si="323"/>
        <v>0</v>
      </c>
      <c r="CR842" s="73">
        <f t="shared" si="335"/>
        <v>0</v>
      </c>
      <c r="CS842" s="94"/>
      <c r="CT842" s="94"/>
      <c r="CU842" s="94"/>
      <c r="CV842" s="94"/>
      <c r="CW842" s="94"/>
    </row>
    <row r="843" spans="1:101" s="22" customFormat="1" x14ac:dyDescent="0.2">
      <c r="A843" s="91">
        <f t="shared" si="336"/>
        <v>832</v>
      </c>
      <c r="B843" s="61"/>
      <c r="C843" s="61"/>
      <c r="D843" s="61"/>
      <c r="E843" s="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AS843" s="109"/>
      <c r="AT843" s="94"/>
      <c r="AU843" s="94"/>
      <c r="AV843" s="94"/>
      <c r="AW843" s="94"/>
      <c r="AX843" s="94"/>
      <c r="AY843" s="94">
        <f t="shared" si="324"/>
        <v>832</v>
      </c>
      <c r="AZ843" s="94">
        <f>AVERAGE(B$12:B843)</f>
        <v>-1.0500267633333337E-3</v>
      </c>
      <c r="BA843" s="94">
        <f>AVERAGE(C$12:C843)</f>
        <v>4.6842394133333326E-3</v>
      </c>
      <c r="BB843" s="94">
        <f t="shared" si="325"/>
        <v>0</v>
      </c>
      <c r="BC843" s="94">
        <f t="shared" si="326"/>
        <v>0</v>
      </c>
      <c r="BD843" s="94">
        <f t="shared" si="337"/>
        <v>-6.3001605800000027E-2</v>
      </c>
      <c r="BE843" s="94">
        <f t="shared" si="338"/>
        <v>0.28105436479999996</v>
      </c>
      <c r="BF843" s="94">
        <f t="shared" si="339"/>
        <v>0.34405597060000004</v>
      </c>
      <c r="BG843" s="95">
        <f t="shared" si="327"/>
        <v>0</v>
      </c>
      <c r="BH843" s="95">
        <f t="shared" si="328"/>
        <v>0</v>
      </c>
      <c r="BI843" s="95">
        <f>(AVERAGE(B$12:B843)-AVERAGE($D$12:$D843))/STDEV(B$12:B843)</f>
        <v>-8.7081254602406233E-2</v>
      </c>
      <c r="BJ843" s="95">
        <f>(AVERAGE(C$12:C843)-AVERAGE($D$12:$D843))/STDEV(C$12:C843)</f>
        <v>0.10432948975861421</v>
      </c>
      <c r="BK843" s="94"/>
      <c r="BL843" s="94"/>
      <c r="BM843" s="94"/>
      <c r="BN843" s="72">
        <f t="shared" si="329"/>
        <v>0</v>
      </c>
      <c r="BO843" s="72">
        <f t="shared" si="330"/>
        <v>0</v>
      </c>
      <c r="BP843" s="72">
        <f t="shared" si="331"/>
        <v>0</v>
      </c>
      <c r="BQ843" s="72">
        <f t="shared" si="332"/>
        <v>1</v>
      </c>
      <c r="BR843" s="72">
        <f t="shared" si="333"/>
        <v>1</v>
      </c>
      <c r="BS843" s="72">
        <f t="shared" si="334"/>
        <v>1</v>
      </c>
      <c r="BT843" s="72"/>
      <c r="BU843" s="72"/>
      <c r="BV843" s="72"/>
      <c r="BW843" s="72"/>
      <c r="BX843" s="72"/>
      <c r="BY843" s="72"/>
      <c r="BZ843" s="72"/>
      <c r="CA843" s="72"/>
      <c r="CB843" s="72"/>
      <c r="CC843" s="73"/>
      <c r="CD843" s="73"/>
      <c r="CE843" s="73"/>
      <c r="CF843" s="73"/>
      <c r="CG843" s="73"/>
      <c r="CH843" s="73">
        <f t="shared" si="315"/>
        <v>0</v>
      </c>
      <c r="CI843" s="73">
        <f t="shared" si="316"/>
        <v>0</v>
      </c>
      <c r="CJ843" s="73">
        <f t="shared" si="317"/>
        <v>0</v>
      </c>
      <c r="CK843" s="73"/>
      <c r="CL843" s="73">
        <f t="shared" si="318"/>
        <v>0</v>
      </c>
      <c r="CM843" s="73">
        <f t="shared" si="319"/>
        <v>0</v>
      </c>
      <c r="CN843" s="73">
        <f t="shared" si="320"/>
        <v>0</v>
      </c>
      <c r="CO843" s="73">
        <f t="shared" si="321"/>
        <v>0</v>
      </c>
      <c r="CP843" s="73">
        <f t="shared" si="322"/>
        <v>0</v>
      </c>
      <c r="CQ843" s="73">
        <f t="shared" si="323"/>
        <v>0</v>
      </c>
      <c r="CR843" s="73">
        <f t="shared" si="335"/>
        <v>0</v>
      </c>
      <c r="CS843" s="94"/>
      <c r="CT843" s="94"/>
      <c r="CU843" s="94"/>
      <c r="CV843" s="94"/>
      <c r="CW843" s="94"/>
    </row>
    <row r="844" spans="1:101" s="22" customFormat="1" x14ac:dyDescent="0.2">
      <c r="A844" s="91">
        <f t="shared" si="336"/>
        <v>833</v>
      </c>
      <c r="B844" s="61"/>
      <c r="C844" s="61"/>
      <c r="D844" s="61"/>
      <c r="E844" s="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AS844" s="109"/>
      <c r="AT844" s="94"/>
      <c r="AU844" s="94"/>
      <c r="AV844" s="94"/>
      <c r="AW844" s="94"/>
      <c r="AX844" s="94"/>
      <c r="AY844" s="94">
        <f t="shared" si="324"/>
        <v>833</v>
      </c>
      <c r="AZ844" s="94">
        <f>AVERAGE(B$12:B844)</f>
        <v>-1.0500267633333337E-3</v>
      </c>
      <c r="BA844" s="94">
        <f>AVERAGE(C$12:C844)</f>
        <v>4.6842394133333326E-3</v>
      </c>
      <c r="BB844" s="94">
        <f t="shared" si="325"/>
        <v>0</v>
      </c>
      <c r="BC844" s="94">
        <f t="shared" si="326"/>
        <v>0</v>
      </c>
      <c r="BD844" s="94">
        <f t="shared" si="337"/>
        <v>-6.3001605800000027E-2</v>
      </c>
      <c r="BE844" s="94">
        <f t="shared" si="338"/>
        <v>0.28105436479999996</v>
      </c>
      <c r="BF844" s="94">
        <f t="shared" si="339"/>
        <v>0.34405597060000004</v>
      </c>
      <c r="BG844" s="95">
        <f t="shared" si="327"/>
        <v>0</v>
      </c>
      <c r="BH844" s="95">
        <f t="shared" si="328"/>
        <v>0</v>
      </c>
      <c r="BI844" s="95">
        <f>(AVERAGE(B$12:B844)-AVERAGE($D$12:$D844))/STDEV(B$12:B844)</f>
        <v>-8.7081254602406233E-2</v>
      </c>
      <c r="BJ844" s="95">
        <f>(AVERAGE(C$12:C844)-AVERAGE($D$12:$D844))/STDEV(C$12:C844)</f>
        <v>0.10432948975861421</v>
      </c>
      <c r="BK844" s="94"/>
      <c r="BL844" s="94"/>
      <c r="BM844" s="94"/>
      <c r="BN844" s="72">
        <f t="shared" si="329"/>
        <v>0</v>
      </c>
      <c r="BO844" s="72">
        <f t="shared" si="330"/>
        <v>0</v>
      </c>
      <c r="BP844" s="72">
        <f t="shared" si="331"/>
        <v>0</v>
      </c>
      <c r="BQ844" s="72">
        <f t="shared" si="332"/>
        <v>1</v>
      </c>
      <c r="BR844" s="72">
        <f t="shared" si="333"/>
        <v>1</v>
      </c>
      <c r="BS844" s="72">
        <f t="shared" si="334"/>
        <v>1</v>
      </c>
      <c r="BT844" s="72"/>
      <c r="BU844" s="72"/>
      <c r="BV844" s="72"/>
      <c r="BW844" s="72"/>
      <c r="BX844" s="72"/>
      <c r="BY844" s="72"/>
      <c r="BZ844" s="72"/>
      <c r="CA844" s="72"/>
      <c r="CB844" s="72"/>
      <c r="CC844" s="73"/>
      <c r="CD844" s="73"/>
      <c r="CE844" s="73"/>
      <c r="CF844" s="73"/>
      <c r="CG844" s="73"/>
      <c r="CH844" s="73">
        <f t="shared" ref="CH844:CH907" si="340">B844^2</f>
        <v>0</v>
      </c>
      <c r="CI844" s="73">
        <f t="shared" ref="CI844:CI907" si="341">B844^3</f>
        <v>0</v>
      </c>
      <c r="CJ844" s="73">
        <f t="shared" ref="CJ844:CJ907" si="342">B844^4</f>
        <v>0</v>
      </c>
      <c r="CK844" s="73"/>
      <c r="CL844" s="73">
        <f t="shared" ref="CL844:CL907" si="343">C844^2</f>
        <v>0</v>
      </c>
      <c r="CM844" s="73">
        <f t="shared" ref="CM844:CM907" si="344">C844^3</f>
        <v>0</v>
      </c>
      <c r="CN844" s="73">
        <f t="shared" ref="CN844:CN907" si="345">C844^4</f>
        <v>0</v>
      </c>
      <c r="CO844" s="73">
        <f t="shared" ref="CO844:CO907" si="346">B844*C844</f>
        <v>0</v>
      </c>
      <c r="CP844" s="73">
        <f t="shared" ref="CP844:CP907" si="347">B844*CL844</f>
        <v>0</v>
      </c>
      <c r="CQ844" s="73">
        <f t="shared" ref="CQ844:CQ907" si="348">CH844*C844</f>
        <v>0</v>
      </c>
      <c r="CR844" s="73">
        <f t="shared" si="335"/>
        <v>0</v>
      </c>
      <c r="CS844" s="94"/>
      <c r="CT844" s="94"/>
      <c r="CU844" s="94"/>
      <c r="CV844" s="94"/>
      <c r="CW844" s="94"/>
    </row>
    <row r="845" spans="1:101" s="22" customFormat="1" x14ac:dyDescent="0.2">
      <c r="A845" s="91">
        <f t="shared" si="336"/>
        <v>834</v>
      </c>
      <c r="B845" s="61"/>
      <c r="C845" s="61"/>
      <c r="D845" s="61"/>
      <c r="E845" s="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AS845" s="109"/>
      <c r="AT845" s="94"/>
      <c r="AU845" s="94"/>
      <c r="AV845" s="94"/>
      <c r="AW845" s="94"/>
      <c r="AX845" s="94"/>
      <c r="AY845" s="94">
        <f t="shared" ref="AY845:AY908" si="349">A845</f>
        <v>834</v>
      </c>
      <c r="AZ845" s="94">
        <f>AVERAGE(B$12:B845)</f>
        <v>-1.0500267633333337E-3</v>
      </c>
      <c r="BA845" s="94">
        <f>AVERAGE(C$12:C845)</f>
        <v>4.6842394133333326E-3</v>
      </c>
      <c r="BB845" s="94">
        <f t="shared" ref="BB845:BB908" si="350">B845</f>
        <v>0</v>
      </c>
      <c r="BC845" s="94">
        <f t="shared" ref="BC845:BC908" si="351">C845</f>
        <v>0</v>
      </c>
      <c r="BD845" s="94">
        <f t="shared" si="337"/>
        <v>-6.3001605800000027E-2</v>
      </c>
      <c r="BE845" s="94">
        <f t="shared" si="338"/>
        <v>0.28105436479999996</v>
      </c>
      <c r="BF845" s="94">
        <f t="shared" si="339"/>
        <v>0.34405597060000004</v>
      </c>
      <c r="BG845" s="95">
        <f t="shared" ref="BG845:BG908" si="352">((BC845-BB845)&gt;0)*(BC845-BB845)</f>
        <v>0</v>
      </c>
      <c r="BH845" s="95">
        <f t="shared" ref="BH845:BH908" si="353">((BC845-BB845)&lt;=0)*(BC845-BB845)</f>
        <v>0</v>
      </c>
      <c r="BI845" s="95">
        <f>(AVERAGE(B$12:B845)-AVERAGE($D$12:$D845))/STDEV(B$12:B845)</f>
        <v>-8.7081254602406233E-2</v>
      </c>
      <c r="BJ845" s="95">
        <f>(AVERAGE(C$12:C845)-AVERAGE($D$12:$D845))/STDEV(C$12:C845)</f>
        <v>0.10432948975861421</v>
      </c>
      <c r="BK845" s="94"/>
      <c r="BL845" s="94"/>
      <c r="BM845" s="94"/>
      <c r="BN845" s="72">
        <f t="shared" ref="BN845:BN908" si="354">IF(BN844&lt;&gt;1,0,IF(AND(ISNUMBER(B845),-100&lt;B845,B845&lt;100),1,0))</f>
        <v>0</v>
      </c>
      <c r="BO845" s="72">
        <f t="shared" ref="BO845:BO908" si="355">IF(BO844&lt;&gt;1,0,IF(AND(ISNUMBER(C845),-100&lt;C845,C845&lt;100),1,0))</f>
        <v>0</v>
      </c>
      <c r="BP845" s="72">
        <f t="shared" ref="BP845:BP908" si="356">IF(BP844&lt;&gt;1,0,IF(AND(ISNUMBER(D845),-100&lt;D845,D845&lt;100),1,0))</f>
        <v>0</v>
      </c>
      <c r="BQ845" s="72">
        <f t="shared" ref="BQ845:BQ908" si="357">IF(B845=C845,1,0)</f>
        <v>1</v>
      </c>
      <c r="BR845" s="72">
        <f t="shared" ref="BR845:BR908" si="358">IF(B845=D845,1,0)</f>
        <v>1</v>
      </c>
      <c r="BS845" s="72">
        <f t="shared" ref="BS845:BS908" si="359">IF(C845=D845,1,0)</f>
        <v>1</v>
      </c>
      <c r="BT845" s="72"/>
      <c r="BU845" s="72"/>
      <c r="BV845" s="72"/>
      <c r="BW845" s="72"/>
      <c r="BX845" s="72"/>
      <c r="BY845" s="72"/>
      <c r="BZ845" s="72"/>
      <c r="CA845" s="72"/>
      <c r="CB845" s="72"/>
      <c r="CC845" s="73"/>
      <c r="CD845" s="73"/>
      <c r="CE845" s="73"/>
      <c r="CF845" s="73"/>
      <c r="CG845" s="73"/>
      <c r="CH845" s="73">
        <f t="shared" si="340"/>
        <v>0</v>
      </c>
      <c r="CI845" s="73">
        <f t="shared" si="341"/>
        <v>0</v>
      </c>
      <c r="CJ845" s="73">
        <f t="shared" si="342"/>
        <v>0</v>
      </c>
      <c r="CK845" s="73"/>
      <c r="CL845" s="73">
        <f t="shared" si="343"/>
        <v>0</v>
      </c>
      <c r="CM845" s="73">
        <f t="shared" si="344"/>
        <v>0</v>
      </c>
      <c r="CN845" s="73">
        <f t="shared" si="345"/>
        <v>0</v>
      </c>
      <c r="CO845" s="73">
        <f t="shared" si="346"/>
        <v>0</v>
      </c>
      <c r="CP845" s="73">
        <f t="shared" si="347"/>
        <v>0</v>
      </c>
      <c r="CQ845" s="73">
        <f t="shared" si="348"/>
        <v>0</v>
      </c>
      <c r="CR845" s="73">
        <f t="shared" ref="CR845:CR908" si="360">CH845*CL845</f>
        <v>0</v>
      </c>
      <c r="CS845" s="94"/>
      <c r="CT845" s="94"/>
      <c r="CU845" s="94"/>
      <c r="CV845" s="94"/>
      <c r="CW845" s="94"/>
    </row>
    <row r="846" spans="1:101" s="22" customFormat="1" x14ac:dyDescent="0.2">
      <c r="A846" s="91">
        <f t="shared" ref="A846:A909" si="361">A845+1</f>
        <v>835</v>
      </c>
      <c r="B846" s="61"/>
      <c r="C846" s="61"/>
      <c r="D846" s="61"/>
      <c r="E846" s="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AS846" s="109"/>
      <c r="AT846" s="94"/>
      <c r="AU846" s="94"/>
      <c r="AV846" s="94"/>
      <c r="AW846" s="94"/>
      <c r="AX846" s="94"/>
      <c r="AY846" s="94">
        <f t="shared" si="349"/>
        <v>835</v>
      </c>
      <c r="AZ846" s="94">
        <f>AVERAGE(B$12:B846)</f>
        <v>-1.0500267633333337E-3</v>
      </c>
      <c r="BA846" s="94">
        <f>AVERAGE(C$12:C846)</f>
        <v>4.6842394133333326E-3</v>
      </c>
      <c r="BB846" s="94">
        <f t="shared" si="350"/>
        <v>0</v>
      </c>
      <c r="BC846" s="94">
        <f t="shared" si="351"/>
        <v>0</v>
      </c>
      <c r="BD846" s="94">
        <f t="shared" ref="BD846:BD909" si="362">BB846+BD845</f>
        <v>-6.3001605800000027E-2</v>
      </c>
      <c r="BE846" s="94">
        <f t="shared" ref="BE846:BE909" si="363">BC846+BE845</f>
        <v>0.28105436479999996</v>
      </c>
      <c r="BF846" s="94">
        <f t="shared" ref="BF846:BF909" si="364">BC846-BB846+BF845</f>
        <v>0.34405597060000004</v>
      </c>
      <c r="BG846" s="95">
        <f t="shared" si="352"/>
        <v>0</v>
      </c>
      <c r="BH846" s="95">
        <f t="shared" si="353"/>
        <v>0</v>
      </c>
      <c r="BI846" s="95">
        <f>(AVERAGE(B$12:B846)-AVERAGE($D$12:$D846))/STDEV(B$12:B846)</f>
        <v>-8.7081254602406233E-2</v>
      </c>
      <c r="BJ846" s="95">
        <f>(AVERAGE(C$12:C846)-AVERAGE($D$12:$D846))/STDEV(C$12:C846)</f>
        <v>0.10432948975861421</v>
      </c>
      <c r="BK846" s="94"/>
      <c r="BL846" s="94"/>
      <c r="BM846" s="94"/>
      <c r="BN846" s="72">
        <f t="shared" si="354"/>
        <v>0</v>
      </c>
      <c r="BO846" s="72">
        <f t="shared" si="355"/>
        <v>0</v>
      </c>
      <c r="BP846" s="72">
        <f t="shared" si="356"/>
        <v>0</v>
      </c>
      <c r="BQ846" s="72">
        <f t="shared" si="357"/>
        <v>1</v>
      </c>
      <c r="BR846" s="72">
        <f t="shared" si="358"/>
        <v>1</v>
      </c>
      <c r="BS846" s="72">
        <f t="shared" si="359"/>
        <v>1</v>
      </c>
      <c r="BT846" s="72"/>
      <c r="BU846" s="72"/>
      <c r="BV846" s="72"/>
      <c r="BW846" s="72"/>
      <c r="BX846" s="72"/>
      <c r="BY846" s="72"/>
      <c r="BZ846" s="72"/>
      <c r="CA846" s="72"/>
      <c r="CB846" s="72"/>
      <c r="CC846" s="73"/>
      <c r="CD846" s="73"/>
      <c r="CE846" s="73"/>
      <c r="CF846" s="73"/>
      <c r="CG846" s="73"/>
      <c r="CH846" s="73">
        <f t="shared" si="340"/>
        <v>0</v>
      </c>
      <c r="CI846" s="73">
        <f t="shared" si="341"/>
        <v>0</v>
      </c>
      <c r="CJ846" s="73">
        <f t="shared" si="342"/>
        <v>0</v>
      </c>
      <c r="CK846" s="73"/>
      <c r="CL846" s="73">
        <f t="shared" si="343"/>
        <v>0</v>
      </c>
      <c r="CM846" s="73">
        <f t="shared" si="344"/>
        <v>0</v>
      </c>
      <c r="CN846" s="73">
        <f t="shared" si="345"/>
        <v>0</v>
      </c>
      <c r="CO846" s="73">
        <f t="shared" si="346"/>
        <v>0</v>
      </c>
      <c r="CP846" s="73">
        <f t="shared" si="347"/>
        <v>0</v>
      </c>
      <c r="CQ846" s="73">
        <f t="shared" si="348"/>
        <v>0</v>
      </c>
      <c r="CR846" s="73">
        <f t="shared" si="360"/>
        <v>0</v>
      </c>
      <c r="CS846" s="94"/>
      <c r="CT846" s="94"/>
      <c r="CU846" s="94"/>
      <c r="CV846" s="94"/>
      <c r="CW846" s="94"/>
    </row>
    <row r="847" spans="1:101" s="22" customFormat="1" x14ac:dyDescent="0.2">
      <c r="A847" s="91">
        <f t="shared" si="361"/>
        <v>836</v>
      </c>
      <c r="B847" s="61"/>
      <c r="C847" s="61"/>
      <c r="D847" s="61"/>
      <c r="E847" s="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AS847" s="109"/>
      <c r="AT847" s="94"/>
      <c r="AU847" s="94"/>
      <c r="AV847" s="94"/>
      <c r="AW847" s="94"/>
      <c r="AX847" s="94"/>
      <c r="AY847" s="94">
        <f t="shared" si="349"/>
        <v>836</v>
      </c>
      <c r="AZ847" s="94">
        <f>AVERAGE(B$12:B847)</f>
        <v>-1.0500267633333337E-3</v>
      </c>
      <c r="BA847" s="94">
        <f>AVERAGE(C$12:C847)</f>
        <v>4.6842394133333326E-3</v>
      </c>
      <c r="BB847" s="94">
        <f t="shared" si="350"/>
        <v>0</v>
      </c>
      <c r="BC847" s="94">
        <f t="shared" si="351"/>
        <v>0</v>
      </c>
      <c r="BD847" s="94">
        <f t="shared" si="362"/>
        <v>-6.3001605800000027E-2</v>
      </c>
      <c r="BE847" s="94">
        <f t="shared" si="363"/>
        <v>0.28105436479999996</v>
      </c>
      <c r="BF847" s="94">
        <f t="shared" si="364"/>
        <v>0.34405597060000004</v>
      </c>
      <c r="BG847" s="95">
        <f t="shared" si="352"/>
        <v>0</v>
      </c>
      <c r="BH847" s="95">
        <f t="shared" si="353"/>
        <v>0</v>
      </c>
      <c r="BI847" s="95">
        <f>(AVERAGE(B$12:B847)-AVERAGE($D$12:$D847))/STDEV(B$12:B847)</f>
        <v>-8.7081254602406233E-2</v>
      </c>
      <c r="BJ847" s="95">
        <f>(AVERAGE(C$12:C847)-AVERAGE($D$12:$D847))/STDEV(C$12:C847)</f>
        <v>0.10432948975861421</v>
      </c>
      <c r="BK847" s="94"/>
      <c r="BL847" s="94"/>
      <c r="BM847" s="94"/>
      <c r="BN847" s="72">
        <f t="shared" si="354"/>
        <v>0</v>
      </c>
      <c r="BO847" s="72">
        <f t="shared" si="355"/>
        <v>0</v>
      </c>
      <c r="BP847" s="72">
        <f t="shared" si="356"/>
        <v>0</v>
      </c>
      <c r="BQ847" s="72">
        <f t="shared" si="357"/>
        <v>1</v>
      </c>
      <c r="BR847" s="72">
        <f t="shared" si="358"/>
        <v>1</v>
      </c>
      <c r="BS847" s="72">
        <f t="shared" si="359"/>
        <v>1</v>
      </c>
      <c r="BT847" s="72"/>
      <c r="BU847" s="72"/>
      <c r="BV847" s="72"/>
      <c r="BW847" s="72"/>
      <c r="BX847" s="72"/>
      <c r="BY847" s="72"/>
      <c r="BZ847" s="72"/>
      <c r="CA847" s="72"/>
      <c r="CB847" s="72"/>
      <c r="CC847" s="73"/>
      <c r="CD847" s="73"/>
      <c r="CE847" s="73"/>
      <c r="CF847" s="73"/>
      <c r="CG847" s="73"/>
      <c r="CH847" s="73">
        <f t="shared" si="340"/>
        <v>0</v>
      </c>
      <c r="CI847" s="73">
        <f t="shared" si="341"/>
        <v>0</v>
      </c>
      <c r="CJ847" s="73">
        <f t="shared" si="342"/>
        <v>0</v>
      </c>
      <c r="CK847" s="73"/>
      <c r="CL847" s="73">
        <f t="shared" si="343"/>
        <v>0</v>
      </c>
      <c r="CM847" s="73">
        <f t="shared" si="344"/>
        <v>0</v>
      </c>
      <c r="CN847" s="73">
        <f t="shared" si="345"/>
        <v>0</v>
      </c>
      <c r="CO847" s="73">
        <f t="shared" si="346"/>
        <v>0</v>
      </c>
      <c r="CP847" s="73">
        <f t="shared" si="347"/>
        <v>0</v>
      </c>
      <c r="CQ847" s="73">
        <f t="shared" si="348"/>
        <v>0</v>
      </c>
      <c r="CR847" s="73">
        <f t="shared" si="360"/>
        <v>0</v>
      </c>
      <c r="CS847" s="94"/>
      <c r="CT847" s="94"/>
      <c r="CU847" s="94"/>
      <c r="CV847" s="94"/>
      <c r="CW847" s="94"/>
    </row>
    <row r="848" spans="1:101" s="22" customFormat="1" x14ac:dyDescent="0.2">
      <c r="A848" s="91">
        <f t="shared" si="361"/>
        <v>837</v>
      </c>
      <c r="B848" s="61"/>
      <c r="C848" s="61"/>
      <c r="D848" s="61"/>
      <c r="E848" s="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AS848" s="109"/>
      <c r="AT848" s="94"/>
      <c r="AU848" s="94"/>
      <c r="AV848" s="94"/>
      <c r="AW848" s="94"/>
      <c r="AX848" s="94"/>
      <c r="AY848" s="94">
        <f t="shared" si="349"/>
        <v>837</v>
      </c>
      <c r="AZ848" s="94">
        <f>AVERAGE(B$12:B848)</f>
        <v>-1.0500267633333337E-3</v>
      </c>
      <c r="BA848" s="94">
        <f>AVERAGE(C$12:C848)</f>
        <v>4.6842394133333326E-3</v>
      </c>
      <c r="BB848" s="94">
        <f t="shared" si="350"/>
        <v>0</v>
      </c>
      <c r="BC848" s="94">
        <f t="shared" si="351"/>
        <v>0</v>
      </c>
      <c r="BD848" s="94">
        <f t="shared" si="362"/>
        <v>-6.3001605800000027E-2</v>
      </c>
      <c r="BE848" s="94">
        <f t="shared" si="363"/>
        <v>0.28105436479999996</v>
      </c>
      <c r="BF848" s="94">
        <f t="shared" si="364"/>
        <v>0.34405597060000004</v>
      </c>
      <c r="BG848" s="95">
        <f t="shared" si="352"/>
        <v>0</v>
      </c>
      <c r="BH848" s="95">
        <f t="shared" si="353"/>
        <v>0</v>
      </c>
      <c r="BI848" s="95">
        <f>(AVERAGE(B$12:B848)-AVERAGE($D$12:$D848))/STDEV(B$12:B848)</f>
        <v>-8.7081254602406233E-2</v>
      </c>
      <c r="BJ848" s="95">
        <f>(AVERAGE(C$12:C848)-AVERAGE($D$12:$D848))/STDEV(C$12:C848)</f>
        <v>0.10432948975861421</v>
      </c>
      <c r="BK848" s="94"/>
      <c r="BL848" s="94"/>
      <c r="BM848" s="94"/>
      <c r="BN848" s="72">
        <f t="shared" si="354"/>
        <v>0</v>
      </c>
      <c r="BO848" s="72">
        <f t="shared" si="355"/>
        <v>0</v>
      </c>
      <c r="BP848" s="72">
        <f t="shared" si="356"/>
        <v>0</v>
      </c>
      <c r="BQ848" s="72">
        <f t="shared" si="357"/>
        <v>1</v>
      </c>
      <c r="BR848" s="72">
        <f t="shared" si="358"/>
        <v>1</v>
      </c>
      <c r="BS848" s="72">
        <f t="shared" si="359"/>
        <v>1</v>
      </c>
      <c r="BT848" s="72"/>
      <c r="BU848" s="72"/>
      <c r="BV848" s="72"/>
      <c r="BW848" s="72"/>
      <c r="BX848" s="72"/>
      <c r="BY848" s="72"/>
      <c r="BZ848" s="72"/>
      <c r="CA848" s="72"/>
      <c r="CB848" s="72"/>
      <c r="CC848" s="73"/>
      <c r="CD848" s="73"/>
      <c r="CE848" s="73"/>
      <c r="CF848" s="73"/>
      <c r="CG848" s="73"/>
      <c r="CH848" s="73">
        <f t="shared" si="340"/>
        <v>0</v>
      </c>
      <c r="CI848" s="73">
        <f t="shared" si="341"/>
        <v>0</v>
      </c>
      <c r="CJ848" s="73">
        <f t="shared" si="342"/>
        <v>0</v>
      </c>
      <c r="CK848" s="73"/>
      <c r="CL848" s="73">
        <f t="shared" si="343"/>
        <v>0</v>
      </c>
      <c r="CM848" s="73">
        <f t="shared" si="344"/>
        <v>0</v>
      </c>
      <c r="CN848" s="73">
        <f t="shared" si="345"/>
        <v>0</v>
      </c>
      <c r="CO848" s="73">
        <f t="shared" si="346"/>
        <v>0</v>
      </c>
      <c r="CP848" s="73">
        <f t="shared" si="347"/>
        <v>0</v>
      </c>
      <c r="CQ848" s="73">
        <f t="shared" si="348"/>
        <v>0</v>
      </c>
      <c r="CR848" s="73">
        <f t="shared" si="360"/>
        <v>0</v>
      </c>
      <c r="CS848" s="94"/>
      <c r="CT848" s="94"/>
      <c r="CU848" s="94"/>
      <c r="CV848" s="94"/>
      <c r="CW848" s="94"/>
    </row>
    <row r="849" spans="1:101" s="22" customFormat="1" x14ac:dyDescent="0.2">
      <c r="A849" s="91">
        <f t="shared" si="361"/>
        <v>838</v>
      </c>
      <c r="B849" s="61"/>
      <c r="C849" s="61"/>
      <c r="D849" s="61"/>
      <c r="E849" s="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AS849" s="109"/>
      <c r="AT849" s="94"/>
      <c r="AU849" s="94"/>
      <c r="AV849" s="94"/>
      <c r="AW849" s="94"/>
      <c r="AX849" s="94"/>
      <c r="AY849" s="94">
        <f t="shared" si="349"/>
        <v>838</v>
      </c>
      <c r="AZ849" s="94">
        <f>AVERAGE(B$12:B849)</f>
        <v>-1.0500267633333337E-3</v>
      </c>
      <c r="BA849" s="94">
        <f>AVERAGE(C$12:C849)</f>
        <v>4.6842394133333326E-3</v>
      </c>
      <c r="BB849" s="94">
        <f t="shared" si="350"/>
        <v>0</v>
      </c>
      <c r="BC849" s="94">
        <f t="shared" si="351"/>
        <v>0</v>
      </c>
      <c r="BD849" s="94">
        <f t="shared" si="362"/>
        <v>-6.3001605800000027E-2</v>
      </c>
      <c r="BE849" s="94">
        <f t="shared" si="363"/>
        <v>0.28105436479999996</v>
      </c>
      <c r="BF849" s="94">
        <f t="shared" si="364"/>
        <v>0.34405597060000004</v>
      </c>
      <c r="BG849" s="95">
        <f t="shared" si="352"/>
        <v>0</v>
      </c>
      <c r="BH849" s="95">
        <f t="shared" si="353"/>
        <v>0</v>
      </c>
      <c r="BI849" s="95">
        <f>(AVERAGE(B$12:B849)-AVERAGE($D$12:$D849))/STDEV(B$12:B849)</f>
        <v>-8.7081254602406233E-2</v>
      </c>
      <c r="BJ849" s="95">
        <f>(AVERAGE(C$12:C849)-AVERAGE($D$12:$D849))/STDEV(C$12:C849)</f>
        <v>0.10432948975861421</v>
      </c>
      <c r="BK849" s="94"/>
      <c r="BL849" s="94"/>
      <c r="BM849" s="94"/>
      <c r="BN849" s="72">
        <f t="shared" si="354"/>
        <v>0</v>
      </c>
      <c r="BO849" s="72">
        <f t="shared" si="355"/>
        <v>0</v>
      </c>
      <c r="BP849" s="72">
        <f t="shared" si="356"/>
        <v>0</v>
      </c>
      <c r="BQ849" s="72">
        <f t="shared" si="357"/>
        <v>1</v>
      </c>
      <c r="BR849" s="72">
        <f t="shared" si="358"/>
        <v>1</v>
      </c>
      <c r="BS849" s="72">
        <f t="shared" si="359"/>
        <v>1</v>
      </c>
      <c r="BT849" s="72"/>
      <c r="BU849" s="72"/>
      <c r="BV849" s="72"/>
      <c r="BW849" s="72"/>
      <c r="BX849" s="72"/>
      <c r="BY849" s="72"/>
      <c r="BZ849" s="72"/>
      <c r="CA849" s="72"/>
      <c r="CB849" s="72"/>
      <c r="CC849" s="73"/>
      <c r="CD849" s="73"/>
      <c r="CE849" s="73"/>
      <c r="CF849" s="73"/>
      <c r="CG849" s="73"/>
      <c r="CH849" s="73">
        <f t="shared" si="340"/>
        <v>0</v>
      </c>
      <c r="CI849" s="73">
        <f t="shared" si="341"/>
        <v>0</v>
      </c>
      <c r="CJ849" s="73">
        <f t="shared" si="342"/>
        <v>0</v>
      </c>
      <c r="CK849" s="73"/>
      <c r="CL849" s="73">
        <f t="shared" si="343"/>
        <v>0</v>
      </c>
      <c r="CM849" s="73">
        <f t="shared" si="344"/>
        <v>0</v>
      </c>
      <c r="CN849" s="73">
        <f t="shared" si="345"/>
        <v>0</v>
      </c>
      <c r="CO849" s="73">
        <f t="shared" si="346"/>
        <v>0</v>
      </c>
      <c r="CP849" s="73">
        <f t="shared" si="347"/>
        <v>0</v>
      </c>
      <c r="CQ849" s="73">
        <f t="shared" si="348"/>
        <v>0</v>
      </c>
      <c r="CR849" s="73">
        <f t="shared" si="360"/>
        <v>0</v>
      </c>
      <c r="CS849" s="94"/>
      <c r="CT849" s="94"/>
      <c r="CU849" s="94"/>
      <c r="CV849" s="94"/>
      <c r="CW849" s="94"/>
    </row>
    <row r="850" spans="1:101" s="22" customFormat="1" x14ac:dyDescent="0.2">
      <c r="A850" s="91">
        <f t="shared" si="361"/>
        <v>839</v>
      </c>
      <c r="B850" s="61"/>
      <c r="C850" s="61"/>
      <c r="D850" s="61"/>
      <c r="E850" s="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AS850" s="109"/>
      <c r="AT850" s="94"/>
      <c r="AU850" s="94"/>
      <c r="AV850" s="94"/>
      <c r="AW850" s="94"/>
      <c r="AX850" s="94"/>
      <c r="AY850" s="94">
        <f t="shared" si="349"/>
        <v>839</v>
      </c>
      <c r="AZ850" s="94">
        <f>AVERAGE(B$12:B850)</f>
        <v>-1.0500267633333337E-3</v>
      </c>
      <c r="BA850" s="94">
        <f>AVERAGE(C$12:C850)</f>
        <v>4.6842394133333326E-3</v>
      </c>
      <c r="BB850" s="94">
        <f t="shared" si="350"/>
        <v>0</v>
      </c>
      <c r="BC850" s="94">
        <f t="shared" si="351"/>
        <v>0</v>
      </c>
      <c r="BD850" s="94">
        <f t="shared" si="362"/>
        <v>-6.3001605800000027E-2</v>
      </c>
      <c r="BE850" s="94">
        <f t="shared" si="363"/>
        <v>0.28105436479999996</v>
      </c>
      <c r="BF850" s="94">
        <f t="shared" si="364"/>
        <v>0.34405597060000004</v>
      </c>
      <c r="BG850" s="95">
        <f t="shared" si="352"/>
        <v>0</v>
      </c>
      <c r="BH850" s="95">
        <f t="shared" si="353"/>
        <v>0</v>
      </c>
      <c r="BI850" s="95">
        <f>(AVERAGE(B$12:B850)-AVERAGE($D$12:$D850))/STDEV(B$12:B850)</f>
        <v>-8.7081254602406233E-2</v>
      </c>
      <c r="BJ850" s="95">
        <f>(AVERAGE(C$12:C850)-AVERAGE($D$12:$D850))/STDEV(C$12:C850)</f>
        <v>0.10432948975861421</v>
      </c>
      <c r="BK850" s="94"/>
      <c r="BL850" s="94"/>
      <c r="BM850" s="94"/>
      <c r="BN850" s="72">
        <f t="shared" si="354"/>
        <v>0</v>
      </c>
      <c r="BO850" s="72">
        <f t="shared" si="355"/>
        <v>0</v>
      </c>
      <c r="BP850" s="72">
        <f t="shared" si="356"/>
        <v>0</v>
      </c>
      <c r="BQ850" s="72">
        <f t="shared" si="357"/>
        <v>1</v>
      </c>
      <c r="BR850" s="72">
        <f t="shared" si="358"/>
        <v>1</v>
      </c>
      <c r="BS850" s="72">
        <f t="shared" si="359"/>
        <v>1</v>
      </c>
      <c r="BT850" s="72"/>
      <c r="BU850" s="72"/>
      <c r="BV850" s="72"/>
      <c r="BW850" s="72"/>
      <c r="BX850" s="72"/>
      <c r="BY850" s="72"/>
      <c r="BZ850" s="72"/>
      <c r="CA850" s="72"/>
      <c r="CB850" s="72"/>
      <c r="CC850" s="73"/>
      <c r="CD850" s="73"/>
      <c r="CE850" s="73"/>
      <c r="CF850" s="73"/>
      <c r="CG850" s="73"/>
      <c r="CH850" s="73">
        <f t="shared" si="340"/>
        <v>0</v>
      </c>
      <c r="CI850" s="73">
        <f t="shared" si="341"/>
        <v>0</v>
      </c>
      <c r="CJ850" s="73">
        <f t="shared" si="342"/>
        <v>0</v>
      </c>
      <c r="CK850" s="73"/>
      <c r="CL850" s="73">
        <f t="shared" si="343"/>
        <v>0</v>
      </c>
      <c r="CM850" s="73">
        <f t="shared" si="344"/>
        <v>0</v>
      </c>
      <c r="CN850" s="73">
        <f t="shared" si="345"/>
        <v>0</v>
      </c>
      <c r="CO850" s="73">
        <f t="shared" si="346"/>
        <v>0</v>
      </c>
      <c r="CP850" s="73">
        <f t="shared" si="347"/>
        <v>0</v>
      </c>
      <c r="CQ850" s="73">
        <f t="shared" si="348"/>
        <v>0</v>
      </c>
      <c r="CR850" s="73">
        <f t="shared" si="360"/>
        <v>0</v>
      </c>
      <c r="CS850" s="94"/>
      <c r="CT850" s="94"/>
      <c r="CU850" s="94"/>
      <c r="CV850" s="94"/>
      <c r="CW850" s="94"/>
    </row>
    <row r="851" spans="1:101" s="22" customFormat="1" x14ac:dyDescent="0.2">
      <c r="A851" s="91">
        <f t="shared" si="361"/>
        <v>840</v>
      </c>
      <c r="B851" s="61"/>
      <c r="C851" s="61"/>
      <c r="D851" s="61"/>
      <c r="E851" s="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AS851" s="109"/>
      <c r="AT851" s="94"/>
      <c r="AU851" s="94"/>
      <c r="AV851" s="94"/>
      <c r="AW851" s="94"/>
      <c r="AX851" s="94"/>
      <c r="AY851" s="94">
        <f t="shared" si="349"/>
        <v>840</v>
      </c>
      <c r="AZ851" s="94">
        <f>AVERAGE(B$12:B851)</f>
        <v>-1.0500267633333337E-3</v>
      </c>
      <c r="BA851" s="94">
        <f>AVERAGE(C$12:C851)</f>
        <v>4.6842394133333326E-3</v>
      </c>
      <c r="BB851" s="94">
        <f t="shared" si="350"/>
        <v>0</v>
      </c>
      <c r="BC851" s="94">
        <f t="shared" si="351"/>
        <v>0</v>
      </c>
      <c r="BD851" s="94">
        <f t="shared" si="362"/>
        <v>-6.3001605800000027E-2</v>
      </c>
      <c r="BE851" s="94">
        <f t="shared" si="363"/>
        <v>0.28105436479999996</v>
      </c>
      <c r="BF851" s="94">
        <f t="shared" si="364"/>
        <v>0.34405597060000004</v>
      </c>
      <c r="BG851" s="95">
        <f t="shared" si="352"/>
        <v>0</v>
      </c>
      <c r="BH851" s="95">
        <f t="shared" si="353"/>
        <v>0</v>
      </c>
      <c r="BI851" s="95">
        <f>(AVERAGE(B$12:B851)-AVERAGE($D$12:$D851))/STDEV(B$12:B851)</f>
        <v>-8.7081254602406233E-2</v>
      </c>
      <c r="BJ851" s="95">
        <f>(AVERAGE(C$12:C851)-AVERAGE($D$12:$D851))/STDEV(C$12:C851)</f>
        <v>0.10432948975861421</v>
      </c>
      <c r="BK851" s="94"/>
      <c r="BL851" s="94"/>
      <c r="BM851" s="94"/>
      <c r="BN851" s="72">
        <f t="shared" si="354"/>
        <v>0</v>
      </c>
      <c r="BO851" s="72">
        <f t="shared" si="355"/>
        <v>0</v>
      </c>
      <c r="BP851" s="72">
        <f t="shared" si="356"/>
        <v>0</v>
      </c>
      <c r="BQ851" s="72">
        <f t="shared" si="357"/>
        <v>1</v>
      </c>
      <c r="BR851" s="72">
        <f t="shared" si="358"/>
        <v>1</v>
      </c>
      <c r="BS851" s="72">
        <f t="shared" si="359"/>
        <v>1</v>
      </c>
      <c r="BT851" s="72"/>
      <c r="BU851" s="72"/>
      <c r="BV851" s="72"/>
      <c r="BW851" s="72"/>
      <c r="BX851" s="72"/>
      <c r="BY851" s="72"/>
      <c r="BZ851" s="72"/>
      <c r="CA851" s="72"/>
      <c r="CB851" s="72"/>
      <c r="CC851" s="73"/>
      <c r="CD851" s="73"/>
      <c r="CE851" s="73"/>
      <c r="CF851" s="73"/>
      <c r="CG851" s="73"/>
      <c r="CH851" s="73">
        <f t="shared" si="340"/>
        <v>0</v>
      </c>
      <c r="CI851" s="73">
        <f t="shared" si="341"/>
        <v>0</v>
      </c>
      <c r="CJ851" s="73">
        <f t="shared" si="342"/>
        <v>0</v>
      </c>
      <c r="CK851" s="73"/>
      <c r="CL851" s="73">
        <f t="shared" si="343"/>
        <v>0</v>
      </c>
      <c r="CM851" s="73">
        <f t="shared" si="344"/>
        <v>0</v>
      </c>
      <c r="CN851" s="73">
        <f t="shared" si="345"/>
        <v>0</v>
      </c>
      <c r="CO851" s="73">
        <f t="shared" si="346"/>
        <v>0</v>
      </c>
      <c r="CP851" s="73">
        <f t="shared" si="347"/>
        <v>0</v>
      </c>
      <c r="CQ851" s="73">
        <f t="shared" si="348"/>
        <v>0</v>
      </c>
      <c r="CR851" s="73">
        <f t="shared" si="360"/>
        <v>0</v>
      </c>
      <c r="CS851" s="94"/>
      <c r="CT851" s="94"/>
      <c r="CU851" s="94"/>
      <c r="CV851" s="94"/>
      <c r="CW851" s="94"/>
    </row>
    <row r="852" spans="1:101" s="22" customFormat="1" x14ac:dyDescent="0.2">
      <c r="A852" s="91">
        <f t="shared" si="361"/>
        <v>841</v>
      </c>
      <c r="B852" s="61"/>
      <c r="C852" s="61"/>
      <c r="D852" s="61"/>
      <c r="E852" s="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AS852" s="109"/>
      <c r="AT852" s="94"/>
      <c r="AU852" s="94"/>
      <c r="AV852" s="94"/>
      <c r="AW852" s="94"/>
      <c r="AX852" s="94"/>
      <c r="AY852" s="94">
        <f t="shared" si="349"/>
        <v>841</v>
      </c>
      <c r="AZ852" s="94">
        <f>AVERAGE(B$12:B852)</f>
        <v>-1.0500267633333337E-3</v>
      </c>
      <c r="BA852" s="94">
        <f>AVERAGE(C$12:C852)</f>
        <v>4.6842394133333326E-3</v>
      </c>
      <c r="BB852" s="94">
        <f t="shared" si="350"/>
        <v>0</v>
      </c>
      <c r="BC852" s="94">
        <f t="shared" si="351"/>
        <v>0</v>
      </c>
      <c r="BD852" s="94">
        <f t="shared" si="362"/>
        <v>-6.3001605800000027E-2</v>
      </c>
      <c r="BE852" s="94">
        <f t="shared" si="363"/>
        <v>0.28105436479999996</v>
      </c>
      <c r="BF852" s="94">
        <f t="shared" si="364"/>
        <v>0.34405597060000004</v>
      </c>
      <c r="BG852" s="95">
        <f t="shared" si="352"/>
        <v>0</v>
      </c>
      <c r="BH852" s="95">
        <f t="shared" si="353"/>
        <v>0</v>
      </c>
      <c r="BI852" s="95">
        <f>(AVERAGE(B$12:B852)-AVERAGE($D$12:$D852))/STDEV(B$12:B852)</f>
        <v>-8.7081254602406233E-2</v>
      </c>
      <c r="BJ852" s="95">
        <f>(AVERAGE(C$12:C852)-AVERAGE($D$12:$D852))/STDEV(C$12:C852)</f>
        <v>0.10432948975861421</v>
      </c>
      <c r="BK852" s="94"/>
      <c r="BL852" s="94"/>
      <c r="BM852" s="94"/>
      <c r="BN852" s="72">
        <f t="shared" si="354"/>
        <v>0</v>
      </c>
      <c r="BO852" s="72">
        <f t="shared" si="355"/>
        <v>0</v>
      </c>
      <c r="BP852" s="72">
        <f t="shared" si="356"/>
        <v>0</v>
      </c>
      <c r="BQ852" s="72">
        <f t="shared" si="357"/>
        <v>1</v>
      </c>
      <c r="BR852" s="72">
        <f t="shared" si="358"/>
        <v>1</v>
      </c>
      <c r="BS852" s="72">
        <f t="shared" si="359"/>
        <v>1</v>
      </c>
      <c r="BT852" s="72"/>
      <c r="BU852" s="72"/>
      <c r="BV852" s="72"/>
      <c r="BW852" s="72"/>
      <c r="BX852" s="72"/>
      <c r="BY852" s="72"/>
      <c r="BZ852" s="72"/>
      <c r="CA852" s="72"/>
      <c r="CB852" s="72"/>
      <c r="CC852" s="73"/>
      <c r="CD852" s="73"/>
      <c r="CE852" s="73"/>
      <c r="CF852" s="73"/>
      <c r="CG852" s="73"/>
      <c r="CH852" s="73">
        <f t="shared" si="340"/>
        <v>0</v>
      </c>
      <c r="CI852" s="73">
        <f t="shared" si="341"/>
        <v>0</v>
      </c>
      <c r="CJ852" s="73">
        <f t="shared" si="342"/>
        <v>0</v>
      </c>
      <c r="CK852" s="73"/>
      <c r="CL852" s="73">
        <f t="shared" si="343"/>
        <v>0</v>
      </c>
      <c r="CM852" s="73">
        <f t="shared" si="344"/>
        <v>0</v>
      </c>
      <c r="CN852" s="73">
        <f t="shared" si="345"/>
        <v>0</v>
      </c>
      <c r="CO852" s="73">
        <f t="shared" si="346"/>
        <v>0</v>
      </c>
      <c r="CP852" s="73">
        <f t="shared" si="347"/>
        <v>0</v>
      </c>
      <c r="CQ852" s="73">
        <f t="shared" si="348"/>
        <v>0</v>
      </c>
      <c r="CR852" s="73">
        <f t="shared" si="360"/>
        <v>0</v>
      </c>
      <c r="CS852" s="94"/>
      <c r="CT852" s="94"/>
      <c r="CU852" s="94"/>
      <c r="CV852" s="94"/>
      <c r="CW852" s="94"/>
    </row>
    <row r="853" spans="1:101" s="22" customFormat="1" x14ac:dyDescent="0.2">
      <c r="A853" s="91">
        <f t="shared" si="361"/>
        <v>842</v>
      </c>
      <c r="B853" s="61"/>
      <c r="C853" s="61"/>
      <c r="D853" s="61"/>
      <c r="E853" s="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AS853" s="109"/>
      <c r="AT853" s="94"/>
      <c r="AU853" s="94"/>
      <c r="AV853" s="94"/>
      <c r="AW853" s="94"/>
      <c r="AX853" s="94"/>
      <c r="AY853" s="94">
        <f t="shared" si="349"/>
        <v>842</v>
      </c>
      <c r="AZ853" s="94">
        <f>AVERAGE(B$12:B853)</f>
        <v>-1.0500267633333337E-3</v>
      </c>
      <c r="BA853" s="94">
        <f>AVERAGE(C$12:C853)</f>
        <v>4.6842394133333326E-3</v>
      </c>
      <c r="BB853" s="94">
        <f t="shared" si="350"/>
        <v>0</v>
      </c>
      <c r="BC853" s="94">
        <f t="shared" si="351"/>
        <v>0</v>
      </c>
      <c r="BD853" s="94">
        <f t="shared" si="362"/>
        <v>-6.3001605800000027E-2</v>
      </c>
      <c r="BE853" s="94">
        <f t="shared" si="363"/>
        <v>0.28105436479999996</v>
      </c>
      <c r="BF853" s="94">
        <f t="shared" si="364"/>
        <v>0.34405597060000004</v>
      </c>
      <c r="BG853" s="95">
        <f t="shared" si="352"/>
        <v>0</v>
      </c>
      <c r="BH853" s="95">
        <f t="shared" si="353"/>
        <v>0</v>
      </c>
      <c r="BI853" s="95">
        <f>(AVERAGE(B$12:B853)-AVERAGE($D$12:$D853))/STDEV(B$12:B853)</f>
        <v>-8.7081254602406233E-2</v>
      </c>
      <c r="BJ853" s="95">
        <f>(AVERAGE(C$12:C853)-AVERAGE($D$12:$D853))/STDEV(C$12:C853)</f>
        <v>0.10432948975861421</v>
      </c>
      <c r="BK853" s="94"/>
      <c r="BL853" s="94"/>
      <c r="BM853" s="94"/>
      <c r="BN853" s="72">
        <f t="shared" si="354"/>
        <v>0</v>
      </c>
      <c r="BO853" s="72">
        <f t="shared" si="355"/>
        <v>0</v>
      </c>
      <c r="BP853" s="72">
        <f t="shared" si="356"/>
        <v>0</v>
      </c>
      <c r="BQ853" s="72">
        <f t="shared" si="357"/>
        <v>1</v>
      </c>
      <c r="BR853" s="72">
        <f t="shared" si="358"/>
        <v>1</v>
      </c>
      <c r="BS853" s="72">
        <f t="shared" si="359"/>
        <v>1</v>
      </c>
      <c r="BT853" s="72"/>
      <c r="BU853" s="72"/>
      <c r="BV853" s="72"/>
      <c r="BW853" s="72"/>
      <c r="BX853" s="72"/>
      <c r="BY853" s="72"/>
      <c r="BZ853" s="72"/>
      <c r="CA853" s="72"/>
      <c r="CB853" s="72"/>
      <c r="CC853" s="73"/>
      <c r="CD853" s="73"/>
      <c r="CE853" s="73"/>
      <c r="CF853" s="73"/>
      <c r="CG853" s="73"/>
      <c r="CH853" s="73">
        <f t="shared" si="340"/>
        <v>0</v>
      </c>
      <c r="CI853" s="73">
        <f t="shared" si="341"/>
        <v>0</v>
      </c>
      <c r="CJ853" s="73">
        <f t="shared" si="342"/>
        <v>0</v>
      </c>
      <c r="CK853" s="73"/>
      <c r="CL853" s="73">
        <f t="shared" si="343"/>
        <v>0</v>
      </c>
      <c r="CM853" s="73">
        <f t="shared" si="344"/>
        <v>0</v>
      </c>
      <c r="CN853" s="73">
        <f t="shared" si="345"/>
        <v>0</v>
      </c>
      <c r="CO853" s="73">
        <f t="shared" si="346"/>
        <v>0</v>
      </c>
      <c r="CP853" s="73">
        <f t="shared" si="347"/>
        <v>0</v>
      </c>
      <c r="CQ853" s="73">
        <f t="shared" si="348"/>
        <v>0</v>
      </c>
      <c r="CR853" s="73">
        <f t="shared" si="360"/>
        <v>0</v>
      </c>
      <c r="CS853" s="94"/>
      <c r="CT853" s="94"/>
      <c r="CU853" s="94"/>
      <c r="CV853" s="94"/>
      <c r="CW853" s="94"/>
    </row>
    <row r="854" spans="1:101" s="22" customFormat="1" x14ac:dyDescent="0.2">
      <c r="A854" s="91">
        <f t="shared" si="361"/>
        <v>843</v>
      </c>
      <c r="B854" s="61"/>
      <c r="C854" s="61"/>
      <c r="D854" s="61"/>
      <c r="E854" s="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AS854" s="109"/>
      <c r="AT854" s="94"/>
      <c r="AU854" s="94"/>
      <c r="AV854" s="94"/>
      <c r="AW854" s="94"/>
      <c r="AX854" s="94"/>
      <c r="AY854" s="94">
        <f t="shared" si="349"/>
        <v>843</v>
      </c>
      <c r="AZ854" s="94">
        <f>AVERAGE(B$12:B854)</f>
        <v>-1.0500267633333337E-3</v>
      </c>
      <c r="BA854" s="94">
        <f>AVERAGE(C$12:C854)</f>
        <v>4.6842394133333326E-3</v>
      </c>
      <c r="BB854" s="94">
        <f t="shared" si="350"/>
        <v>0</v>
      </c>
      <c r="BC854" s="94">
        <f t="shared" si="351"/>
        <v>0</v>
      </c>
      <c r="BD854" s="94">
        <f t="shared" si="362"/>
        <v>-6.3001605800000027E-2</v>
      </c>
      <c r="BE854" s="94">
        <f t="shared" si="363"/>
        <v>0.28105436479999996</v>
      </c>
      <c r="BF854" s="94">
        <f t="shared" si="364"/>
        <v>0.34405597060000004</v>
      </c>
      <c r="BG854" s="95">
        <f t="shared" si="352"/>
        <v>0</v>
      </c>
      <c r="BH854" s="95">
        <f t="shared" si="353"/>
        <v>0</v>
      </c>
      <c r="BI854" s="95">
        <f>(AVERAGE(B$12:B854)-AVERAGE($D$12:$D854))/STDEV(B$12:B854)</f>
        <v>-8.7081254602406233E-2</v>
      </c>
      <c r="BJ854" s="95">
        <f>(AVERAGE(C$12:C854)-AVERAGE($D$12:$D854))/STDEV(C$12:C854)</f>
        <v>0.10432948975861421</v>
      </c>
      <c r="BK854" s="94"/>
      <c r="BL854" s="94"/>
      <c r="BM854" s="94"/>
      <c r="BN854" s="72">
        <f t="shared" si="354"/>
        <v>0</v>
      </c>
      <c r="BO854" s="72">
        <f t="shared" si="355"/>
        <v>0</v>
      </c>
      <c r="BP854" s="72">
        <f t="shared" si="356"/>
        <v>0</v>
      </c>
      <c r="BQ854" s="72">
        <f t="shared" si="357"/>
        <v>1</v>
      </c>
      <c r="BR854" s="72">
        <f t="shared" si="358"/>
        <v>1</v>
      </c>
      <c r="BS854" s="72">
        <f t="shared" si="359"/>
        <v>1</v>
      </c>
      <c r="BT854" s="72"/>
      <c r="BU854" s="72"/>
      <c r="BV854" s="72"/>
      <c r="BW854" s="72"/>
      <c r="BX854" s="72"/>
      <c r="BY854" s="72"/>
      <c r="BZ854" s="72"/>
      <c r="CA854" s="72"/>
      <c r="CB854" s="72"/>
      <c r="CC854" s="73"/>
      <c r="CD854" s="73"/>
      <c r="CE854" s="73"/>
      <c r="CF854" s="73"/>
      <c r="CG854" s="73"/>
      <c r="CH854" s="73">
        <f t="shared" si="340"/>
        <v>0</v>
      </c>
      <c r="CI854" s="73">
        <f t="shared" si="341"/>
        <v>0</v>
      </c>
      <c r="CJ854" s="73">
        <f t="shared" si="342"/>
        <v>0</v>
      </c>
      <c r="CK854" s="73"/>
      <c r="CL854" s="73">
        <f t="shared" si="343"/>
        <v>0</v>
      </c>
      <c r="CM854" s="73">
        <f t="shared" si="344"/>
        <v>0</v>
      </c>
      <c r="CN854" s="73">
        <f t="shared" si="345"/>
        <v>0</v>
      </c>
      <c r="CO854" s="73">
        <f t="shared" si="346"/>
        <v>0</v>
      </c>
      <c r="CP854" s="73">
        <f t="shared" si="347"/>
        <v>0</v>
      </c>
      <c r="CQ854" s="73">
        <f t="shared" si="348"/>
        <v>0</v>
      </c>
      <c r="CR854" s="73">
        <f t="shared" si="360"/>
        <v>0</v>
      </c>
      <c r="CS854" s="94"/>
      <c r="CT854" s="94"/>
      <c r="CU854" s="94"/>
      <c r="CV854" s="94"/>
      <c r="CW854" s="94"/>
    </row>
    <row r="855" spans="1:101" s="22" customFormat="1" x14ac:dyDescent="0.2">
      <c r="A855" s="91">
        <f t="shared" si="361"/>
        <v>844</v>
      </c>
      <c r="B855" s="61"/>
      <c r="C855" s="61"/>
      <c r="D855" s="61"/>
      <c r="E855" s="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AS855" s="109"/>
      <c r="AT855" s="94"/>
      <c r="AU855" s="94"/>
      <c r="AV855" s="94"/>
      <c r="AW855" s="94"/>
      <c r="AX855" s="94"/>
      <c r="AY855" s="94">
        <f t="shared" si="349"/>
        <v>844</v>
      </c>
      <c r="AZ855" s="94">
        <f>AVERAGE(B$12:B855)</f>
        <v>-1.0500267633333337E-3</v>
      </c>
      <c r="BA855" s="94">
        <f>AVERAGE(C$12:C855)</f>
        <v>4.6842394133333326E-3</v>
      </c>
      <c r="BB855" s="94">
        <f t="shared" si="350"/>
        <v>0</v>
      </c>
      <c r="BC855" s="94">
        <f t="shared" si="351"/>
        <v>0</v>
      </c>
      <c r="BD855" s="94">
        <f t="shared" si="362"/>
        <v>-6.3001605800000027E-2</v>
      </c>
      <c r="BE855" s="94">
        <f t="shared" si="363"/>
        <v>0.28105436479999996</v>
      </c>
      <c r="BF855" s="94">
        <f t="shared" si="364"/>
        <v>0.34405597060000004</v>
      </c>
      <c r="BG855" s="95">
        <f t="shared" si="352"/>
        <v>0</v>
      </c>
      <c r="BH855" s="95">
        <f t="shared" si="353"/>
        <v>0</v>
      </c>
      <c r="BI855" s="95">
        <f>(AVERAGE(B$12:B855)-AVERAGE($D$12:$D855))/STDEV(B$12:B855)</f>
        <v>-8.7081254602406233E-2</v>
      </c>
      <c r="BJ855" s="95">
        <f>(AVERAGE(C$12:C855)-AVERAGE($D$12:$D855))/STDEV(C$12:C855)</f>
        <v>0.10432948975861421</v>
      </c>
      <c r="BK855" s="94"/>
      <c r="BL855" s="94"/>
      <c r="BM855" s="94"/>
      <c r="BN855" s="72">
        <f t="shared" si="354"/>
        <v>0</v>
      </c>
      <c r="BO855" s="72">
        <f t="shared" si="355"/>
        <v>0</v>
      </c>
      <c r="BP855" s="72">
        <f t="shared" si="356"/>
        <v>0</v>
      </c>
      <c r="BQ855" s="72">
        <f t="shared" si="357"/>
        <v>1</v>
      </c>
      <c r="BR855" s="72">
        <f t="shared" si="358"/>
        <v>1</v>
      </c>
      <c r="BS855" s="72">
        <f t="shared" si="359"/>
        <v>1</v>
      </c>
      <c r="BT855" s="72"/>
      <c r="BU855" s="72"/>
      <c r="BV855" s="72"/>
      <c r="BW855" s="72"/>
      <c r="BX855" s="72"/>
      <c r="BY855" s="72"/>
      <c r="BZ855" s="72"/>
      <c r="CA855" s="72"/>
      <c r="CB855" s="72"/>
      <c r="CC855" s="73"/>
      <c r="CD855" s="73"/>
      <c r="CE855" s="73"/>
      <c r="CF855" s="73"/>
      <c r="CG855" s="73"/>
      <c r="CH855" s="73">
        <f t="shared" si="340"/>
        <v>0</v>
      </c>
      <c r="CI855" s="73">
        <f t="shared" si="341"/>
        <v>0</v>
      </c>
      <c r="CJ855" s="73">
        <f t="shared" si="342"/>
        <v>0</v>
      </c>
      <c r="CK855" s="73"/>
      <c r="CL855" s="73">
        <f t="shared" si="343"/>
        <v>0</v>
      </c>
      <c r="CM855" s="73">
        <f t="shared" si="344"/>
        <v>0</v>
      </c>
      <c r="CN855" s="73">
        <f t="shared" si="345"/>
        <v>0</v>
      </c>
      <c r="CO855" s="73">
        <f t="shared" si="346"/>
        <v>0</v>
      </c>
      <c r="CP855" s="73">
        <f t="shared" si="347"/>
        <v>0</v>
      </c>
      <c r="CQ855" s="73">
        <f t="shared" si="348"/>
        <v>0</v>
      </c>
      <c r="CR855" s="73">
        <f t="shared" si="360"/>
        <v>0</v>
      </c>
      <c r="CS855" s="94"/>
      <c r="CT855" s="94"/>
      <c r="CU855" s="94"/>
      <c r="CV855" s="94"/>
      <c r="CW855" s="94"/>
    </row>
    <row r="856" spans="1:101" s="22" customFormat="1" x14ac:dyDescent="0.2">
      <c r="A856" s="91">
        <f t="shared" si="361"/>
        <v>845</v>
      </c>
      <c r="B856" s="61"/>
      <c r="C856" s="61"/>
      <c r="D856" s="61"/>
      <c r="E856" s="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AS856" s="109"/>
      <c r="AT856" s="94"/>
      <c r="AU856" s="94"/>
      <c r="AV856" s="94"/>
      <c r="AW856" s="94"/>
      <c r="AX856" s="94"/>
      <c r="AY856" s="94">
        <f t="shared" si="349"/>
        <v>845</v>
      </c>
      <c r="AZ856" s="94">
        <f>AVERAGE(B$12:B856)</f>
        <v>-1.0500267633333337E-3</v>
      </c>
      <c r="BA856" s="94">
        <f>AVERAGE(C$12:C856)</f>
        <v>4.6842394133333326E-3</v>
      </c>
      <c r="BB856" s="94">
        <f t="shared" si="350"/>
        <v>0</v>
      </c>
      <c r="BC856" s="94">
        <f t="shared" si="351"/>
        <v>0</v>
      </c>
      <c r="BD856" s="94">
        <f t="shared" si="362"/>
        <v>-6.3001605800000027E-2</v>
      </c>
      <c r="BE856" s="94">
        <f t="shared" si="363"/>
        <v>0.28105436479999996</v>
      </c>
      <c r="BF856" s="94">
        <f t="shared" si="364"/>
        <v>0.34405597060000004</v>
      </c>
      <c r="BG856" s="95">
        <f t="shared" si="352"/>
        <v>0</v>
      </c>
      <c r="BH856" s="95">
        <f t="shared" si="353"/>
        <v>0</v>
      </c>
      <c r="BI856" s="95">
        <f>(AVERAGE(B$12:B856)-AVERAGE($D$12:$D856))/STDEV(B$12:B856)</f>
        <v>-8.7081254602406233E-2</v>
      </c>
      <c r="BJ856" s="95">
        <f>(AVERAGE(C$12:C856)-AVERAGE($D$12:$D856))/STDEV(C$12:C856)</f>
        <v>0.10432948975861421</v>
      </c>
      <c r="BK856" s="94"/>
      <c r="BL856" s="94"/>
      <c r="BM856" s="94"/>
      <c r="BN856" s="72">
        <f t="shared" si="354"/>
        <v>0</v>
      </c>
      <c r="BO856" s="72">
        <f t="shared" si="355"/>
        <v>0</v>
      </c>
      <c r="BP856" s="72">
        <f t="shared" si="356"/>
        <v>0</v>
      </c>
      <c r="BQ856" s="72">
        <f t="shared" si="357"/>
        <v>1</v>
      </c>
      <c r="BR856" s="72">
        <f t="shared" si="358"/>
        <v>1</v>
      </c>
      <c r="BS856" s="72">
        <f t="shared" si="359"/>
        <v>1</v>
      </c>
      <c r="BT856" s="72"/>
      <c r="BU856" s="72"/>
      <c r="BV856" s="72"/>
      <c r="BW856" s="72"/>
      <c r="BX856" s="72"/>
      <c r="BY856" s="72"/>
      <c r="BZ856" s="72"/>
      <c r="CA856" s="72"/>
      <c r="CB856" s="72"/>
      <c r="CC856" s="73"/>
      <c r="CD856" s="73"/>
      <c r="CE856" s="73"/>
      <c r="CF856" s="73"/>
      <c r="CG856" s="73"/>
      <c r="CH856" s="73">
        <f t="shared" si="340"/>
        <v>0</v>
      </c>
      <c r="CI856" s="73">
        <f t="shared" si="341"/>
        <v>0</v>
      </c>
      <c r="CJ856" s="73">
        <f t="shared" si="342"/>
        <v>0</v>
      </c>
      <c r="CK856" s="73"/>
      <c r="CL856" s="73">
        <f t="shared" si="343"/>
        <v>0</v>
      </c>
      <c r="CM856" s="73">
        <f t="shared" si="344"/>
        <v>0</v>
      </c>
      <c r="CN856" s="73">
        <f t="shared" si="345"/>
        <v>0</v>
      </c>
      <c r="CO856" s="73">
        <f t="shared" si="346"/>
        <v>0</v>
      </c>
      <c r="CP856" s="73">
        <f t="shared" si="347"/>
        <v>0</v>
      </c>
      <c r="CQ856" s="73">
        <f t="shared" si="348"/>
        <v>0</v>
      </c>
      <c r="CR856" s="73">
        <f t="shared" si="360"/>
        <v>0</v>
      </c>
      <c r="CS856" s="94"/>
      <c r="CT856" s="94"/>
      <c r="CU856" s="94"/>
      <c r="CV856" s="94"/>
      <c r="CW856" s="94"/>
    </row>
    <row r="857" spans="1:101" s="22" customFormat="1" x14ac:dyDescent="0.2">
      <c r="A857" s="91">
        <f t="shared" si="361"/>
        <v>846</v>
      </c>
      <c r="B857" s="61"/>
      <c r="C857" s="61"/>
      <c r="D857" s="61"/>
      <c r="E857" s="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AS857" s="109"/>
      <c r="AT857" s="94"/>
      <c r="AU857" s="94"/>
      <c r="AV857" s="94"/>
      <c r="AW857" s="94"/>
      <c r="AX857" s="94"/>
      <c r="AY857" s="94">
        <f t="shared" si="349"/>
        <v>846</v>
      </c>
      <c r="AZ857" s="94">
        <f>AVERAGE(B$12:B857)</f>
        <v>-1.0500267633333337E-3</v>
      </c>
      <c r="BA857" s="94">
        <f>AVERAGE(C$12:C857)</f>
        <v>4.6842394133333326E-3</v>
      </c>
      <c r="BB857" s="94">
        <f t="shared" si="350"/>
        <v>0</v>
      </c>
      <c r="BC857" s="94">
        <f t="shared" si="351"/>
        <v>0</v>
      </c>
      <c r="BD857" s="94">
        <f t="shared" si="362"/>
        <v>-6.3001605800000027E-2</v>
      </c>
      <c r="BE857" s="94">
        <f t="shared" si="363"/>
        <v>0.28105436479999996</v>
      </c>
      <c r="BF857" s="94">
        <f t="shared" si="364"/>
        <v>0.34405597060000004</v>
      </c>
      <c r="BG857" s="95">
        <f t="shared" si="352"/>
        <v>0</v>
      </c>
      <c r="BH857" s="95">
        <f t="shared" si="353"/>
        <v>0</v>
      </c>
      <c r="BI857" s="95">
        <f>(AVERAGE(B$12:B857)-AVERAGE($D$12:$D857))/STDEV(B$12:B857)</f>
        <v>-8.7081254602406233E-2</v>
      </c>
      <c r="BJ857" s="95">
        <f>(AVERAGE(C$12:C857)-AVERAGE($D$12:$D857))/STDEV(C$12:C857)</f>
        <v>0.10432948975861421</v>
      </c>
      <c r="BK857" s="94"/>
      <c r="BL857" s="94"/>
      <c r="BM857" s="94"/>
      <c r="BN857" s="72">
        <f t="shared" si="354"/>
        <v>0</v>
      </c>
      <c r="BO857" s="72">
        <f t="shared" si="355"/>
        <v>0</v>
      </c>
      <c r="BP857" s="72">
        <f t="shared" si="356"/>
        <v>0</v>
      </c>
      <c r="BQ857" s="72">
        <f t="shared" si="357"/>
        <v>1</v>
      </c>
      <c r="BR857" s="72">
        <f t="shared" si="358"/>
        <v>1</v>
      </c>
      <c r="BS857" s="72">
        <f t="shared" si="359"/>
        <v>1</v>
      </c>
      <c r="BT857" s="72"/>
      <c r="BU857" s="72"/>
      <c r="BV857" s="72"/>
      <c r="BW857" s="72"/>
      <c r="BX857" s="72"/>
      <c r="BY857" s="72"/>
      <c r="BZ857" s="72"/>
      <c r="CA857" s="72"/>
      <c r="CB857" s="72"/>
      <c r="CC857" s="73"/>
      <c r="CD857" s="73"/>
      <c r="CE857" s="73"/>
      <c r="CF857" s="73"/>
      <c r="CG857" s="73"/>
      <c r="CH857" s="73">
        <f t="shared" si="340"/>
        <v>0</v>
      </c>
      <c r="CI857" s="73">
        <f t="shared" si="341"/>
        <v>0</v>
      </c>
      <c r="CJ857" s="73">
        <f t="shared" si="342"/>
        <v>0</v>
      </c>
      <c r="CK857" s="73"/>
      <c r="CL857" s="73">
        <f t="shared" si="343"/>
        <v>0</v>
      </c>
      <c r="CM857" s="73">
        <f t="shared" si="344"/>
        <v>0</v>
      </c>
      <c r="CN857" s="73">
        <f t="shared" si="345"/>
        <v>0</v>
      </c>
      <c r="CO857" s="73">
        <f t="shared" si="346"/>
        <v>0</v>
      </c>
      <c r="CP857" s="73">
        <f t="shared" si="347"/>
        <v>0</v>
      </c>
      <c r="CQ857" s="73">
        <f t="shared" si="348"/>
        <v>0</v>
      </c>
      <c r="CR857" s="73">
        <f t="shared" si="360"/>
        <v>0</v>
      </c>
      <c r="CS857" s="94"/>
      <c r="CT857" s="94"/>
      <c r="CU857" s="94"/>
      <c r="CV857" s="94"/>
      <c r="CW857" s="94"/>
    </row>
    <row r="858" spans="1:101" s="22" customFormat="1" x14ac:dyDescent="0.2">
      <c r="A858" s="91">
        <f t="shared" si="361"/>
        <v>847</v>
      </c>
      <c r="B858" s="61"/>
      <c r="C858" s="61"/>
      <c r="D858" s="61"/>
      <c r="E858" s="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AS858" s="109"/>
      <c r="AT858" s="94"/>
      <c r="AU858" s="94"/>
      <c r="AV858" s="94"/>
      <c r="AW858" s="94"/>
      <c r="AX858" s="94"/>
      <c r="AY858" s="94">
        <f t="shared" si="349"/>
        <v>847</v>
      </c>
      <c r="AZ858" s="94">
        <f>AVERAGE(B$12:B858)</f>
        <v>-1.0500267633333337E-3</v>
      </c>
      <c r="BA858" s="94">
        <f>AVERAGE(C$12:C858)</f>
        <v>4.6842394133333326E-3</v>
      </c>
      <c r="BB858" s="94">
        <f t="shared" si="350"/>
        <v>0</v>
      </c>
      <c r="BC858" s="94">
        <f t="shared" si="351"/>
        <v>0</v>
      </c>
      <c r="BD858" s="94">
        <f t="shared" si="362"/>
        <v>-6.3001605800000027E-2</v>
      </c>
      <c r="BE858" s="94">
        <f t="shared" si="363"/>
        <v>0.28105436479999996</v>
      </c>
      <c r="BF858" s="94">
        <f t="shared" si="364"/>
        <v>0.34405597060000004</v>
      </c>
      <c r="BG858" s="95">
        <f t="shared" si="352"/>
        <v>0</v>
      </c>
      <c r="BH858" s="95">
        <f t="shared" si="353"/>
        <v>0</v>
      </c>
      <c r="BI858" s="95">
        <f>(AVERAGE(B$12:B858)-AVERAGE($D$12:$D858))/STDEV(B$12:B858)</f>
        <v>-8.7081254602406233E-2</v>
      </c>
      <c r="BJ858" s="95">
        <f>(AVERAGE(C$12:C858)-AVERAGE($D$12:$D858))/STDEV(C$12:C858)</f>
        <v>0.10432948975861421</v>
      </c>
      <c r="BK858" s="94"/>
      <c r="BL858" s="94"/>
      <c r="BM858" s="94"/>
      <c r="BN858" s="72">
        <f t="shared" si="354"/>
        <v>0</v>
      </c>
      <c r="BO858" s="72">
        <f t="shared" si="355"/>
        <v>0</v>
      </c>
      <c r="BP858" s="72">
        <f t="shared" si="356"/>
        <v>0</v>
      </c>
      <c r="BQ858" s="72">
        <f t="shared" si="357"/>
        <v>1</v>
      </c>
      <c r="BR858" s="72">
        <f t="shared" si="358"/>
        <v>1</v>
      </c>
      <c r="BS858" s="72">
        <f t="shared" si="359"/>
        <v>1</v>
      </c>
      <c r="BT858" s="72"/>
      <c r="BU858" s="72"/>
      <c r="BV858" s="72"/>
      <c r="BW858" s="72"/>
      <c r="BX858" s="72"/>
      <c r="BY858" s="72"/>
      <c r="BZ858" s="72"/>
      <c r="CA858" s="72"/>
      <c r="CB858" s="72"/>
      <c r="CC858" s="73"/>
      <c r="CD858" s="73"/>
      <c r="CE858" s="73"/>
      <c r="CF858" s="73"/>
      <c r="CG858" s="73"/>
      <c r="CH858" s="73">
        <f t="shared" si="340"/>
        <v>0</v>
      </c>
      <c r="CI858" s="73">
        <f t="shared" si="341"/>
        <v>0</v>
      </c>
      <c r="CJ858" s="73">
        <f t="shared" si="342"/>
        <v>0</v>
      </c>
      <c r="CK858" s="73"/>
      <c r="CL858" s="73">
        <f t="shared" si="343"/>
        <v>0</v>
      </c>
      <c r="CM858" s="73">
        <f t="shared" si="344"/>
        <v>0</v>
      </c>
      <c r="CN858" s="73">
        <f t="shared" si="345"/>
        <v>0</v>
      </c>
      <c r="CO858" s="73">
        <f t="shared" si="346"/>
        <v>0</v>
      </c>
      <c r="CP858" s="73">
        <f t="shared" si="347"/>
        <v>0</v>
      </c>
      <c r="CQ858" s="73">
        <f t="shared" si="348"/>
        <v>0</v>
      </c>
      <c r="CR858" s="73">
        <f t="shared" si="360"/>
        <v>0</v>
      </c>
      <c r="CS858" s="94"/>
      <c r="CT858" s="94"/>
      <c r="CU858" s="94"/>
      <c r="CV858" s="94"/>
      <c r="CW858" s="94"/>
    </row>
    <row r="859" spans="1:101" s="22" customFormat="1" x14ac:dyDescent="0.2">
      <c r="A859" s="91">
        <f t="shared" si="361"/>
        <v>848</v>
      </c>
      <c r="B859" s="61"/>
      <c r="C859" s="61"/>
      <c r="D859" s="61"/>
      <c r="E859" s="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AS859" s="109"/>
      <c r="AT859" s="94"/>
      <c r="AU859" s="94"/>
      <c r="AV859" s="94"/>
      <c r="AW859" s="94"/>
      <c r="AX859" s="94"/>
      <c r="AY859" s="94">
        <f t="shared" si="349"/>
        <v>848</v>
      </c>
      <c r="AZ859" s="94">
        <f>AVERAGE(B$12:B859)</f>
        <v>-1.0500267633333337E-3</v>
      </c>
      <c r="BA859" s="94">
        <f>AVERAGE(C$12:C859)</f>
        <v>4.6842394133333326E-3</v>
      </c>
      <c r="BB859" s="94">
        <f t="shared" si="350"/>
        <v>0</v>
      </c>
      <c r="BC859" s="94">
        <f t="shared" si="351"/>
        <v>0</v>
      </c>
      <c r="BD859" s="94">
        <f t="shared" si="362"/>
        <v>-6.3001605800000027E-2</v>
      </c>
      <c r="BE859" s="94">
        <f t="shared" si="363"/>
        <v>0.28105436479999996</v>
      </c>
      <c r="BF859" s="94">
        <f t="shared" si="364"/>
        <v>0.34405597060000004</v>
      </c>
      <c r="BG859" s="95">
        <f t="shared" si="352"/>
        <v>0</v>
      </c>
      <c r="BH859" s="95">
        <f t="shared" si="353"/>
        <v>0</v>
      </c>
      <c r="BI859" s="95">
        <f>(AVERAGE(B$12:B859)-AVERAGE($D$12:$D859))/STDEV(B$12:B859)</f>
        <v>-8.7081254602406233E-2</v>
      </c>
      <c r="BJ859" s="95">
        <f>(AVERAGE(C$12:C859)-AVERAGE($D$12:$D859))/STDEV(C$12:C859)</f>
        <v>0.10432948975861421</v>
      </c>
      <c r="BK859" s="94"/>
      <c r="BL859" s="94"/>
      <c r="BM859" s="94"/>
      <c r="BN859" s="72">
        <f t="shared" si="354"/>
        <v>0</v>
      </c>
      <c r="BO859" s="72">
        <f t="shared" si="355"/>
        <v>0</v>
      </c>
      <c r="BP859" s="72">
        <f t="shared" si="356"/>
        <v>0</v>
      </c>
      <c r="BQ859" s="72">
        <f t="shared" si="357"/>
        <v>1</v>
      </c>
      <c r="BR859" s="72">
        <f t="shared" si="358"/>
        <v>1</v>
      </c>
      <c r="BS859" s="72">
        <f t="shared" si="359"/>
        <v>1</v>
      </c>
      <c r="BT859" s="72"/>
      <c r="BU859" s="72"/>
      <c r="BV859" s="72"/>
      <c r="BW859" s="72"/>
      <c r="BX859" s="72"/>
      <c r="BY859" s="72"/>
      <c r="BZ859" s="72"/>
      <c r="CA859" s="72"/>
      <c r="CB859" s="72"/>
      <c r="CC859" s="73"/>
      <c r="CD859" s="73"/>
      <c r="CE859" s="73"/>
      <c r="CF859" s="73"/>
      <c r="CG859" s="73"/>
      <c r="CH859" s="73">
        <f t="shared" si="340"/>
        <v>0</v>
      </c>
      <c r="CI859" s="73">
        <f t="shared" si="341"/>
        <v>0</v>
      </c>
      <c r="CJ859" s="73">
        <f t="shared" si="342"/>
        <v>0</v>
      </c>
      <c r="CK859" s="73"/>
      <c r="CL859" s="73">
        <f t="shared" si="343"/>
        <v>0</v>
      </c>
      <c r="CM859" s="73">
        <f t="shared" si="344"/>
        <v>0</v>
      </c>
      <c r="CN859" s="73">
        <f t="shared" si="345"/>
        <v>0</v>
      </c>
      <c r="CO859" s="73">
        <f t="shared" si="346"/>
        <v>0</v>
      </c>
      <c r="CP859" s="73">
        <f t="shared" si="347"/>
        <v>0</v>
      </c>
      <c r="CQ859" s="73">
        <f t="shared" si="348"/>
        <v>0</v>
      </c>
      <c r="CR859" s="73">
        <f t="shared" si="360"/>
        <v>0</v>
      </c>
      <c r="CS859" s="94"/>
      <c r="CT859" s="94"/>
      <c r="CU859" s="94"/>
      <c r="CV859" s="94"/>
      <c r="CW859" s="94"/>
    </row>
    <row r="860" spans="1:101" s="22" customFormat="1" x14ac:dyDescent="0.2">
      <c r="A860" s="91">
        <f t="shared" si="361"/>
        <v>849</v>
      </c>
      <c r="B860" s="61"/>
      <c r="C860" s="61"/>
      <c r="D860" s="61"/>
      <c r="E860" s="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AS860" s="109"/>
      <c r="AT860" s="94"/>
      <c r="AU860" s="94"/>
      <c r="AV860" s="94"/>
      <c r="AW860" s="94"/>
      <c r="AX860" s="94"/>
      <c r="AY860" s="94">
        <f t="shared" si="349"/>
        <v>849</v>
      </c>
      <c r="AZ860" s="94">
        <f>AVERAGE(B$12:B860)</f>
        <v>-1.0500267633333337E-3</v>
      </c>
      <c r="BA860" s="94">
        <f>AVERAGE(C$12:C860)</f>
        <v>4.6842394133333326E-3</v>
      </c>
      <c r="BB860" s="94">
        <f t="shared" si="350"/>
        <v>0</v>
      </c>
      <c r="BC860" s="94">
        <f t="shared" si="351"/>
        <v>0</v>
      </c>
      <c r="BD860" s="94">
        <f t="shared" si="362"/>
        <v>-6.3001605800000027E-2</v>
      </c>
      <c r="BE860" s="94">
        <f t="shared" si="363"/>
        <v>0.28105436479999996</v>
      </c>
      <c r="BF860" s="94">
        <f t="shared" si="364"/>
        <v>0.34405597060000004</v>
      </c>
      <c r="BG860" s="95">
        <f t="shared" si="352"/>
        <v>0</v>
      </c>
      <c r="BH860" s="95">
        <f t="shared" si="353"/>
        <v>0</v>
      </c>
      <c r="BI860" s="95">
        <f>(AVERAGE(B$12:B860)-AVERAGE($D$12:$D860))/STDEV(B$12:B860)</f>
        <v>-8.7081254602406233E-2</v>
      </c>
      <c r="BJ860" s="95">
        <f>(AVERAGE(C$12:C860)-AVERAGE($D$12:$D860))/STDEV(C$12:C860)</f>
        <v>0.10432948975861421</v>
      </c>
      <c r="BK860" s="94"/>
      <c r="BL860" s="94"/>
      <c r="BM860" s="94"/>
      <c r="BN860" s="72">
        <f t="shared" si="354"/>
        <v>0</v>
      </c>
      <c r="BO860" s="72">
        <f t="shared" si="355"/>
        <v>0</v>
      </c>
      <c r="BP860" s="72">
        <f t="shared" si="356"/>
        <v>0</v>
      </c>
      <c r="BQ860" s="72">
        <f t="shared" si="357"/>
        <v>1</v>
      </c>
      <c r="BR860" s="72">
        <f t="shared" si="358"/>
        <v>1</v>
      </c>
      <c r="BS860" s="72">
        <f t="shared" si="359"/>
        <v>1</v>
      </c>
      <c r="BT860" s="72"/>
      <c r="BU860" s="72"/>
      <c r="BV860" s="72"/>
      <c r="BW860" s="72"/>
      <c r="BX860" s="72"/>
      <c r="BY860" s="72"/>
      <c r="BZ860" s="72"/>
      <c r="CA860" s="72"/>
      <c r="CB860" s="72"/>
      <c r="CC860" s="73"/>
      <c r="CD860" s="73"/>
      <c r="CE860" s="73"/>
      <c r="CF860" s="73"/>
      <c r="CG860" s="73"/>
      <c r="CH860" s="73">
        <f t="shared" si="340"/>
        <v>0</v>
      </c>
      <c r="CI860" s="73">
        <f t="shared" si="341"/>
        <v>0</v>
      </c>
      <c r="CJ860" s="73">
        <f t="shared" si="342"/>
        <v>0</v>
      </c>
      <c r="CK860" s="73"/>
      <c r="CL860" s="73">
        <f t="shared" si="343"/>
        <v>0</v>
      </c>
      <c r="CM860" s="73">
        <f t="shared" si="344"/>
        <v>0</v>
      </c>
      <c r="CN860" s="73">
        <f t="shared" si="345"/>
        <v>0</v>
      </c>
      <c r="CO860" s="73">
        <f t="shared" si="346"/>
        <v>0</v>
      </c>
      <c r="CP860" s="73">
        <f t="shared" si="347"/>
        <v>0</v>
      </c>
      <c r="CQ860" s="73">
        <f t="shared" si="348"/>
        <v>0</v>
      </c>
      <c r="CR860" s="73">
        <f t="shared" si="360"/>
        <v>0</v>
      </c>
      <c r="CS860" s="94"/>
      <c r="CT860" s="94"/>
      <c r="CU860" s="94"/>
      <c r="CV860" s="94"/>
      <c r="CW860" s="94"/>
    </row>
    <row r="861" spans="1:101" s="22" customFormat="1" x14ac:dyDescent="0.2">
      <c r="A861" s="91">
        <f t="shared" si="361"/>
        <v>850</v>
      </c>
      <c r="B861" s="61"/>
      <c r="C861" s="61"/>
      <c r="D861" s="61"/>
      <c r="E861" s="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AS861" s="109"/>
      <c r="AT861" s="94"/>
      <c r="AU861" s="94"/>
      <c r="AV861" s="94"/>
      <c r="AW861" s="94"/>
      <c r="AX861" s="94"/>
      <c r="AY861" s="94">
        <f t="shared" si="349"/>
        <v>850</v>
      </c>
      <c r="AZ861" s="94">
        <f>AVERAGE(B$12:B861)</f>
        <v>-1.0500267633333337E-3</v>
      </c>
      <c r="BA861" s="94">
        <f>AVERAGE(C$12:C861)</f>
        <v>4.6842394133333326E-3</v>
      </c>
      <c r="BB861" s="94">
        <f t="shared" si="350"/>
        <v>0</v>
      </c>
      <c r="BC861" s="94">
        <f t="shared" si="351"/>
        <v>0</v>
      </c>
      <c r="BD861" s="94">
        <f t="shared" si="362"/>
        <v>-6.3001605800000027E-2</v>
      </c>
      <c r="BE861" s="94">
        <f t="shared" si="363"/>
        <v>0.28105436479999996</v>
      </c>
      <c r="BF861" s="94">
        <f t="shared" si="364"/>
        <v>0.34405597060000004</v>
      </c>
      <c r="BG861" s="95">
        <f t="shared" si="352"/>
        <v>0</v>
      </c>
      <c r="BH861" s="95">
        <f t="shared" si="353"/>
        <v>0</v>
      </c>
      <c r="BI861" s="95">
        <f>(AVERAGE(B$12:B861)-AVERAGE($D$12:$D861))/STDEV(B$12:B861)</f>
        <v>-8.7081254602406233E-2</v>
      </c>
      <c r="BJ861" s="95">
        <f>(AVERAGE(C$12:C861)-AVERAGE($D$12:$D861))/STDEV(C$12:C861)</f>
        <v>0.10432948975861421</v>
      </c>
      <c r="BK861" s="94"/>
      <c r="BL861" s="94"/>
      <c r="BM861" s="94"/>
      <c r="BN861" s="72">
        <f t="shared" si="354"/>
        <v>0</v>
      </c>
      <c r="BO861" s="72">
        <f t="shared" si="355"/>
        <v>0</v>
      </c>
      <c r="BP861" s="72">
        <f t="shared" si="356"/>
        <v>0</v>
      </c>
      <c r="BQ861" s="72">
        <f t="shared" si="357"/>
        <v>1</v>
      </c>
      <c r="BR861" s="72">
        <f t="shared" si="358"/>
        <v>1</v>
      </c>
      <c r="BS861" s="72">
        <f t="shared" si="359"/>
        <v>1</v>
      </c>
      <c r="BT861" s="72"/>
      <c r="BU861" s="72"/>
      <c r="BV861" s="72"/>
      <c r="BW861" s="72"/>
      <c r="BX861" s="72"/>
      <c r="BY861" s="72"/>
      <c r="BZ861" s="72"/>
      <c r="CA861" s="72"/>
      <c r="CB861" s="72"/>
      <c r="CC861" s="73"/>
      <c r="CD861" s="73"/>
      <c r="CE861" s="73"/>
      <c r="CF861" s="73"/>
      <c r="CG861" s="73"/>
      <c r="CH861" s="73">
        <f t="shared" si="340"/>
        <v>0</v>
      </c>
      <c r="CI861" s="73">
        <f t="shared" si="341"/>
        <v>0</v>
      </c>
      <c r="CJ861" s="73">
        <f t="shared" si="342"/>
        <v>0</v>
      </c>
      <c r="CK861" s="73"/>
      <c r="CL861" s="73">
        <f t="shared" si="343"/>
        <v>0</v>
      </c>
      <c r="CM861" s="73">
        <f t="shared" si="344"/>
        <v>0</v>
      </c>
      <c r="CN861" s="73">
        <f t="shared" si="345"/>
        <v>0</v>
      </c>
      <c r="CO861" s="73">
        <f t="shared" si="346"/>
        <v>0</v>
      </c>
      <c r="CP861" s="73">
        <f t="shared" si="347"/>
        <v>0</v>
      </c>
      <c r="CQ861" s="73">
        <f t="shared" si="348"/>
        <v>0</v>
      </c>
      <c r="CR861" s="73">
        <f t="shared" si="360"/>
        <v>0</v>
      </c>
      <c r="CS861" s="94"/>
      <c r="CT861" s="94"/>
      <c r="CU861" s="94"/>
      <c r="CV861" s="94"/>
      <c r="CW861" s="94"/>
    </row>
    <row r="862" spans="1:101" s="22" customFormat="1" x14ac:dyDescent="0.2">
      <c r="A862" s="91">
        <f t="shared" si="361"/>
        <v>851</v>
      </c>
      <c r="B862" s="61"/>
      <c r="C862" s="61"/>
      <c r="D862" s="61"/>
      <c r="E862" s="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AS862" s="109"/>
      <c r="AT862" s="94"/>
      <c r="AU862" s="94"/>
      <c r="AV862" s="94"/>
      <c r="AW862" s="94"/>
      <c r="AX862" s="94"/>
      <c r="AY862" s="94">
        <f t="shared" si="349"/>
        <v>851</v>
      </c>
      <c r="AZ862" s="94">
        <f>AVERAGE(B$12:B862)</f>
        <v>-1.0500267633333337E-3</v>
      </c>
      <c r="BA862" s="94">
        <f>AVERAGE(C$12:C862)</f>
        <v>4.6842394133333326E-3</v>
      </c>
      <c r="BB862" s="94">
        <f t="shared" si="350"/>
        <v>0</v>
      </c>
      <c r="BC862" s="94">
        <f t="shared" si="351"/>
        <v>0</v>
      </c>
      <c r="BD862" s="94">
        <f t="shared" si="362"/>
        <v>-6.3001605800000027E-2</v>
      </c>
      <c r="BE862" s="94">
        <f t="shared" si="363"/>
        <v>0.28105436479999996</v>
      </c>
      <c r="BF862" s="94">
        <f t="shared" si="364"/>
        <v>0.34405597060000004</v>
      </c>
      <c r="BG862" s="95">
        <f t="shared" si="352"/>
        <v>0</v>
      </c>
      <c r="BH862" s="95">
        <f t="shared" si="353"/>
        <v>0</v>
      </c>
      <c r="BI862" s="95">
        <f>(AVERAGE(B$12:B862)-AVERAGE($D$12:$D862))/STDEV(B$12:B862)</f>
        <v>-8.7081254602406233E-2</v>
      </c>
      <c r="BJ862" s="95">
        <f>(AVERAGE(C$12:C862)-AVERAGE($D$12:$D862))/STDEV(C$12:C862)</f>
        <v>0.10432948975861421</v>
      </c>
      <c r="BK862" s="94"/>
      <c r="BL862" s="94"/>
      <c r="BM862" s="94"/>
      <c r="BN862" s="72">
        <f t="shared" si="354"/>
        <v>0</v>
      </c>
      <c r="BO862" s="72">
        <f t="shared" si="355"/>
        <v>0</v>
      </c>
      <c r="BP862" s="72">
        <f t="shared" si="356"/>
        <v>0</v>
      </c>
      <c r="BQ862" s="72">
        <f t="shared" si="357"/>
        <v>1</v>
      </c>
      <c r="BR862" s="72">
        <f t="shared" si="358"/>
        <v>1</v>
      </c>
      <c r="BS862" s="72">
        <f t="shared" si="359"/>
        <v>1</v>
      </c>
      <c r="BT862" s="72"/>
      <c r="BU862" s="72"/>
      <c r="BV862" s="72"/>
      <c r="BW862" s="72"/>
      <c r="BX862" s="72"/>
      <c r="BY862" s="72"/>
      <c r="BZ862" s="72"/>
      <c r="CA862" s="72"/>
      <c r="CB862" s="72"/>
      <c r="CC862" s="73"/>
      <c r="CD862" s="73"/>
      <c r="CE862" s="73"/>
      <c r="CF862" s="73"/>
      <c r="CG862" s="73"/>
      <c r="CH862" s="73">
        <f t="shared" si="340"/>
        <v>0</v>
      </c>
      <c r="CI862" s="73">
        <f t="shared" si="341"/>
        <v>0</v>
      </c>
      <c r="CJ862" s="73">
        <f t="shared" si="342"/>
        <v>0</v>
      </c>
      <c r="CK862" s="73"/>
      <c r="CL862" s="73">
        <f t="shared" si="343"/>
        <v>0</v>
      </c>
      <c r="CM862" s="73">
        <f t="shared" si="344"/>
        <v>0</v>
      </c>
      <c r="CN862" s="73">
        <f t="shared" si="345"/>
        <v>0</v>
      </c>
      <c r="CO862" s="73">
        <f t="shared" si="346"/>
        <v>0</v>
      </c>
      <c r="CP862" s="73">
        <f t="shared" si="347"/>
        <v>0</v>
      </c>
      <c r="CQ862" s="73">
        <f t="shared" si="348"/>
        <v>0</v>
      </c>
      <c r="CR862" s="73">
        <f t="shared" si="360"/>
        <v>0</v>
      </c>
      <c r="CS862" s="94"/>
      <c r="CT862" s="94"/>
      <c r="CU862" s="94"/>
      <c r="CV862" s="94"/>
      <c r="CW862" s="94"/>
    </row>
    <row r="863" spans="1:101" s="22" customFormat="1" x14ac:dyDescent="0.2">
      <c r="A863" s="91">
        <f t="shared" si="361"/>
        <v>852</v>
      </c>
      <c r="B863" s="61"/>
      <c r="C863" s="61"/>
      <c r="D863" s="61"/>
      <c r="E863" s="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AS863" s="109"/>
      <c r="AT863" s="94"/>
      <c r="AU863" s="94"/>
      <c r="AV863" s="94"/>
      <c r="AW863" s="94"/>
      <c r="AX863" s="94"/>
      <c r="AY863" s="94">
        <f t="shared" si="349"/>
        <v>852</v>
      </c>
      <c r="AZ863" s="94">
        <f>AVERAGE(B$12:B863)</f>
        <v>-1.0500267633333337E-3</v>
      </c>
      <c r="BA863" s="94">
        <f>AVERAGE(C$12:C863)</f>
        <v>4.6842394133333326E-3</v>
      </c>
      <c r="BB863" s="94">
        <f t="shared" si="350"/>
        <v>0</v>
      </c>
      <c r="BC863" s="94">
        <f t="shared" si="351"/>
        <v>0</v>
      </c>
      <c r="BD863" s="94">
        <f t="shared" si="362"/>
        <v>-6.3001605800000027E-2</v>
      </c>
      <c r="BE863" s="94">
        <f t="shared" si="363"/>
        <v>0.28105436479999996</v>
      </c>
      <c r="BF863" s="94">
        <f t="shared" si="364"/>
        <v>0.34405597060000004</v>
      </c>
      <c r="BG863" s="95">
        <f t="shared" si="352"/>
        <v>0</v>
      </c>
      <c r="BH863" s="95">
        <f t="shared" si="353"/>
        <v>0</v>
      </c>
      <c r="BI863" s="95">
        <f>(AVERAGE(B$12:B863)-AVERAGE($D$12:$D863))/STDEV(B$12:B863)</f>
        <v>-8.7081254602406233E-2</v>
      </c>
      <c r="BJ863" s="95">
        <f>(AVERAGE(C$12:C863)-AVERAGE($D$12:$D863))/STDEV(C$12:C863)</f>
        <v>0.10432948975861421</v>
      </c>
      <c r="BK863" s="94"/>
      <c r="BL863" s="94"/>
      <c r="BM863" s="94"/>
      <c r="BN863" s="72">
        <f t="shared" si="354"/>
        <v>0</v>
      </c>
      <c r="BO863" s="72">
        <f t="shared" si="355"/>
        <v>0</v>
      </c>
      <c r="BP863" s="72">
        <f t="shared" si="356"/>
        <v>0</v>
      </c>
      <c r="BQ863" s="72">
        <f t="shared" si="357"/>
        <v>1</v>
      </c>
      <c r="BR863" s="72">
        <f t="shared" si="358"/>
        <v>1</v>
      </c>
      <c r="BS863" s="72">
        <f t="shared" si="359"/>
        <v>1</v>
      </c>
      <c r="BT863" s="72"/>
      <c r="BU863" s="72"/>
      <c r="BV863" s="72"/>
      <c r="BW863" s="72"/>
      <c r="BX863" s="72"/>
      <c r="BY863" s="72"/>
      <c r="BZ863" s="72"/>
      <c r="CA863" s="72"/>
      <c r="CB863" s="72"/>
      <c r="CC863" s="73"/>
      <c r="CD863" s="73"/>
      <c r="CE863" s="73"/>
      <c r="CF863" s="73"/>
      <c r="CG863" s="73"/>
      <c r="CH863" s="73">
        <f t="shared" si="340"/>
        <v>0</v>
      </c>
      <c r="CI863" s="73">
        <f t="shared" si="341"/>
        <v>0</v>
      </c>
      <c r="CJ863" s="73">
        <f t="shared" si="342"/>
        <v>0</v>
      </c>
      <c r="CK863" s="73"/>
      <c r="CL863" s="73">
        <f t="shared" si="343"/>
        <v>0</v>
      </c>
      <c r="CM863" s="73">
        <f t="shared" si="344"/>
        <v>0</v>
      </c>
      <c r="CN863" s="73">
        <f t="shared" si="345"/>
        <v>0</v>
      </c>
      <c r="CO863" s="73">
        <f t="shared" si="346"/>
        <v>0</v>
      </c>
      <c r="CP863" s="73">
        <f t="shared" si="347"/>
        <v>0</v>
      </c>
      <c r="CQ863" s="73">
        <f t="shared" si="348"/>
        <v>0</v>
      </c>
      <c r="CR863" s="73">
        <f t="shared" si="360"/>
        <v>0</v>
      </c>
      <c r="CS863" s="94"/>
      <c r="CT863" s="94"/>
      <c r="CU863" s="94"/>
      <c r="CV863" s="94"/>
      <c r="CW863" s="94"/>
    </row>
    <row r="864" spans="1:101" s="22" customFormat="1" x14ac:dyDescent="0.2">
      <c r="A864" s="91">
        <f t="shared" si="361"/>
        <v>853</v>
      </c>
      <c r="B864" s="61"/>
      <c r="C864" s="61"/>
      <c r="D864" s="61"/>
      <c r="E864" s="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AS864" s="109"/>
      <c r="AT864" s="94"/>
      <c r="AU864" s="94"/>
      <c r="AV864" s="94"/>
      <c r="AW864" s="94"/>
      <c r="AX864" s="94"/>
      <c r="AY864" s="94">
        <f t="shared" si="349"/>
        <v>853</v>
      </c>
      <c r="AZ864" s="94">
        <f>AVERAGE(B$12:B864)</f>
        <v>-1.0500267633333337E-3</v>
      </c>
      <c r="BA864" s="94">
        <f>AVERAGE(C$12:C864)</f>
        <v>4.6842394133333326E-3</v>
      </c>
      <c r="BB864" s="94">
        <f t="shared" si="350"/>
        <v>0</v>
      </c>
      <c r="BC864" s="94">
        <f t="shared" si="351"/>
        <v>0</v>
      </c>
      <c r="BD864" s="94">
        <f t="shared" si="362"/>
        <v>-6.3001605800000027E-2</v>
      </c>
      <c r="BE864" s="94">
        <f t="shared" si="363"/>
        <v>0.28105436479999996</v>
      </c>
      <c r="BF864" s="94">
        <f t="shared" si="364"/>
        <v>0.34405597060000004</v>
      </c>
      <c r="BG864" s="95">
        <f t="shared" si="352"/>
        <v>0</v>
      </c>
      <c r="BH864" s="95">
        <f t="shared" si="353"/>
        <v>0</v>
      </c>
      <c r="BI864" s="95">
        <f>(AVERAGE(B$12:B864)-AVERAGE($D$12:$D864))/STDEV(B$12:B864)</f>
        <v>-8.7081254602406233E-2</v>
      </c>
      <c r="BJ864" s="95">
        <f>(AVERAGE(C$12:C864)-AVERAGE($D$12:$D864))/STDEV(C$12:C864)</f>
        <v>0.10432948975861421</v>
      </c>
      <c r="BK864" s="94"/>
      <c r="BL864" s="94"/>
      <c r="BM864" s="94"/>
      <c r="BN864" s="72">
        <f t="shared" si="354"/>
        <v>0</v>
      </c>
      <c r="BO864" s="72">
        <f t="shared" si="355"/>
        <v>0</v>
      </c>
      <c r="BP864" s="72">
        <f t="shared" si="356"/>
        <v>0</v>
      </c>
      <c r="BQ864" s="72">
        <f t="shared" si="357"/>
        <v>1</v>
      </c>
      <c r="BR864" s="72">
        <f t="shared" si="358"/>
        <v>1</v>
      </c>
      <c r="BS864" s="72">
        <f t="shared" si="359"/>
        <v>1</v>
      </c>
      <c r="BT864" s="72"/>
      <c r="BU864" s="72"/>
      <c r="BV864" s="72"/>
      <c r="BW864" s="72"/>
      <c r="BX864" s="72"/>
      <c r="BY864" s="72"/>
      <c r="BZ864" s="72"/>
      <c r="CA864" s="72"/>
      <c r="CB864" s="72"/>
      <c r="CC864" s="73"/>
      <c r="CD864" s="73"/>
      <c r="CE864" s="73"/>
      <c r="CF864" s="73"/>
      <c r="CG864" s="73"/>
      <c r="CH864" s="73">
        <f t="shared" si="340"/>
        <v>0</v>
      </c>
      <c r="CI864" s="73">
        <f t="shared" si="341"/>
        <v>0</v>
      </c>
      <c r="CJ864" s="73">
        <f t="shared" si="342"/>
        <v>0</v>
      </c>
      <c r="CK864" s="73"/>
      <c r="CL864" s="73">
        <f t="shared" si="343"/>
        <v>0</v>
      </c>
      <c r="CM864" s="73">
        <f t="shared" si="344"/>
        <v>0</v>
      </c>
      <c r="CN864" s="73">
        <f t="shared" si="345"/>
        <v>0</v>
      </c>
      <c r="CO864" s="73">
        <f t="shared" si="346"/>
        <v>0</v>
      </c>
      <c r="CP864" s="73">
        <f t="shared" si="347"/>
        <v>0</v>
      </c>
      <c r="CQ864" s="73">
        <f t="shared" si="348"/>
        <v>0</v>
      </c>
      <c r="CR864" s="73">
        <f t="shared" si="360"/>
        <v>0</v>
      </c>
      <c r="CS864" s="94"/>
      <c r="CT864" s="94"/>
      <c r="CU864" s="94"/>
      <c r="CV864" s="94"/>
      <c r="CW864" s="94"/>
    </row>
    <row r="865" spans="1:101" s="22" customFormat="1" x14ac:dyDescent="0.2">
      <c r="A865" s="91">
        <f t="shared" si="361"/>
        <v>854</v>
      </c>
      <c r="B865" s="61"/>
      <c r="C865" s="61"/>
      <c r="D865" s="61"/>
      <c r="E865" s="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AS865" s="109"/>
      <c r="AT865" s="94"/>
      <c r="AU865" s="94"/>
      <c r="AV865" s="94"/>
      <c r="AW865" s="94"/>
      <c r="AX865" s="94"/>
      <c r="AY865" s="94">
        <f t="shared" si="349"/>
        <v>854</v>
      </c>
      <c r="AZ865" s="94">
        <f>AVERAGE(B$12:B865)</f>
        <v>-1.0500267633333337E-3</v>
      </c>
      <c r="BA865" s="94">
        <f>AVERAGE(C$12:C865)</f>
        <v>4.6842394133333326E-3</v>
      </c>
      <c r="BB865" s="94">
        <f t="shared" si="350"/>
        <v>0</v>
      </c>
      <c r="BC865" s="94">
        <f t="shared" si="351"/>
        <v>0</v>
      </c>
      <c r="BD865" s="94">
        <f t="shared" si="362"/>
        <v>-6.3001605800000027E-2</v>
      </c>
      <c r="BE865" s="94">
        <f t="shared" si="363"/>
        <v>0.28105436479999996</v>
      </c>
      <c r="BF865" s="94">
        <f t="shared" si="364"/>
        <v>0.34405597060000004</v>
      </c>
      <c r="BG865" s="95">
        <f t="shared" si="352"/>
        <v>0</v>
      </c>
      <c r="BH865" s="95">
        <f t="shared" si="353"/>
        <v>0</v>
      </c>
      <c r="BI865" s="95">
        <f>(AVERAGE(B$12:B865)-AVERAGE($D$12:$D865))/STDEV(B$12:B865)</f>
        <v>-8.7081254602406233E-2</v>
      </c>
      <c r="BJ865" s="95">
        <f>(AVERAGE(C$12:C865)-AVERAGE($D$12:$D865))/STDEV(C$12:C865)</f>
        <v>0.10432948975861421</v>
      </c>
      <c r="BK865" s="94"/>
      <c r="BL865" s="94"/>
      <c r="BM865" s="94"/>
      <c r="BN865" s="72">
        <f t="shared" si="354"/>
        <v>0</v>
      </c>
      <c r="BO865" s="72">
        <f t="shared" si="355"/>
        <v>0</v>
      </c>
      <c r="BP865" s="72">
        <f t="shared" si="356"/>
        <v>0</v>
      </c>
      <c r="BQ865" s="72">
        <f t="shared" si="357"/>
        <v>1</v>
      </c>
      <c r="BR865" s="72">
        <f t="shared" si="358"/>
        <v>1</v>
      </c>
      <c r="BS865" s="72">
        <f t="shared" si="359"/>
        <v>1</v>
      </c>
      <c r="BT865" s="72"/>
      <c r="BU865" s="72"/>
      <c r="BV865" s="72"/>
      <c r="BW865" s="72"/>
      <c r="BX865" s="72"/>
      <c r="BY865" s="72"/>
      <c r="BZ865" s="72"/>
      <c r="CA865" s="72"/>
      <c r="CB865" s="72"/>
      <c r="CC865" s="73"/>
      <c r="CD865" s="73"/>
      <c r="CE865" s="73"/>
      <c r="CF865" s="73"/>
      <c r="CG865" s="73"/>
      <c r="CH865" s="73">
        <f t="shared" si="340"/>
        <v>0</v>
      </c>
      <c r="CI865" s="73">
        <f t="shared" si="341"/>
        <v>0</v>
      </c>
      <c r="CJ865" s="73">
        <f t="shared" si="342"/>
        <v>0</v>
      </c>
      <c r="CK865" s="73"/>
      <c r="CL865" s="73">
        <f t="shared" si="343"/>
        <v>0</v>
      </c>
      <c r="CM865" s="73">
        <f t="shared" si="344"/>
        <v>0</v>
      </c>
      <c r="CN865" s="73">
        <f t="shared" si="345"/>
        <v>0</v>
      </c>
      <c r="CO865" s="73">
        <f t="shared" si="346"/>
        <v>0</v>
      </c>
      <c r="CP865" s="73">
        <f t="shared" si="347"/>
        <v>0</v>
      </c>
      <c r="CQ865" s="73">
        <f t="shared" si="348"/>
        <v>0</v>
      </c>
      <c r="CR865" s="73">
        <f t="shared" si="360"/>
        <v>0</v>
      </c>
      <c r="CS865" s="94"/>
      <c r="CT865" s="94"/>
      <c r="CU865" s="94"/>
      <c r="CV865" s="94"/>
      <c r="CW865" s="94"/>
    </row>
    <row r="866" spans="1:101" s="22" customFormat="1" x14ac:dyDescent="0.2">
      <c r="A866" s="91">
        <f t="shared" si="361"/>
        <v>855</v>
      </c>
      <c r="B866" s="61"/>
      <c r="C866" s="61"/>
      <c r="D866" s="61"/>
      <c r="E866" s="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AS866" s="109"/>
      <c r="AT866" s="94"/>
      <c r="AU866" s="94"/>
      <c r="AV866" s="94"/>
      <c r="AW866" s="94"/>
      <c r="AX866" s="94"/>
      <c r="AY866" s="94">
        <f t="shared" si="349"/>
        <v>855</v>
      </c>
      <c r="AZ866" s="94">
        <f>AVERAGE(B$12:B866)</f>
        <v>-1.0500267633333337E-3</v>
      </c>
      <c r="BA866" s="94">
        <f>AVERAGE(C$12:C866)</f>
        <v>4.6842394133333326E-3</v>
      </c>
      <c r="BB866" s="94">
        <f t="shared" si="350"/>
        <v>0</v>
      </c>
      <c r="BC866" s="94">
        <f t="shared" si="351"/>
        <v>0</v>
      </c>
      <c r="BD866" s="94">
        <f t="shared" si="362"/>
        <v>-6.3001605800000027E-2</v>
      </c>
      <c r="BE866" s="94">
        <f t="shared" si="363"/>
        <v>0.28105436479999996</v>
      </c>
      <c r="BF866" s="94">
        <f t="shared" si="364"/>
        <v>0.34405597060000004</v>
      </c>
      <c r="BG866" s="95">
        <f t="shared" si="352"/>
        <v>0</v>
      </c>
      <c r="BH866" s="95">
        <f t="shared" si="353"/>
        <v>0</v>
      </c>
      <c r="BI866" s="95">
        <f>(AVERAGE(B$12:B866)-AVERAGE($D$12:$D866))/STDEV(B$12:B866)</f>
        <v>-8.7081254602406233E-2</v>
      </c>
      <c r="BJ866" s="95">
        <f>(AVERAGE(C$12:C866)-AVERAGE($D$12:$D866))/STDEV(C$12:C866)</f>
        <v>0.10432948975861421</v>
      </c>
      <c r="BK866" s="94"/>
      <c r="BL866" s="94"/>
      <c r="BM866" s="94"/>
      <c r="BN866" s="72">
        <f t="shared" si="354"/>
        <v>0</v>
      </c>
      <c r="BO866" s="72">
        <f t="shared" si="355"/>
        <v>0</v>
      </c>
      <c r="BP866" s="72">
        <f t="shared" si="356"/>
        <v>0</v>
      </c>
      <c r="BQ866" s="72">
        <f t="shared" si="357"/>
        <v>1</v>
      </c>
      <c r="BR866" s="72">
        <f t="shared" si="358"/>
        <v>1</v>
      </c>
      <c r="BS866" s="72">
        <f t="shared" si="359"/>
        <v>1</v>
      </c>
      <c r="BT866" s="72"/>
      <c r="BU866" s="72"/>
      <c r="BV866" s="72"/>
      <c r="BW866" s="72"/>
      <c r="BX866" s="72"/>
      <c r="BY866" s="72"/>
      <c r="BZ866" s="72"/>
      <c r="CA866" s="72"/>
      <c r="CB866" s="72"/>
      <c r="CC866" s="73"/>
      <c r="CD866" s="73"/>
      <c r="CE866" s="73"/>
      <c r="CF866" s="73"/>
      <c r="CG866" s="73"/>
      <c r="CH866" s="73">
        <f t="shared" si="340"/>
        <v>0</v>
      </c>
      <c r="CI866" s="73">
        <f t="shared" si="341"/>
        <v>0</v>
      </c>
      <c r="CJ866" s="73">
        <f t="shared" si="342"/>
        <v>0</v>
      </c>
      <c r="CK866" s="73"/>
      <c r="CL866" s="73">
        <f t="shared" si="343"/>
        <v>0</v>
      </c>
      <c r="CM866" s="73">
        <f t="shared" si="344"/>
        <v>0</v>
      </c>
      <c r="CN866" s="73">
        <f t="shared" si="345"/>
        <v>0</v>
      </c>
      <c r="CO866" s="73">
        <f t="shared" si="346"/>
        <v>0</v>
      </c>
      <c r="CP866" s="73">
        <f t="shared" si="347"/>
        <v>0</v>
      </c>
      <c r="CQ866" s="73">
        <f t="shared" si="348"/>
        <v>0</v>
      </c>
      <c r="CR866" s="73">
        <f t="shared" si="360"/>
        <v>0</v>
      </c>
      <c r="CS866" s="94"/>
      <c r="CT866" s="94"/>
      <c r="CU866" s="94"/>
      <c r="CV866" s="94"/>
      <c r="CW866" s="94"/>
    </row>
    <row r="867" spans="1:101" s="22" customFormat="1" x14ac:dyDescent="0.2">
      <c r="A867" s="91">
        <f t="shared" si="361"/>
        <v>856</v>
      </c>
      <c r="B867" s="61"/>
      <c r="C867" s="61"/>
      <c r="D867" s="61"/>
      <c r="E867" s="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AS867" s="109"/>
      <c r="AT867" s="94"/>
      <c r="AU867" s="94"/>
      <c r="AV867" s="94"/>
      <c r="AW867" s="94"/>
      <c r="AX867" s="94"/>
      <c r="AY867" s="94">
        <f t="shared" si="349"/>
        <v>856</v>
      </c>
      <c r="AZ867" s="94">
        <f>AVERAGE(B$12:B867)</f>
        <v>-1.0500267633333337E-3</v>
      </c>
      <c r="BA867" s="94">
        <f>AVERAGE(C$12:C867)</f>
        <v>4.6842394133333326E-3</v>
      </c>
      <c r="BB867" s="94">
        <f t="shared" si="350"/>
        <v>0</v>
      </c>
      <c r="BC867" s="94">
        <f t="shared" si="351"/>
        <v>0</v>
      </c>
      <c r="BD867" s="94">
        <f t="shared" si="362"/>
        <v>-6.3001605800000027E-2</v>
      </c>
      <c r="BE867" s="94">
        <f t="shared" si="363"/>
        <v>0.28105436479999996</v>
      </c>
      <c r="BF867" s="94">
        <f t="shared" si="364"/>
        <v>0.34405597060000004</v>
      </c>
      <c r="BG867" s="95">
        <f t="shared" si="352"/>
        <v>0</v>
      </c>
      <c r="BH867" s="95">
        <f t="shared" si="353"/>
        <v>0</v>
      </c>
      <c r="BI867" s="95">
        <f>(AVERAGE(B$12:B867)-AVERAGE($D$12:$D867))/STDEV(B$12:B867)</f>
        <v>-8.7081254602406233E-2</v>
      </c>
      <c r="BJ867" s="95">
        <f>(AVERAGE(C$12:C867)-AVERAGE($D$12:$D867))/STDEV(C$12:C867)</f>
        <v>0.10432948975861421</v>
      </c>
      <c r="BK867" s="94"/>
      <c r="BL867" s="94"/>
      <c r="BM867" s="94"/>
      <c r="BN867" s="72">
        <f t="shared" si="354"/>
        <v>0</v>
      </c>
      <c r="BO867" s="72">
        <f t="shared" si="355"/>
        <v>0</v>
      </c>
      <c r="BP867" s="72">
        <f t="shared" si="356"/>
        <v>0</v>
      </c>
      <c r="BQ867" s="72">
        <f t="shared" si="357"/>
        <v>1</v>
      </c>
      <c r="BR867" s="72">
        <f t="shared" si="358"/>
        <v>1</v>
      </c>
      <c r="BS867" s="72">
        <f t="shared" si="359"/>
        <v>1</v>
      </c>
      <c r="BT867" s="72"/>
      <c r="BU867" s="72"/>
      <c r="BV867" s="72"/>
      <c r="BW867" s="72"/>
      <c r="BX867" s="72"/>
      <c r="BY867" s="72"/>
      <c r="BZ867" s="72"/>
      <c r="CA867" s="72"/>
      <c r="CB867" s="72"/>
      <c r="CC867" s="73"/>
      <c r="CD867" s="73"/>
      <c r="CE867" s="73"/>
      <c r="CF867" s="73"/>
      <c r="CG867" s="73"/>
      <c r="CH867" s="73">
        <f t="shared" si="340"/>
        <v>0</v>
      </c>
      <c r="CI867" s="73">
        <f t="shared" si="341"/>
        <v>0</v>
      </c>
      <c r="CJ867" s="73">
        <f t="shared" si="342"/>
        <v>0</v>
      </c>
      <c r="CK867" s="73"/>
      <c r="CL867" s="73">
        <f t="shared" si="343"/>
        <v>0</v>
      </c>
      <c r="CM867" s="73">
        <f t="shared" si="344"/>
        <v>0</v>
      </c>
      <c r="CN867" s="73">
        <f t="shared" si="345"/>
        <v>0</v>
      </c>
      <c r="CO867" s="73">
        <f t="shared" si="346"/>
        <v>0</v>
      </c>
      <c r="CP867" s="73">
        <f t="shared" si="347"/>
        <v>0</v>
      </c>
      <c r="CQ867" s="73">
        <f t="shared" si="348"/>
        <v>0</v>
      </c>
      <c r="CR867" s="73">
        <f t="shared" si="360"/>
        <v>0</v>
      </c>
      <c r="CS867" s="94"/>
      <c r="CT867" s="94"/>
      <c r="CU867" s="94"/>
      <c r="CV867" s="94"/>
      <c r="CW867" s="94"/>
    </row>
    <row r="868" spans="1:101" s="22" customFormat="1" x14ac:dyDescent="0.2">
      <c r="A868" s="91">
        <f t="shared" si="361"/>
        <v>857</v>
      </c>
      <c r="B868" s="61"/>
      <c r="C868" s="61"/>
      <c r="D868" s="61"/>
      <c r="E868" s="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AS868" s="109"/>
      <c r="AT868" s="94"/>
      <c r="AU868" s="94"/>
      <c r="AV868" s="94"/>
      <c r="AW868" s="94"/>
      <c r="AX868" s="94"/>
      <c r="AY868" s="94">
        <f t="shared" si="349"/>
        <v>857</v>
      </c>
      <c r="AZ868" s="94">
        <f>AVERAGE(B$12:B868)</f>
        <v>-1.0500267633333337E-3</v>
      </c>
      <c r="BA868" s="94">
        <f>AVERAGE(C$12:C868)</f>
        <v>4.6842394133333326E-3</v>
      </c>
      <c r="BB868" s="94">
        <f t="shared" si="350"/>
        <v>0</v>
      </c>
      <c r="BC868" s="94">
        <f t="shared" si="351"/>
        <v>0</v>
      </c>
      <c r="BD868" s="94">
        <f t="shared" si="362"/>
        <v>-6.3001605800000027E-2</v>
      </c>
      <c r="BE868" s="94">
        <f t="shared" si="363"/>
        <v>0.28105436479999996</v>
      </c>
      <c r="BF868" s="94">
        <f t="shared" si="364"/>
        <v>0.34405597060000004</v>
      </c>
      <c r="BG868" s="95">
        <f t="shared" si="352"/>
        <v>0</v>
      </c>
      <c r="BH868" s="95">
        <f t="shared" si="353"/>
        <v>0</v>
      </c>
      <c r="BI868" s="95">
        <f>(AVERAGE(B$12:B868)-AVERAGE($D$12:$D868))/STDEV(B$12:B868)</f>
        <v>-8.7081254602406233E-2</v>
      </c>
      <c r="BJ868" s="95">
        <f>(AVERAGE(C$12:C868)-AVERAGE($D$12:$D868))/STDEV(C$12:C868)</f>
        <v>0.10432948975861421</v>
      </c>
      <c r="BK868" s="94"/>
      <c r="BL868" s="94"/>
      <c r="BM868" s="94"/>
      <c r="BN868" s="72">
        <f t="shared" si="354"/>
        <v>0</v>
      </c>
      <c r="BO868" s="72">
        <f t="shared" si="355"/>
        <v>0</v>
      </c>
      <c r="BP868" s="72">
        <f t="shared" si="356"/>
        <v>0</v>
      </c>
      <c r="BQ868" s="72">
        <f t="shared" si="357"/>
        <v>1</v>
      </c>
      <c r="BR868" s="72">
        <f t="shared" si="358"/>
        <v>1</v>
      </c>
      <c r="BS868" s="72">
        <f t="shared" si="359"/>
        <v>1</v>
      </c>
      <c r="BT868" s="72"/>
      <c r="BU868" s="72"/>
      <c r="BV868" s="72"/>
      <c r="BW868" s="72"/>
      <c r="BX868" s="72"/>
      <c r="BY868" s="72"/>
      <c r="BZ868" s="72"/>
      <c r="CA868" s="72"/>
      <c r="CB868" s="72"/>
      <c r="CC868" s="73"/>
      <c r="CD868" s="73"/>
      <c r="CE868" s="73"/>
      <c r="CF868" s="73"/>
      <c r="CG868" s="73"/>
      <c r="CH868" s="73">
        <f t="shared" si="340"/>
        <v>0</v>
      </c>
      <c r="CI868" s="73">
        <f t="shared" si="341"/>
        <v>0</v>
      </c>
      <c r="CJ868" s="73">
        <f t="shared" si="342"/>
        <v>0</v>
      </c>
      <c r="CK868" s="73"/>
      <c r="CL868" s="73">
        <f t="shared" si="343"/>
        <v>0</v>
      </c>
      <c r="CM868" s="73">
        <f t="shared" si="344"/>
        <v>0</v>
      </c>
      <c r="CN868" s="73">
        <f t="shared" si="345"/>
        <v>0</v>
      </c>
      <c r="CO868" s="73">
        <f t="shared" si="346"/>
        <v>0</v>
      </c>
      <c r="CP868" s="73">
        <f t="shared" si="347"/>
        <v>0</v>
      </c>
      <c r="CQ868" s="73">
        <f t="shared" si="348"/>
        <v>0</v>
      </c>
      <c r="CR868" s="73">
        <f t="shared" si="360"/>
        <v>0</v>
      </c>
      <c r="CS868" s="94"/>
      <c r="CT868" s="94"/>
      <c r="CU868" s="94"/>
      <c r="CV868" s="94"/>
      <c r="CW868" s="94"/>
    </row>
    <row r="869" spans="1:101" s="22" customFormat="1" x14ac:dyDescent="0.2">
      <c r="A869" s="91">
        <f t="shared" si="361"/>
        <v>858</v>
      </c>
      <c r="B869" s="61"/>
      <c r="C869" s="61"/>
      <c r="D869" s="61"/>
      <c r="E869" s="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AS869" s="109"/>
      <c r="AT869" s="94"/>
      <c r="AU869" s="94"/>
      <c r="AV869" s="94"/>
      <c r="AW869" s="94"/>
      <c r="AX869" s="94"/>
      <c r="AY869" s="94">
        <f t="shared" si="349"/>
        <v>858</v>
      </c>
      <c r="AZ869" s="94">
        <f>AVERAGE(B$12:B869)</f>
        <v>-1.0500267633333337E-3</v>
      </c>
      <c r="BA869" s="94">
        <f>AVERAGE(C$12:C869)</f>
        <v>4.6842394133333326E-3</v>
      </c>
      <c r="BB869" s="94">
        <f t="shared" si="350"/>
        <v>0</v>
      </c>
      <c r="BC869" s="94">
        <f t="shared" si="351"/>
        <v>0</v>
      </c>
      <c r="BD869" s="94">
        <f t="shared" si="362"/>
        <v>-6.3001605800000027E-2</v>
      </c>
      <c r="BE869" s="94">
        <f t="shared" si="363"/>
        <v>0.28105436479999996</v>
      </c>
      <c r="BF869" s="94">
        <f t="shared" si="364"/>
        <v>0.34405597060000004</v>
      </c>
      <c r="BG869" s="95">
        <f t="shared" si="352"/>
        <v>0</v>
      </c>
      <c r="BH869" s="95">
        <f t="shared" si="353"/>
        <v>0</v>
      </c>
      <c r="BI869" s="95">
        <f>(AVERAGE(B$12:B869)-AVERAGE($D$12:$D869))/STDEV(B$12:B869)</f>
        <v>-8.7081254602406233E-2</v>
      </c>
      <c r="BJ869" s="95">
        <f>(AVERAGE(C$12:C869)-AVERAGE($D$12:$D869))/STDEV(C$12:C869)</f>
        <v>0.10432948975861421</v>
      </c>
      <c r="BK869" s="94"/>
      <c r="BL869" s="94"/>
      <c r="BM869" s="94"/>
      <c r="BN869" s="72">
        <f t="shared" si="354"/>
        <v>0</v>
      </c>
      <c r="BO869" s="72">
        <f t="shared" si="355"/>
        <v>0</v>
      </c>
      <c r="BP869" s="72">
        <f t="shared" si="356"/>
        <v>0</v>
      </c>
      <c r="BQ869" s="72">
        <f t="shared" si="357"/>
        <v>1</v>
      </c>
      <c r="BR869" s="72">
        <f t="shared" si="358"/>
        <v>1</v>
      </c>
      <c r="BS869" s="72">
        <f t="shared" si="359"/>
        <v>1</v>
      </c>
      <c r="BT869" s="72"/>
      <c r="BU869" s="72"/>
      <c r="BV869" s="72"/>
      <c r="BW869" s="72"/>
      <c r="BX869" s="72"/>
      <c r="BY869" s="72"/>
      <c r="BZ869" s="72"/>
      <c r="CA869" s="72"/>
      <c r="CB869" s="72"/>
      <c r="CC869" s="73"/>
      <c r="CD869" s="73"/>
      <c r="CE869" s="73"/>
      <c r="CF869" s="73"/>
      <c r="CG869" s="73"/>
      <c r="CH869" s="73">
        <f t="shared" si="340"/>
        <v>0</v>
      </c>
      <c r="CI869" s="73">
        <f t="shared" si="341"/>
        <v>0</v>
      </c>
      <c r="CJ869" s="73">
        <f t="shared" si="342"/>
        <v>0</v>
      </c>
      <c r="CK869" s="73"/>
      <c r="CL869" s="73">
        <f t="shared" si="343"/>
        <v>0</v>
      </c>
      <c r="CM869" s="73">
        <f t="shared" si="344"/>
        <v>0</v>
      </c>
      <c r="CN869" s="73">
        <f t="shared" si="345"/>
        <v>0</v>
      </c>
      <c r="CO869" s="73">
        <f t="shared" si="346"/>
        <v>0</v>
      </c>
      <c r="CP869" s="73">
        <f t="shared" si="347"/>
        <v>0</v>
      </c>
      <c r="CQ869" s="73">
        <f t="shared" si="348"/>
        <v>0</v>
      </c>
      <c r="CR869" s="73">
        <f t="shared" si="360"/>
        <v>0</v>
      </c>
      <c r="CS869" s="94"/>
      <c r="CT869" s="94"/>
      <c r="CU869" s="94"/>
      <c r="CV869" s="94"/>
      <c r="CW869" s="94"/>
    </row>
    <row r="870" spans="1:101" s="22" customFormat="1" x14ac:dyDescent="0.2">
      <c r="A870" s="91">
        <f t="shared" si="361"/>
        <v>859</v>
      </c>
      <c r="B870" s="61"/>
      <c r="C870" s="61"/>
      <c r="D870" s="61"/>
      <c r="E870" s="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AS870" s="109"/>
      <c r="AT870" s="94"/>
      <c r="AU870" s="94"/>
      <c r="AV870" s="94"/>
      <c r="AW870" s="94"/>
      <c r="AX870" s="94"/>
      <c r="AY870" s="94">
        <f t="shared" si="349"/>
        <v>859</v>
      </c>
      <c r="AZ870" s="94">
        <f>AVERAGE(B$12:B870)</f>
        <v>-1.0500267633333337E-3</v>
      </c>
      <c r="BA870" s="94">
        <f>AVERAGE(C$12:C870)</f>
        <v>4.6842394133333326E-3</v>
      </c>
      <c r="BB870" s="94">
        <f t="shared" si="350"/>
        <v>0</v>
      </c>
      <c r="BC870" s="94">
        <f t="shared" si="351"/>
        <v>0</v>
      </c>
      <c r="BD870" s="94">
        <f t="shared" si="362"/>
        <v>-6.3001605800000027E-2</v>
      </c>
      <c r="BE870" s="94">
        <f t="shared" si="363"/>
        <v>0.28105436479999996</v>
      </c>
      <c r="BF870" s="94">
        <f t="shared" si="364"/>
        <v>0.34405597060000004</v>
      </c>
      <c r="BG870" s="95">
        <f t="shared" si="352"/>
        <v>0</v>
      </c>
      <c r="BH870" s="95">
        <f t="shared" si="353"/>
        <v>0</v>
      </c>
      <c r="BI870" s="95">
        <f>(AVERAGE(B$12:B870)-AVERAGE($D$12:$D870))/STDEV(B$12:B870)</f>
        <v>-8.7081254602406233E-2</v>
      </c>
      <c r="BJ870" s="95">
        <f>(AVERAGE(C$12:C870)-AVERAGE($D$12:$D870))/STDEV(C$12:C870)</f>
        <v>0.10432948975861421</v>
      </c>
      <c r="BK870" s="94"/>
      <c r="BL870" s="94"/>
      <c r="BM870" s="94"/>
      <c r="BN870" s="72">
        <f t="shared" si="354"/>
        <v>0</v>
      </c>
      <c r="BO870" s="72">
        <f t="shared" si="355"/>
        <v>0</v>
      </c>
      <c r="BP870" s="72">
        <f t="shared" si="356"/>
        <v>0</v>
      </c>
      <c r="BQ870" s="72">
        <f t="shared" si="357"/>
        <v>1</v>
      </c>
      <c r="BR870" s="72">
        <f t="shared" si="358"/>
        <v>1</v>
      </c>
      <c r="BS870" s="72">
        <f t="shared" si="359"/>
        <v>1</v>
      </c>
      <c r="BT870" s="72"/>
      <c r="BU870" s="72"/>
      <c r="BV870" s="72"/>
      <c r="BW870" s="72"/>
      <c r="BX870" s="72"/>
      <c r="BY870" s="72"/>
      <c r="BZ870" s="72"/>
      <c r="CA870" s="72"/>
      <c r="CB870" s="72"/>
      <c r="CC870" s="73"/>
      <c r="CD870" s="73"/>
      <c r="CE870" s="73"/>
      <c r="CF870" s="73"/>
      <c r="CG870" s="73"/>
      <c r="CH870" s="73">
        <f t="shared" si="340"/>
        <v>0</v>
      </c>
      <c r="CI870" s="73">
        <f t="shared" si="341"/>
        <v>0</v>
      </c>
      <c r="CJ870" s="73">
        <f t="shared" si="342"/>
        <v>0</v>
      </c>
      <c r="CK870" s="73"/>
      <c r="CL870" s="73">
        <f t="shared" si="343"/>
        <v>0</v>
      </c>
      <c r="CM870" s="73">
        <f t="shared" si="344"/>
        <v>0</v>
      </c>
      <c r="CN870" s="73">
        <f t="shared" si="345"/>
        <v>0</v>
      </c>
      <c r="CO870" s="73">
        <f t="shared" si="346"/>
        <v>0</v>
      </c>
      <c r="CP870" s="73">
        <f t="shared" si="347"/>
        <v>0</v>
      </c>
      <c r="CQ870" s="73">
        <f t="shared" si="348"/>
        <v>0</v>
      </c>
      <c r="CR870" s="73">
        <f t="shared" si="360"/>
        <v>0</v>
      </c>
      <c r="CS870" s="94"/>
      <c r="CT870" s="94"/>
      <c r="CU870" s="94"/>
      <c r="CV870" s="94"/>
      <c r="CW870" s="94"/>
    </row>
    <row r="871" spans="1:101" s="22" customFormat="1" x14ac:dyDescent="0.2">
      <c r="A871" s="91">
        <f t="shared" si="361"/>
        <v>860</v>
      </c>
      <c r="B871" s="61"/>
      <c r="C871" s="61"/>
      <c r="D871" s="61"/>
      <c r="E871" s="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AS871" s="109"/>
      <c r="AT871" s="94"/>
      <c r="AU871" s="94"/>
      <c r="AV871" s="94"/>
      <c r="AW871" s="94"/>
      <c r="AX871" s="94"/>
      <c r="AY871" s="94">
        <f t="shared" si="349"/>
        <v>860</v>
      </c>
      <c r="AZ871" s="94">
        <f>AVERAGE(B$12:B871)</f>
        <v>-1.0500267633333337E-3</v>
      </c>
      <c r="BA871" s="94">
        <f>AVERAGE(C$12:C871)</f>
        <v>4.6842394133333326E-3</v>
      </c>
      <c r="BB871" s="94">
        <f t="shared" si="350"/>
        <v>0</v>
      </c>
      <c r="BC871" s="94">
        <f t="shared" si="351"/>
        <v>0</v>
      </c>
      <c r="BD871" s="94">
        <f t="shared" si="362"/>
        <v>-6.3001605800000027E-2</v>
      </c>
      <c r="BE871" s="94">
        <f t="shared" si="363"/>
        <v>0.28105436479999996</v>
      </c>
      <c r="BF871" s="94">
        <f t="shared" si="364"/>
        <v>0.34405597060000004</v>
      </c>
      <c r="BG871" s="95">
        <f t="shared" si="352"/>
        <v>0</v>
      </c>
      <c r="BH871" s="95">
        <f t="shared" si="353"/>
        <v>0</v>
      </c>
      <c r="BI871" s="95">
        <f>(AVERAGE(B$12:B871)-AVERAGE($D$12:$D871))/STDEV(B$12:B871)</f>
        <v>-8.7081254602406233E-2</v>
      </c>
      <c r="BJ871" s="95">
        <f>(AVERAGE(C$12:C871)-AVERAGE($D$12:$D871))/STDEV(C$12:C871)</f>
        <v>0.10432948975861421</v>
      </c>
      <c r="BK871" s="94"/>
      <c r="BL871" s="94"/>
      <c r="BM871" s="94"/>
      <c r="BN871" s="72">
        <f t="shared" si="354"/>
        <v>0</v>
      </c>
      <c r="BO871" s="72">
        <f t="shared" si="355"/>
        <v>0</v>
      </c>
      <c r="BP871" s="72">
        <f t="shared" si="356"/>
        <v>0</v>
      </c>
      <c r="BQ871" s="72">
        <f t="shared" si="357"/>
        <v>1</v>
      </c>
      <c r="BR871" s="72">
        <f t="shared" si="358"/>
        <v>1</v>
      </c>
      <c r="BS871" s="72">
        <f t="shared" si="359"/>
        <v>1</v>
      </c>
      <c r="BT871" s="72"/>
      <c r="BU871" s="72"/>
      <c r="BV871" s="72"/>
      <c r="BW871" s="72"/>
      <c r="BX871" s="72"/>
      <c r="BY871" s="72"/>
      <c r="BZ871" s="72"/>
      <c r="CA871" s="72"/>
      <c r="CB871" s="72"/>
      <c r="CC871" s="73"/>
      <c r="CD871" s="73"/>
      <c r="CE871" s="73"/>
      <c r="CF871" s="73"/>
      <c r="CG871" s="73"/>
      <c r="CH871" s="73">
        <f t="shared" si="340"/>
        <v>0</v>
      </c>
      <c r="CI871" s="73">
        <f t="shared" si="341"/>
        <v>0</v>
      </c>
      <c r="CJ871" s="73">
        <f t="shared" si="342"/>
        <v>0</v>
      </c>
      <c r="CK871" s="73"/>
      <c r="CL871" s="73">
        <f t="shared" si="343"/>
        <v>0</v>
      </c>
      <c r="CM871" s="73">
        <f t="shared" si="344"/>
        <v>0</v>
      </c>
      <c r="CN871" s="73">
        <f t="shared" si="345"/>
        <v>0</v>
      </c>
      <c r="CO871" s="73">
        <f t="shared" si="346"/>
        <v>0</v>
      </c>
      <c r="CP871" s="73">
        <f t="shared" si="347"/>
        <v>0</v>
      </c>
      <c r="CQ871" s="73">
        <f t="shared" si="348"/>
        <v>0</v>
      </c>
      <c r="CR871" s="73">
        <f t="shared" si="360"/>
        <v>0</v>
      </c>
      <c r="CS871" s="94"/>
      <c r="CT871" s="94"/>
      <c r="CU871" s="94"/>
      <c r="CV871" s="94"/>
      <c r="CW871" s="94"/>
    </row>
    <row r="872" spans="1:101" s="22" customFormat="1" x14ac:dyDescent="0.2">
      <c r="A872" s="91">
        <f t="shared" si="361"/>
        <v>861</v>
      </c>
      <c r="B872" s="61"/>
      <c r="C872" s="61"/>
      <c r="D872" s="61"/>
      <c r="E872" s="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AS872" s="109"/>
      <c r="AT872" s="94"/>
      <c r="AU872" s="94"/>
      <c r="AV872" s="94"/>
      <c r="AW872" s="94"/>
      <c r="AX872" s="94"/>
      <c r="AY872" s="94">
        <f t="shared" si="349"/>
        <v>861</v>
      </c>
      <c r="AZ872" s="94">
        <f>AVERAGE(B$12:B872)</f>
        <v>-1.0500267633333337E-3</v>
      </c>
      <c r="BA872" s="94">
        <f>AVERAGE(C$12:C872)</f>
        <v>4.6842394133333326E-3</v>
      </c>
      <c r="BB872" s="94">
        <f t="shared" si="350"/>
        <v>0</v>
      </c>
      <c r="BC872" s="94">
        <f t="shared" si="351"/>
        <v>0</v>
      </c>
      <c r="BD872" s="94">
        <f t="shared" si="362"/>
        <v>-6.3001605800000027E-2</v>
      </c>
      <c r="BE872" s="94">
        <f t="shared" si="363"/>
        <v>0.28105436479999996</v>
      </c>
      <c r="BF872" s="94">
        <f t="shared" si="364"/>
        <v>0.34405597060000004</v>
      </c>
      <c r="BG872" s="95">
        <f t="shared" si="352"/>
        <v>0</v>
      </c>
      <c r="BH872" s="95">
        <f t="shared" si="353"/>
        <v>0</v>
      </c>
      <c r="BI872" s="95">
        <f>(AVERAGE(B$12:B872)-AVERAGE($D$12:$D872))/STDEV(B$12:B872)</f>
        <v>-8.7081254602406233E-2</v>
      </c>
      <c r="BJ872" s="95">
        <f>(AVERAGE(C$12:C872)-AVERAGE($D$12:$D872))/STDEV(C$12:C872)</f>
        <v>0.10432948975861421</v>
      </c>
      <c r="BK872" s="94"/>
      <c r="BL872" s="94"/>
      <c r="BM872" s="94"/>
      <c r="BN872" s="72">
        <f t="shared" si="354"/>
        <v>0</v>
      </c>
      <c r="BO872" s="72">
        <f t="shared" si="355"/>
        <v>0</v>
      </c>
      <c r="BP872" s="72">
        <f t="shared" si="356"/>
        <v>0</v>
      </c>
      <c r="BQ872" s="72">
        <f t="shared" si="357"/>
        <v>1</v>
      </c>
      <c r="BR872" s="72">
        <f t="shared" si="358"/>
        <v>1</v>
      </c>
      <c r="BS872" s="72">
        <f t="shared" si="359"/>
        <v>1</v>
      </c>
      <c r="BT872" s="72"/>
      <c r="BU872" s="72"/>
      <c r="BV872" s="72"/>
      <c r="BW872" s="72"/>
      <c r="BX872" s="72"/>
      <c r="BY872" s="72"/>
      <c r="BZ872" s="72"/>
      <c r="CA872" s="72"/>
      <c r="CB872" s="72"/>
      <c r="CC872" s="73"/>
      <c r="CD872" s="73"/>
      <c r="CE872" s="73"/>
      <c r="CF872" s="73"/>
      <c r="CG872" s="73"/>
      <c r="CH872" s="73">
        <f t="shared" si="340"/>
        <v>0</v>
      </c>
      <c r="CI872" s="73">
        <f t="shared" si="341"/>
        <v>0</v>
      </c>
      <c r="CJ872" s="73">
        <f t="shared" si="342"/>
        <v>0</v>
      </c>
      <c r="CK872" s="73"/>
      <c r="CL872" s="73">
        <f t="shared" si="343"/>
        <v>0</v>
      </c>
      <c r="CM872" s="73">
        <f t="shared" si="344"/>
        <v>0</v>
      </c>
      <c r="CN872" s="73">
        <f t="shared" si="345"/>
        <v>0</v>
      </c>
      <c r="CO872" s="73">
        <f t="shared" si="346"/>
        <v>0</v>
      </c>
      <c r="CP872" s="73">
        <f t="shared" si="347"/>
        <v>0</v>
      </c>
      <c r="CQ872" s="73">
        <f t="shared" si="348"/>
        <v>0</v>
      </c>
      <c r="CR872" s="73">
        <f t="shared" si="360"/>
        <v>0</v>
      </c>
      <c r="CS872" s="94"/>
      <c r="CT872" s="94"/>
      <c r="CU872" s="94"/>
      <c r="CV872" s="94"/>
      <c r="CW872" s="94"/>
    </row>
    <row r="873" spans="1:101" s="22" customFormat="1" x14ac:dyDescent="0.2">
      <c r="A873" s="91">
        <f t="shared" si="361"/>
        <v>862</v>
      </c>
      <c r="B873" s="61"/>
      <c r="C873" s="61"/>
      <c r="D873" s="61"/>
      <c r="E873" s="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AS873" s="109"/>
      <c r="AT873" s="94"/>
      <c r="AU873" s="94"/>
      <c r="AV873" s="94"/>
      <c r="AW873" s="94"/>
      <c r="AX873" s="94"/>
      <c r="AY873" s="94">
        <f t="shared" si="349"/>
        <v>862</v>
      </c>
      <c r="AZ873" s="94">
        <f>AVERAGE(B$12:B873)</f>
        <v>-1.0500267633333337E-3</v>
      </c>
      <c r="BA873" s="94">
        <f>AVERAGE(C$12:C873)</f>
        <v>4.6842394133333326E-3</v>
      </c>
      <c r="BB873" s="94">
        <f t="shared" si="350"/>
        <v>0</v>
      </c>
      <c r="BC873" s="94">
        <f t="shared" si="351"/>
        <v>0</v>
      </c>
      <c r="BD873" s="94">
        <f t="shared" si="362"/>
        <v>-6.3001605800000027E-2</v>
      </c>
      <c r="BE873" s="94">
        <f t="shared" si="363"/>
        <v>0.28105436479999996</v>
      </c>
      <c r="BF873" s="94">
        <f t="shared" si="364"/>
        <v>0.34405597060000004</v>
      </c>
      <c r="BG873" s="95">
        <f t="shared" si="352"/>
        <v>0</v>
      </c>
      <c r="BH873" s="95">
        <f t="shared" si="353"/>
        <v>0</v>
      </c>
      <c r="BI873" s="95">
        <f>(AVERAGE(B$12:B873)-AVERAGE($D$12:$D873))/STDEV(B$12:B873)</f>
        <v>-8.7081254602406233E-2</v>
      </c>
      <c r="BJ873" s="95">
        <f>(AVERAGE(C$12:C873)-AVERAGE($D$12:$D873))/STDEV(C$12:C873)</f>
        <v>0.10432948975861421</v>
      </c>
      <c r="BK873" s="94"/>
      <c r="BL873" s="94"/>
      <c r="BM873" s="94"/>
      <c r="BN873" s="72">
        <f t="shared" si="354"/>
        <v>0</v>
      </c>
      <c r="BO873" s="72">
        <f t="shared" si="355"/>
        <v>0</v>
      </c>
      <c r="BP873" s="72">
        <f t="shared" si="356"/>
        <v>0</v>
      </c>
      <c r="BQ873" s="72">
        <f t="shared" si="357"/>
        <v>1</v>
      </c>
      <c r="BR873" s="72">
        <f t="shared" si="358"/>
        <v>1</v>
      </c>
      <c r="BS873" s="72">
        <f t="shared" si="359"/>
        <v>1</v>
      </c>
      <c r="BT873" s="72"/>
      <c r="BU873" s="72"/>
      <c r="BV873" s="72"/>
      <c r="BW873" s="72"/>
      <c r="BX873" s="72"/>
      <c r="BY873" s="72"/>
      <c r="BZ873" s="72"/>
      <c r="CA873" s="72"/>
      <c r="CB873" s="72"/>
      <c r="CC873" s="73"/>
      <c r="CD873" s="73"/>
      <c r="CE873" s="73"/>
      <c r="CF873" s="73"/>
      <c r="CG873" s="73"/>
      <c r="CH873" s="73">
        <f t="shared" si="340"/>
        <v>0</v>
      </c>
      <c r="CI873" s="73">
        <f t="shared" si="341"/>
        <v>0</v>
      </c>
      <c r="CJ873" s="73">
        <f t="shared" si="342"/>
        <v>0</v>
      </c>
      <c r="CK873" s="73"/>
      <c r="CL873" s="73">
        <f t="shared" si="343"/>
        <v>0</v>
      </c>
      <c r="CM873" s="73">
        <f t="shared" si="344"/>
        <v>0</v>
      </c>
      <c r="CN873" s="73">
        <f t="shared" si="345"/>
        <v>0</v>
      </c>
      <c r="CO873" s="73">
        <f t="shared" si="346"/>
        <v>0</v>
      </c>
      <c r="CP873" s="73">
        <f t="shared" si="347"/>
        <v>0</v>
      </c>
      <c r="CQ873" s="73">
        <f t="shared" si="348"/>
        <v>0</v>
      </c>
      <c r="CR873" s="73">
        <f t="shared" si="360"/>
        <v>0</v>
      </c>
      <c r="CS873" s="94"/>
      <c r="CT873" s="94"/>
      <c r="CU873" s="94"/>
      <c r="CV873" s="94"/>
      <c r="CW873" s="94"/>
    </row>
    <row r="874" spans="1:101" s="22" customFormat="1" x14ac:dyDescent="0.2">
      <c r="A874" s="91">
        <f t="shared" si="361"/>
        <v>863</v>
      </c>
      <c r="B874" s="61"/>
      <c r="C874" s="61"/>
      <c r="D874" s="61"/>
      <c r="E874" s="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AS874" s="109"/>
      <c r="AT874" s="94"/>
      <c r="AU874" s="94"/>
      <c r="AV874" s="94"/>
      <c r="AW874" s="94"/>
      <c r="AX874" s="94"/>
      <c r="AY874" s="94">
        <f t="shared" si="349"/>
        <v>863</v>
      </c>
      <c r="AZ874" s="94">
        <f>AVERAGE(B$12:B874)</f>
        <v>-1.0500267633333337E-3</v>
      </c>
      <c r="BA874" s="94">
        <f>AVERAGE(C$12:C874)</f>
        <v>4.6842394133333326E-3</v>
      </c>
      <c r="BB874" s="94">
        <f t="shared" si="350"/>
        <v>0</v>
      </c>
      <c r="BC874" s="94">
        <f t="shared" si="351"/>
        <v>0</v>
      </c>
      <c r="BD874" s="94">
        <f t="shared" si="362"/>
        <v>-6.3001605800000027E-2</v>
      </c>
      <c r="BE874" s="94">
        <f t="shared" si="363"/>
        <v>0.28105436479999996</v>
      </c>
      <c r="BF874" s="94">
        <f t="shared" si="364"/>
        <v>0.34405597060000004</v>
      </c>
      <c r="BG874" s="95">
        <f t="shared" si="352"/>
        <v>0</v>
      </c>
      <c r="BH874" s="95">
        <f t="shared" si="353"/>
        <v>0</v>
      </c>
      <c r="BI874" s="95">
        <f>(AVERAGE(B$12:B874)-AVERAGE($D$12:$D874))/STDEV(B$12:B874)</f>
        <v>-8.7081254602406233E-2</v>
      </c>
      <c r="BJ874" s="95">
        <f>(AVERAGE(C$12:C874)-AVERAGE($D$12:$D874))/STDEV(C$12:C874)</f>
        <v>0.10432948975861421</v>
      </c>
      <c r="BK874" s="94"/>
      <c r="BL874" s="94"/>
      <c r="BM874" s="94"/>
      <c r="BN874" s="72">
        <f t="shared" si="354"/>
        <v>0</v>
      </c>
      <c r="BO874" s="72">
        <f t="shared" si="355"/>
        <v>0</v>
      </c>
      <c r="BP874" s="72">
        <f t="shared" si="356"/>
        <v>0</v>
      </c>
      <c r="BQ874" s="72">
        <f t="shared" si="357"/>
        <v>1</v>
      </c>
      <c r="BR874" s="72">
        <f t="shared" si="358"/>
        <v>1</v>
      </c>
      <c r="BS874" s="72">
        <f t="shared" si="359"/>
        <v>1</v>
      </c>
      <c r="BT874" s="72"/>
      <c r="BU874" s="72"/>
      <c r="BV874" s="72"/>
      <c r="BW874" s="72"/>
      <c r="BX874" s="72"/>
      <c r="BY874" s="72"/>
      <c r="BZ874" s="72"/>
      <c r="CA874" s="72"/>
      <c r="CB874" s="72"/>
      <c r="CC874" s="73"/>
      <c r="CD874" s="73"/>
      <c r="CE874" s="73"/>
      <c r="CF874" s="73"/>
      <c r="CG874" s="73"/>
      <c r="CH874" s="73">
        <f t="shared" si="340"/>
        <v>0</v>
      </c>
      <c r="CI874" s="73">
        <f t="shared" si="341"/>
        <v>0</v>
      </c>
      <c r="CJ874" s="73">
        <f t="shared" si="342"/>
        <v>0</v>
      </c>
      <c r="CK874" s="73"/>
      <c r="CL874" s="73">
        <f t="shared" si="343"/>
        <v>0</v>
      </c>
      <c r="CM874" s="73">
        <f t="shared" si="344"/>
        <v>0</v>
      </c>
      <c r="CN874" s="73">
        <f t="shared" si="345"/>
        <v>0</v>
      </c>
      <c r="CO874" s="73">
        <f t="shared" si="346"/>
        <v>0</v>
      </c>
      <c r="CP874" s="73">
        <f t="shared" si="347"/>
        <v>0</v>
      </c>
      <c r="CQ874" s="73">
        <f t="shared" si="348"/>
        <v>0</v>
      </c>
      <c r="CR874" s="73">
        <f t="shared" si="360"/>
        <v>0</v>
      </c>
      <c r="CS874" s="94"/>
      <c r="CT874" s="94"/>
      <c r="CU874" s="94"/>
      <c r="CV874" s="94"/>
      <c r="CW874" s="94"/>
    </row>
    <row r="875" spans="1:101" s="22" customFormat="1" x14ac:dyDescent="0.2">
      <c r="A875" s="91">
        <f t="shared" si="361"/>
        <v>864</v>
      </c>
      <c r="B875" s="61"/>
      <c r="C875" s="61"/>
      <c r="D875" s="61"/>
      <c r="E875" s="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AS875" s="109"/>
      <c r="AT875" s="94"/>
      <c r="AU875" s="94"/>
      <c r="AV875" s="94"/>
      <c r="AW875" s="94"/>
      <c r="AX875" s="94"/>
      <c r="AY875" s="94">
        <f t="shared" si="349"/>
        <v>864</v>
      </c>
      <c r="AZ875" s="94">
        <f>AVERAGE(B$12:B875)</f>
        <v>-1.0500267633333337E-3</v>
      </c>
      <c r="BA875" s="94">
        <f>AVERAGE(C$12:C875)</f>
        <v>4.6842394133333326E-3</v>
      </c>
      <c r="BB875" s="94">
        <f t="shared" si="350"/>
        <v>0</v>
      </c>
      <c r="BC875" s="94">
        <f t="shared" si="351"/>
        <v>0</v>
      </c>
      <c r="BD875" s="94">
        <f t="shared" si="362"/>
        <v>-6.3001605800000027E-2</v>
      </c>
      <c r="BE875" s="94">
        <f t="shared" si="363"/>
        <v>0.28105436479999996</v>
      </c>
      <c r="BF875" s="94">
        <f t="shared" si="364"/>
        <v>0.34405597060000004</v>
      </c>
      <c r="BG875" s="95">
        <f t="shared" si="352"/>
        <v>0</v>
      </c>
      <c r="BH875" s="95">
        <f t="shared" si="353"/>
        <v>0</v>
      </c>
      <c r="BI875" s="95">
        <f>(AVERAGE(B$12:B875)-AVERAGE($D$12:$D875))/STDEV(B$12:B875)</f>
        <v>-8.7081254602406233E-2</v>
      </c>
      <c r="BJ875" s="95">
        <f>(AVERAGE(C$12:C875)-AVERAGE($D$12:$D875))/STDEV(C$12:C875)</f>
        <v>0.10432948975861421</v>
      </c>
      <c r="BK875" s="94"/>
      <c r="BL875" s="94"/>
      <c r="BM875" s="94"/>
      <c r="BN875" s="72">
        <f t="shared" si="354"/>
        <v>0</v>
      </c>
      <c r="BO875" s="72">
        <f t="shared" si="355"/>
        <v>0</v>
      </c>
      <c r="BP875" s="72">
        <f t="shared" si="356"/>
        <v>0</v>
      </c>
      <c r="BQ875" s="72">
        <f t="shared" si="357"/>
        <v>1</v>
      </c>
      <c r="BR875" s="72">
        <f t="shared" si="358"/>
        <v>1</v>
      </c>
      <c r="BS875" s="72">
        <f t="shared" si="359"/>
        <v>1</v>
      </c>
      <c r="BT875" s="72"/>
      <c r="BU875" s="72"/>
      <c r="BV875" s="72"/>
      <c r="BW875" s="72"/>
      <c r="BX875" s="72"/>
      <c r="BY875" s="72"/>
      <c r="BZ875" s="72"/>
      <c r="CA875" s="72"/>
      <c r="CB875" s="72"/>
      <c r="CC875" s="73"/>
      <c r="CD875" s="73"/>
      <c r="CE875" s="73"/>
      <c r="CF875" s="73"/>
      <c r="CG875" s="73"/>
      <c r="CH875" s="73">
        <f t="shared" si="340"/>
        <v>0</v>
      </c>
      <c r="CI875" s="73">
        <f t="shared" si="341"/>
        <v>0</v>
      </c>
      <c r="CJ875" s="73">
        <f t="shared" si="342"/>
        <v>0</v>
      </c>
      <c r="CK875" s="73"/>
      <c r="CL875" s="73">
        <f t="shared" si="343"/>
        <v>0</v>
      </c>
      <c r="CM875" s="73">
        <f t="shared" si="344"/>
        <v>0</v>
      </c>
      <c r="CN875" s="73">
        <f t="shared" si="345"/>
        <v>0</v>
      </c>
      <c r="CO875" s="73">
        <f t="shared" si="346"/>
        <v>0</v>
      </c>
      <c r="CP875" s="73">
        <f t="shared" si="347"/>
        <v>0</v>
      </c>
      <c r="CQ875" s="73">
        <f t="shared" si="348"/>
        <v>0</v>
      </c>
      <c r="CR875" s="73">
        <f t="shared" si="360"/>
        <v>0</v>
      </c>
      <c r="CS875" s="94"/>
      <c r="CT875" s="94"/>
      <c r="CU875" s="94"/>
      <c r="CV875" s="94"/>
      <c r="CW875" s="94"/>
    </row>
    <row r="876" spans="1:101" s="22" customFormat="1" x14ac:dyDescent="0.2">
      <c r="A876" s="91">
        <f t="shared" si="361"/>
        <v>865</v>
      </c>
      <c r="B876" s="61"/>
      <c r="C876" s="61"/>
      <c r="D876" s="61"/>
      <c r="E876" s="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AS876" s="109"/>
      <c r="AT876" s="94"/>
      <c r="AU876" s="94"/>
      <c r="AV876" s="94"/>
      <c r="AW876" s="94"/>
      <c r="AX876" s="94"/>
      <c r="AY876" s="94">
        <f t="shared" si="349"/>
        <v>865</v>
      </c>
      <c r="AZ876" s="94">
        <f>AVERAGE(B$12:B876)</f>
        <v>-1.0500267633333337E-3</v>
      </c>
      <c r="BA876" s="94">
        <f>AVERAGE(C$12:C876)</f>
        <v>4.6842394133333326E-3</v>
      </c>
      <c r="BB876" s="94">
        <f t="shared" si="350"/>
        <v>0</v>
      </c>
      <c r="BC876" s="94">
        <f t="shared" si="351"/>
        <v>0</v>
      </c>
      <c r="BD876" s="94">
        <f t="shared" si="362"/>
        <v>-6.3001605800000027E-2</v>
      </c>
      <c r="BE876" s="94">
        <f t="shared" si="363"/>
        <v>0.28105436479999996</v>
      </c>
      <c r="BF876" s="94">
        <f t="shared" si="364"/>
        <v>0.34405597060000004</v>
      </c>
      <c r="BG876" s="95">
        <f t="shared" si="352"/>
        <v>0</v>
      </c>
      <c r="BH876" s="95">
        <f t="shared" si="353"/>
        <v>0</v>
      </c>
      <c r="BI876" s="95">
        <f>(AVERAGE(B$12:B876)-AVERAGE($D$12:$D876))/STDEV(B$12:B876)</f>
        <v>-8.7081254602406233E-2</v>
      </c>
      <c r="BJ876" s="95">
        <f>(AVERAGE(C$12:C876)-AVERAGE($D$12:$D876))/STDEV(C$12:C876)</f>
        <v>0.10432948975861421</v>
      </c>
      <c r="BK876" s="94"/>
      <c r="BL876" s="94"/>
      <c r="BM876" s="94"/>
      <c r="BN876" s="72">
        <f t="shared" si="354"/>
        <v>0</v>
      </c>
      <c r="BO876" s="72">
        <f t="shared" si="355"/>
        <v>0</v>
      </c>
      <c r="BP876" s="72">
        <f t="shared" si="356"/>
        <v>0</v>
      </c>
      <c r="BQ876" s="72">
        <f t="shared" si="357"/>
        <v>1</v>
      </c>
      <c r="BR876" s="72">
        <f t="shared" si="358"/>
        <v>1</v>
      </c>
      <c r="BS876" s="72">
        <f t="shared" si="359"/>
        <v>1</v>
      </c>
      <c r="BT876" s="72"/>
      <c r="BU876" s="72"/>
      <c r="BV876" s="72"/>
      <c r="BW876" s="72"/>
      <c r="BX876" s="72"/>
      <c r="BY876" s="72"/>
      <c r="BZ876" s="72"/>
      <c r="CA876" s="72"/>
      <c r="CB876" s="72"/>
      <c r="CC876" s="73"/>
      <c r="CD876" s="73"/>
      <c r="CE876" s="73"/>
      <c r="CF876" s="73"/>
      <c r="CG876" s="73"/>
      <c r="CH876" s="73">
        <f t="shared" si="340"/>
        <v>0</v>
      </c>
      <c r="CI876" s="73">
        <f t="shared" si="341"/>
        <v>0</v>
      </c>
      <c r="CJ876" s="73">
        <f t="shared" si="342"/>
        <v>0</v>
      </c>
      <c r="CK876" s="73"/>
      <c r="CL876" s="73">
        <f t="shared" si="343"/>
        <v>0</v>
      </c>
      <c r="CM876" s="73">
        <f t="shared" si="344"/>
        <v>0</v>
      </c>
      <c r="CN876" s="73">
        <f t="shared" si="345"/>
        <v>0</v>
      </c>
      <c r="CO876" s="73">
        <f t="shared" si="346"/>
        <v>0</v>
      </c>
      <c r="CP876" s="73">
        <f t="shared" si="347"/>
        <v>0</v>
      </c>
      <c r="CQ876" s="73">
        <f t="shared" si="348"/>
        <v>0</v>
      </c>
      <c r="CR876" s="73">
        <f t="shared" si="360"/>
        <v>0</v>
      </c>
      <c r="CS876" s="94"/>
      <c r="CT876" s="94"/>
      <c r="CU876" s="94"/>
      <c r="CV876" s="94"/>
      <c r="CW876" s="94"/>
    </row>
    <row r="877" spans="1:101" s="22" customFormat="1" x14ac:dyDescent="0.2">
      <c r="A877" s="91">
        <f t="shared" si="361"/>
        <v>866</v>
      </c>
      <c r="B877" s="61"/>
      <c r="C877" s="61"/>
      <c r="D877" s="61"/>
      <c r="E877" s="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AS877" s="109"/>
      <c r="AT877" s="94"/>
      <c r="AU877" s="94"/>
      <c r="AV877" s="94"/>
      <c r="AW877" s="94"/>
      <c r="AX877" s="94"/>
      <c r="AY877" s="94">
        <f t="shared" si="349"/>
        <v>866</v>
      </c>
      <c r="AZ877" s="94">
        <f>AVERAGE(B$12:B877)</f>
        <v>-1.0500267633333337E-3</v>
      </c>
      <c r="BA877" s="94">
        <f>AVERAGE(C$12:C877)</f>
        <v>4.6842394133333326E-3</v>
      </c>
      <c r="BB877" s="94">
        <f t="shared" si="350"/>
        <v>0</v>
      </c>
      <c r="BC877" s="94">
        <f t="shared" si="351"/>
        <v>0</v>
      </c>
      <c r="BD877" s="94">
        <f t="shared" si="362"/>
        <v>-6.3001605800000027E-2</v>
      </c>
      <c r="BE877" s="94">
        <f t="shared" si="363"/>
        <v>0.28105436479999996</v>
      </c>
      <c r="BF877" s="94">
        <f t="shared" si="364"/>
        <v>0.34405597060000004</v>
      </c>
      <c r="BG877" s="95">
        <f t="shared" si="352"/>
        <v>0</v>
      </c>
      <c r="BH877" s="95">
        <f t="shared" si="353"/>
        <v>0</v>
      </c>
      <c r="BI877" s="95">
        <f>(AVERAGE(B$12:B877)-AVERAGE($D$12:$D877))/STDEV(B$12:B877)</f>
        <v>-8.7081254602406233E-2</v>
      </c>
      <c r="BJ877" s="95">
        <f>(AVERAGE(C$12:C877)-AVERAGE($D$12:$D877))/STDEV(C$12:C877)</f>
        <v>0.10432948975861421</v>
      </c>
      <c r="BK877" s="94"/>
      <c r="BL877" s="94"/>
      <c r="BM877" s="94"/>
      <c r="BN877" s="72">
        <f t="shared" si="354"/>
        <v>0</v>
      </c>
      <c r="BO877" s="72">
        <f t="shared" si="355"/>
        <v>0</v>
      </c>
      <c r="BP877" s="72">
        <f t="shared" si="356"/>
        <v>0</v>
      </c>
      <c r="BQ877" s="72">
        <f t="shared" si="357"/>
        <v>1</v>
      </c>
      <c r="BR877" s="72">
        <f t="shared" si="358"/>
        <v>1</v>
      </c>
      <c r="BS877" s="72">
        <f t="shared" si="359"/>
        <v>1</v>
      </c>
      <c r="BT877" s="72"/>
      <c r="BU877" s="72"/>
      <c r="BV877" s="72"/>
      <c r="BW877" s="72"/>
      <c r="BX877" s="72"/>
      <c r="BY877" s="72"/>
      <c r="BZ877" s="72"/>
      <c r="CA877" s="72"/>
      <c r="CB877" s="72"/>
      <c r="CC877" s="73"/>
      <c r="CD877" s="73"/>
      <c r="CE877" s="73"/>
      <c r="CF877" s="73"/>
      <c r="CG877" s="73"/>
      <c r="CH877" s="73">
        <f t="shared" si="340"/>
        <v>0</v>
      </c>
      <c r="CI877" s="73">
        <f t="shared" si="341"/>
        <v>0</v>
      </c>
      <c r="CJ877" s="73">
        <f t="shared" si="342"/>
        <v>0</v>
      </c>
      <c r="CK877" s="73"/>
      <c r="CL877" s="73">
        <f t="shared" si="343"/>
        <v>0</v>
      </c>
      <c r="CM877" s="73">
        <f t="shared" si="344"/>
        <v>0</v>
      </c>
      <c r="CN877" s="73">
        <f t="shared" si="345"/>
        <v>0</v>
      </c>
      <c r="CO877" s="73">
        <f t="shared" si="346"/>
        <v>0</v>
      </c>
      <c r="CP877" s="73">
        <f t="shared" si="347"/>
        <v>0</v>
      </c>
      <c r="CQ877" s="73">
        <f t="shared" si="348"/>
        <v>0</v>
      </c>
      <c r="CR877" s="73">
        <f t="shared" si="360"/>
        <v>0</v>
      </c>
      <c r="CS877" s="94"/>
      <c r="CT877" s="94"/>
      <c r="CU877" s="94"/>
      <c r="CV877" s="94"/>
      <c r="CW877" s="94"/>
    </row>
    <row r="878" spans="1:101" s="22" customFormat="1" x14ac:dyDescent="0.2">
      <c r="A878" s="91">
        <f t="shared" si="361"/>
        <v>867</v>
      </c>
      <c r="B878" s="61"/>
      <c r="C878" s="61"/>
      <c r="D878" s="61"/>
      <c r="E878" s="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AS878" s="109"/>
      <c r="AT878" s="94"/>
      <c r="AU878" s="94"/>
      <c r="AV878" s="94"/>
      <c r="AW878" s="94"/>
      <c r="AX878" s="94"/>
      <c r="AY878" s="94">
        <f t="shared" si="349"/>
        <v>867</v>
      </c>
      <c r="AZ878" s="94">
        <f>AVERAGE(B$12:B878)</f>
        <v>-1.0500267633333337E-3</v>
      </c>
      <c r="BA878" s="94">
        <f>AVERAGE(C$12:C878)</f>
        <v>4.6842394133333326E-3</v>
      </c>
      <c r="BB878" s="94">
        <f t="shared" si="350"/>
        <v>0</v>
      </c>
      <c r="BC878" s="94">
        <f t="shared" si="351"/>
        <v>0</v>
      </c>
      <c r="BD878" s="94">
        <f t="shared" si="362"/>
        <v>-6.3001605800000027E-2</v>
      </c>
      <c r="BE878" s="94">
        <f t="shared" si="363"/>
        <v>0.28105436479999996</v>
      </c>
      <c r="BF878" s="94">
        <f t="shared" si="364"/>
        <v>0.34405597060000004</v>
      </c>
      <c r="BG878" s="95">
        <f t="shared" si="352"/>
        <v>0</v>
      </c>
      <c r="BH878" s="95">
        <f t="shared" si="353"/>
        <v>0</v>
      </c>
      <c r="BI878" s="95">
        <f>(AVERAGE(B$12:B878)-AVERAGE($D$12:$D878))/STDEV(B$12:B878)</f>
        <v>-8.7081254602406233E-2</v>
      </c>
      <c r="BJ878" s="95">
        <f>(AVERAGE(C$12:C878)-AVERAGE($D$12:$D878))/STDEV(C$12:C878)</f>
        <v>0.10432948975861421</v>
      </c>
      <c r="BK878" s="94"/>
      <c r="BL878" s="94"/>
      <c r="BM878" s="94"/>
      <c r="BN878" s="72">
        <f t="shared" si="354"/>
        <v>0</v>
      </c>
      <c r="BO878" s="72">
        <f t="shared" si="355"/>
        <v>0</v>
      </c>
      <c r="BP878" s="72">
        <f t="shared" si="356"/>
        <v>0</v>
      </c>
      <c r="BQ878" s="72">
        <f t="shared" si="357"/>
        <v>1</v>
      </c>
      <c r="BR878" s="72">
        <f t="shared" si="358"/>
        <v>1</v>
      </c>
      <c r="BS878" s="72">
        <f t="shared" si="359"/>
        <v>1</v>
      </c>
      <c r="BT878" s="72"/>
      <c r="BU878" s="72"/>
      <c r="BV878" s="72"/>
      <c r="BW878" s="72"/>
      <c r="BX878" s="72"/>
      <c r="BY878" s="72"/>
      <c r="BZ878" s="72"/>
      <c r="CA878" s="72"/>
      <c r="CB878" s="72"/>
      <c r="CC878" s="73"/>
      <c r="CD878" s="73"/>
      <c r="CE878" s="73"/>
      <c r="CF878" s="73"/>
      <c r="CG878" s="73"/>
      <c r="CH878" s="73">
        <f t="shared" si="340"/>
        <v>0</v>
      </c>
      <c r="CI878" s="73">
        <f t="shared" si="341"/>
        <v>0</v>
      </c>
      <c r="CJ878" s="73">
        <f t="shared" si="342"/>
        <v>0</v>
      </c>
      <c r="CK878" s="73"/>
      <c r="CL878" s="73">
        <f t="shared" si="343"/>
        <v>0</v>
      </c>
      <c r="CM878" s="73">
        <f t="shared" si="344"/>
        <v>0</v>
      </c>
      <c r="CN878" s="73">
        <f t="shared" si="345"/>
        <v>0</v>
      </c>
      <c r="CO878" s="73">
        <f t="shared" si="346"/>
        <v>0</v>
      </c>
      <c r="CP878" s="73">
        <f t="shared" si="347"/>
        <v>0</v>
      </c>
      <c r="CQ878" s="73">
        <f t="shared" si="348"/>
        <v>0</v>
      </c>
      <c r="CR878" s="73">
        <f t="shared" si="360"/>
        <v>0</v>
      </c>
      <c r="CS878" s="94"/>
      <c r="CT878" s="94"/>
      <c r="CU878" s="94"/>
      <c r="CV878" s="94"/>
      <c r="CW878" s="94"/>
    </row>
    <row r="879" spans="1:101" s="22" customFormat="1" x14ac:dyDescent="0.2">
      <c r="A879" s="91">
        <f t="shared" si="361"/>
        <v>868</v>
      </c>
      <c r="B879" s="61"/>
      <c r="C879" s="61"/>
      <c r="D879" s="61"/>
      <c r="E879" s="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AS879" s="109"/>
      <c r="AT879" s="94"/>
      <c r="AU879" s="94"/>
      <c r="AV879" s="94"/>
      <c r="AW879" s="94"/>
      <c r="AX879" s="94"/>
      <c r="AY879" s="94">
        <f t="shared" si="349"/>
        <v>868</v>
      </c>
      <c r="AZ879" s="94">
        <f>AVERAGE(B$12:B879)</f>
        <v>-1.0500267633333337E-3</v>
      </c>
      <c r="BA879" s="94">
        <f>AVERAGE(C$12:C879)</f>
        <v>4.6842394133333326E-3</v>
      </c>
      <c r="BB879" s="94">
        <f t="shared" si="350"/>
        <v>0</v>
      </c>
      <c r="BC879" s="94">
        <f t="shared" si="351"/>
        <v>0</v>
      </c>
      <c r="BD879" s="94">
        <f t="shared" si="362"/>
        <v>-6.3001605800000027E-2</v>
      </c>
      <c r="BE879" s="94">
        <f t="shared" si="363"/>
        <v>0.28105436479999996</v>
      </c>
      <c r="BF879" s="94">
        <f t="shared" si="364"/>
        <v>0.34405597060000004</v>
      </c>
      <c r="BG879" s="95">
        <f t="shared" si="352"/>
        <v>0</v>
      </c>
      <c r="BH879" s="95">
        <f t="shared" si="353"/>
        <v>0</v>
      </c>
      <c r="BI879" s="95">
        <f>(AVERAGE(B$12:B879)-AVERAGE($D$12:$D879))/STDEV(B$12:B879)</f>
        <v>-8.7081254602406233E-2</v>
      </c>
      <c r="BJ879" s="95">
        <f>(AVERAGE(C$12:C879)-AVERAGE($D$12:$D879))/STDEV(C$12:C879)</f>
        <v>0.10432948975861421</v>
      </c>
      <c r="BK879" s="94"/>
      <c r="BL879" s="94"/>
      <c r="BM879" s="94"/>
      <c r="BN879" s="72">
        <f t="shared" si="354"/>
        <v>0</v>
      </c>
      <c r="BO879" s="72">
        <f t="shared" si="355"/>
        <v>0</v>
      </c>
      <c r="BP879" s="72">
        <f t="shared" si="356"/>
        <v>0</v>
      </c>
      <c r="BQ879" s="72">
        <f t="shared" si="357"/>
        <v>1</v>
      </c>
      <c r="BR879" s="72">
        <f t="shared" si="358"/>
        <v>1</v>
      </c>
      <c r="BS879" s="72">
        <f t="shared" si="359"/>
        <v>1</v>
      </c>
      <c r="BT879" s="72"/>
      <c r="BU879" s="72"/>
      <c r="BV879" s="72"/>
      <c r="BW879" s="72"/>
      <c r="BX879" s="72"/>
      <c r="BY879" s="72"/>
      <c r="BZ879" s="72"/>
      <c r="CA879" s="72"/>
      <c r="CB879" s="72"/>
      <c r="CC879" s="73"/>
      <c r="CD879" s="73"/>
      <c r="CE879" s="73"/>
      <c r="CF879" s="73"/>
      <c r="CG879" s="73"/>
      <c r="CH879" s="73">
        <f t="shared" si="340"/>
        <v>0</v>
      </c>
      <c r="CI879" s="73">
        <f t="shared" si="341"/>
        <v>0</v>
      </c>
      <c r="CJ879" s="73">
        <f t="shared" si="342"/>
        <v>0</v>
      </c>
      <c r="CK879" s="73"/>
      <c r="CL879" s="73">
        <f t="shared" si="343"/>
        <v>0</v>
      </c>
      <c r="CM879" s="73">
        <f t="shared" si="344"/>
        <v>0</v>
      </c>
      <c r="CN879" s="73">
        <f t="shared" si="345"/>
        <v>0</v>
      </c>
      <c r="CO879" s="73">
        <f t="shared" si="346"/>
        <v>0</v>
      </c>
      <c r="CP879" s="73">
        <f t="shared" si="347"/>
        <v>0</v>
      </c>
      <c r="CQ879" s="73">
        <f t="shared" si="348"/>
        <v>0</v>
      </c>
      <c r="CR879" s="73">
        <f t="shared" si="360"/>
        <v>0</v>
      </c>
      <c r="CS879" s="94"/>
      <c r="CT879" s="94"/>
      <c r="CU879" s="94"/>
      <c r="CV879" s="94"/>
      <c r="CW879" s="94"/>
    </row>
    <row r="880" spans="1:101" s="22" customFormat="1" x14ac:dyDescent="0.2">
      <c r="A880" s="91">
        <f t="shared" si="361"/>
        <v>869</v>
      </c>
      <c r="B880" s="61"/>
      <c r="C880" s="61"/>
      <c r="D880" s="61"/>
      <c r="E880" s="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AS880" s="109"/>
      <c r="AT880" s="94"/>
      <c r="AU880" s="94"/>
      <c r="AV880" s="94"/>
      <c r="AW880" s="94"/>
      <c r="AX880" s="94"/>
      <c r="AY880" s="94">
        <f t="shared" si="349"/>
        <v>869</v>
      </c>
      <c r="AZ880" s="94">
        <f>AVERAGE(B$12:B880)</f>
        <v>-1.0500267633333337E-3</v>
      </c>
      <c r="BA880" s="94">
        <f>AVERAGE(C$12:C880)</f>
        <v>4.6842394133333326E-3</v>
      </c>
      <c r="BB880" s="94">
        <f t="shared" si="350"/>
        <v>0</v>
      </c>
      <c r="BC880" s="94">
        <f t="shared" si="351"/>
        <v>0</v>
      </c>
      <c r="BD880" s="94">
        <f t="shared" si="362"/>
        <v>-6.3001605800000027E-2</v>
      </c>
      <c r="BE880" s="94">
        <f t="shared" si="363"/>
        <v>0.28105436479999996</v>
      </c>
      <c r="BF880" s="94">
        <f t="shared" si="364"/>
        <v>0.34405597060000004</v>
      </c>
      <c r="BG880" s="95">
        <f t="shared" si="352"/>
        <v>0</v>
      </c>
      <c r="BH880" s="95">
        <f t="shared" si="353"/>
        <v>0</v>
      </c>
      <c r="BI880" s="95">
        <f>(AVERAGE(B$12:B880)-AVERAGE($D$12:$D880))/STDEV(B$12:B880)</f>
        <v>-8.7081254602406233E-2</v>
      </c>
      <c r="BJ880" s="95">
        <f>(AVERAGE(C$12:C880)-AVERAGE($D$12:$D880))/STDEV(C$12:C880)</f>
        <v>0.10432948975861421</v>
      </c>
      <c r="BK880" s="94"/>
      <c r="BL880" s="94"/>
      <c r="BM880" s="94"/>
      <c r="BN880" s="72">
        <f t="shared" si="354"/>
        <v>0</v>
      </c>
      <c r="BO880" s="72">
        <f t="shared" si="355"/>
        <v>0</v>
      </c>
      <c r="BP880" s="72">
        <f t="shared" si="356"/>
        <v>0</v>
      </c>
      <c r="BQ880" s="72">
        <f t="shared" si="357"/>
        <v>1</v>
      </c>
      <c r="BR880" s="72">
        <f t="shared" si="358"/>
        <v>1</v>
      </c>
      <c r="BS880" s="72">
        <f t="shared" si="359"/>
        <v>1</v>
      </c>
      <c r="BT880" s="72"/>
      <c r="BU880" s="72"/>
      <c r="BV880" s="72"/>
      <c r="BW880" s="72"/>
      <c r="BX880" s="72"/>
      <c r="BY880" s="72"/>
      <c r="BZ880" s="72"/>
      <c r="CA880" s="72"/>
      <c r="CB880" s="72"/>
      <c r="CC880" s="73"/>
      <c r="CD880" s="73"/>
      <c r="CE880" s="73"/>
      <c r="CF880" s="73"/>
      <c r="CG880" s="73"/>
      <c r="CH880" s="73">
        <f t="shared" si="340"/>
        <v>0</v>
      </c>
      <c r="CI880" s="73">
        <f t="shared" si="341"/>
        <v>0</v>
      </c>
      <c r="CJ880" s="73">
        <f t="shared" si="342"/>
        <v>0</v>
      </c>
      <c r="CK880" s="73"/>
      <c r="CL880" s="73">
        <f t="shared" si="343"/>
        <v>0</v>
      </c>
      <c r="CM880" s="73">
        <f t="shared" si="344"/>
        <v>0</v>
      </c>
      <c r="CN880" s="73">
        <f t="shared" si="345"/>
        <v>0</v>
      </c>
      <c r="CO880" s="73">
        <f t="shared" si="346"/>
        <v>0</v>
      </c>
      <c r="CP880" s="73">
        <f t="shared" si="347"/>
        <v>0</v>
      </c>
      <c r="CQ880" s="73">
        <f t="shared" si="348"/>
        <v>0</v>
      </c>
      <c r="CR880" s="73">
        <f t="shared" si="360"/>
        <v>0</v>
      </c>
      <c r="CS880" s="94"/>
      <c r="CT880" s="94"/>
      <c r="CU880" s="94"/>
      <c r="CV880" s="94"/>
      <c r="CW880" s="94"/>
    </row>
    <row r="881" spans="1:101" s="22" customFormat="1" x14ac:dyDescent="0.2">
      <c r="A881" s="91">
        <f t="shared" si="361"/>
        <v>870</v>
      </c>
      <c r="B881" s="61"/>
      <c r="C881" s="61"/>
      <c r="D881" s="61"/>
      <c r="E881" s="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AS881" s="109"/>
      <c r="AT881" s="94"/>
      <c r="AU881" s="94"/>
      <c r="AV881" s="94"/>
      <c r="AW881" s="94"/>
      <c r="AX881" s="94"/>
      <c r="AY881" s="94">
        <f t="shared" si="349"/>
        <v>870</v>
      </c>
      <c r="AZ881" s="94">
        <f>AVERAGE(B$12:B881)</f>
        <v>-1.0500267633333337E-3</v>
      </c>
      <c r="BA881" s="94">
        <f>AVERAGE(C$12:C881)</f>
        <v>4.6842394133333326E-3</v>
      </c>
      <c r="BB881" s="94">
        <f t="shared" si="350"/>
        <v>0</v>
      </c>
      <c r="BC881" s="94">
        <f t="shared" si="351"/>
        <v>0</v>
      </c>
      <c r="BD881" s="94">
        <f t="shared" si="362"/>
        <v>-6.3001605800000027E-2</v>
      </c>
      <c r="BE881" s="94">
        <f t="shared" si="363"/>
        <v>0.28105436479999996</v>
      </c>
      <c r="BF881" s="94">
        <f t="shared" si="364"/>
        <v>0.34405597060000004</v>
      </c>
      <c r="BG881" s="95">
        <f t="shared" si="352"/>
        <v>0</v>
      </c>
      <c r="BH881" s="95">
        <f t="shared" si="353"/>
        <v>0</v>
      </c>
      <c r="BI881" s="95">
        <f>(AVERAGE(B$12:B881)-AVERAGE($D$12:$D881))/STDEV(B$12:B881)</f>
        <v>-8.7081254602406233E-2</v>
      </c>
      <c r="BJ881" s="95">
        <f>(AVERAGE(C$12:C881)-AVERAGE($D$12:$D881))/STDEV(C$12:C881)</f>
        <v>0.10432948975861421</v>
      </c>
      <c r="BK881" s="94"/>
      <c r="BL881" s="94"/>
      <c r="BM881" s="94"/>
      <c r="BN881" s="72">
        <f t="shared" si="354"/>
        <v>0</v>
      </c>
      <c r="BO881" s="72">
        <f t="shared" si="355"/>
        <v>0</v>
      </c>
      <c r="BP881" s="72">
        <f t="shared" si="356"/>
        <v>0</v>
      </c>
      <c r="BQ881" s="72">
        <f t="shared" si="357"/>
        <v>1</v>
      </c>
      <c r="BR881" s="72">
        <f t="shared" si="358"/>
        <v>1</v>
      </c>
      <c r="BS881" s="72">
        <f t="shared" si="359"/>
        <v>1</v>
      </c>
      <c r="BT881" s="72"/>
      <c r="BU881" s="72"/>
      <c r="BV881" s="72"/>
      <c r="BW881" s="72"/>
      <c r="BX881" s="72"/>
      <c r="BY881" s="72"/>
      <c r="BZ881" s="72"/>
      <c r="CA881" s="72"/>
      <c r="CB881" s="72"/>
      <c r="CC881" s="73"/>
      <c r="CD881" s="73"/>
      <c r="CE881" s="73"/>
      <c r="CF881" s="73"/>
      <c r="CG881" s="73"/>
      <c r="CH881" s="73">
        <f t="shared" si="340"/>
        <v>0</v>
      </c>
      <c r="CI881" s="73">
        <f t="shared" si="341"/>
        <v>0</v>
      </c>
      <c r="CJ881" s="73">
        <f t="shared" si="342"/>
        <v>0</v>
      </c>
      <c r="CK881" s="73"/>
      <c r="CL881" s="73">
        <f t="shared" si="343"/>
        <v>0</v>
      </c>
      <c r="CM881" s="73">
        <f t="shared" si="344"/>
        <v>0</v>
      </c>
      <c r="CN881" s="73">
        <f t="shared" si="345"/>
        <v>0</v>
      </c>
      <c r="CO881" s="73">
        <f t="shared" si="346"/>
        <v>0</v>
      </c>
      <c r="CP881" s="73">
        <f t="shared" si="347"/>
        <v>0</v>
      </c>
      <c r="CQ881" s="73">
        <f t="shared" si="348"/>
        <v>0</v>
      </c>
      <c r="CR881" s="73">
        <f t="shared" si="360"/>
        <v>0</v>
      </c>
      <c r="CS881" s="94"/>
      <c r="CT881" s="94"/>
      <c r="CU881" s="94"/>
      <c r="CV881" s="94"/>
      <c r="CW881" s="94"/>
    </row>
    <row r="882" spans="1:101" s="22" customFormat="1" x14ac:dyDescent="0.2">
      <c r="A882" s="91">
        <f t="shared" si="361"/>
        <v>871</v>
      </c>
      <c r="B882" s="61"/>
      <c r="C882" s="61"/>
      <c r="D882" s="61"/>
      <c r="E882" s="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AS882" s="109"/>
      <c r="AT882" s="94"/>
      <c r="AU882" s="94"/>
      <c r="AV882" s="94"/>
      <c r="AW882" s="94"/>
      <c r="AX882" s="94"/>
      <c r="AY882" s="94">
        <f t="shared" si="349"/>
        <v>871</v>
      </c>
      <c r="AZ882" s="94">
        <f>AVERAGE(B$12:B882)</f>
        <v>-1.0500267633333337E-3</v>
      </c>
      <c r="BA882" s="94">
        <f>AVERAGE(C$12:C882)</f>
        <v>4.6842394133333326E-3</v>
      </c>
      <c r="BB882" s="94">
        <f t="shared" si="350"/>
        <v>0</v>
      </c>
      <c r="BC882" s="94">
        <f t="shared" si="351"/>
        <v>0</v>
      </c>
      <c r="BD882" s="94">
        <f t="shared" si="362"/>
        <v>-6.3001605800000027E-2</v>
      </c>
      <c r="BE882" s="94">
        <f t="shared" si="363"/>
        <v>0.28105436479999996</v>
      </c>
      <c r="BF882" s="94">
        <f t="shared" si="364"/>
        <v>0.34405597060000004</v>
      </c>
      <c r="BG882" s="95">
        <f t="shared" si="352"/>
        <v>0</v>
      </c>
      <c r="BH882" s="95">
        <f t="shared" si="353"/>
        <v>0</v>
      </c>
      <c r="BI882" s="95">
        <f>(AVERAGE(B$12:B882)-AVERAGE($D$12:$D882))/STDEV(B$12:B882)</f>
        <v>-8.7081254602406233E-2</v>
      </c>
      <c r="BJ882" s="95">
        <f>(AVERAGE(C$12:C882)-AVERAGE($D$12:$D882))/STDEV(C$12:C882)</f>
        <v>0.10432948975861421</v>
      </c>
      <c r="BK882" s="94"/>
      <c r="BL882" s="94"/>
      <c r="BM882" s="94"/>
      <c r="BN882" s="72">
        <f t="shared" si="354"/>
        <v>0</v>
      </c>
      <c r="BO882" s="72">
        <f t="shared" si="355"/>
        <v>0</v>
      </c>
      <c r="BP882" s="72">
        <f t="shared" si="356"/>
        <v>0</v>
      </c>
      <c r="BQ882" s="72">
        <f t="shared" si="357"/>
        <v>1</v>
      </c>
      <c r="BR882" s="72">
        <f t="shared" si="358"/>
        <v>1</v>
      </c>
      <c r="BS882" s="72">
        <f t="shared" si="359"/>
        <v>1</v>
      </c>
      <c r="BT882" s="72"/>
      <c r="BU882" s="72"/>
      <c r="BV882" s="72"/>
      <c r="BW882" s="72"/>
      <c r="BX882" s="72"/>
      <c r="BY882" s="72"/>
      <c r="BZ882" s="72"/>
      <c r="CA882" s="72"/>
      <c r="CB882" s="72"/>
      <c r="CC882" s="73"/>
      <c r="CD882" s="73"/>
      <c r="CE882" s="73"/>
      <c r="CF882" s="73"/>
      <c r="CG882" s="73"/>
      <c r="CH882" s="73">
        <f t="shared" si="340"/>
        <v>0</v>
      </c>
      <c r="CI882" s="73">
        <f t="shared" si="341"/>
        <v>0</v>
      </c>
      <c r="CJ882" s="73">
        <f t="shared" si="342"/>
        <v>0</v>
      </c>
      <c r="CK882" s="73"/>
      <c r="CL882" s="73">
        <f t="shared" si="343"/>
        <v>0</v>
      </c>
      <c r="CM882" s="73">
        <f t="shared" si="344"/>
        <v>0</v>
      </c>
      <c r="CN882" s="73">
        <f t="shared" si="345"/>
        <v>0</v>
      </c>
      <c r="CO882" s="73">
        <f t="shared" si="346"/>
        <v>0</v>
      </c>
      <c r="CP882" s="73">
        <f t="shared" si="347"/>
        <v>0</v>
      </c>
      <c r="CQ882" s="73">
        <f t="shared" si="348"/>
        <v>0</v>
      </c>
      <c r="CR882" s="73">
        <f t="shared" si="360"/>
        <v>0</v>
      </c>
      <c r="CS882" s="94"/>
      <c r="CT882" s="94"/>
      <c r="CU882" s="94"/>
      <c r="CV882" s="94"/>
      <c r="CW882" s="94"/>
    </row>
    <row r="883" spans="1:101" s="22" customFormat="1" x14ac:dyDescent="0.2">
      <c r="A883" s="91">
        <f t="shared" si="361"/>
        <v>872</v>
      </c>
      <c r="B883" s="61"/>
      <c r="C883" s="61"/>
      <c r="D883" s="61"/>
      <c r="E883" s="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AS883" s="109"/>
      <c r="AT883" s="94"/>
      <c r="AU883" s="94"/>
      <c r="AV883" s="94"/>
      <c r="AW883" s="94"/>
      <c r="AX883" s="94"/>
      <c r="AY883" s="94">
        <f t="shared" si="349"/>
        <v>872</v>
      </c>
      <c r="AZ883" s="94">
        <f>AVERAGE(B$12:B883)</f>
        <v>-1.0500267633333337E-3</v>
      </c>
      <c r="BA883" s="94">
        <f>AVERAGE(C$12:C883)</f>
        <v>4.6842394133333326E-3</v>
      </c>
      <c r="BB883" s="94">
        <f t="shared" si="350"/>
        <v>0</v>
      </c>
      <c r="BC883" s="94">
        <f t="shared" si="351"/>
        <v>0</v>
      </c>
      <c r="BD883" s="94">
        <f t="shared" si="362"/>
        <v>-6.3001605800000027E-2</v>
      </c>
      <c r="BE883" s="94">
        <f t="shared" si="363"/>
        <v>0.28105436479999996</v>
      </c>
      <c r="BF883" s="94">
        <f t="shared" si="364"/>
        <v>0.34405597060000004</v>
      </c>
      <c r="BG883" s="95">
        <f t="shared" si="352"/>
        <v>0</v>
      </c>
      <c r="BH883" s="95">
        <f t="shared" si="353"/>
        <v>0</v>
      </c>
      <c r="BI883" s="95">
        <f>(AVERAGE(B$12:B883)-AVERAGE($D$12:$D883))/STDEV(B$12:B883)</f>
        <v>-8.7081254602406233E-2</v>
      </c>
      <c r="BJ883" s="95">
        <f>(AVERAGE(C$12:C883)-AVERAGE($D$12:$D883))/STDEV(C$12:C883)</f>
        <v>0.10432948975861421</v>
      </c>
      <c r="BK883" s="94"/>
      <c r="BL883" s="94"/>
      <c r="BM883" s="94"/>
      <c r="BN883" s="72">
        <f t="shared" si="354"/>
        <v>0</v>
      </c>
      <c r="BO883" s="72">
        <f t="shared" si="355"/>
        <v>0</v>
      </c>
      <c r="BP883" s="72">
        <f t="shared" si="356"/>
        <v>0</v>
      </c>
      <c r="BQ883" s="72">
        <f t="shared" si="357"/>
        <v>1</v>
      </c>
      <c r="BR883" s="72">
        <f t="shared" si="358"/>
        <v>1</v>
      </c>
      <c r="BS883" s="72">
        <f t="shared" si="359"/>
        <v>1</v>
      </c>
      <c r="BT883" s="72"/>
      <c r="BU883" s="72"/>
      <c r="BV883" s="72"/>
      <c r="BW883" s="72"/>
      <c r="BX883" s="72"/>
      <c r="BY883" s="72"/>
      <c r="BZ883" s="72"/>
      <c r="CA883" s="72"/>
      <c r="CB883" s="72"/>
      <c r="CC883" s="73"/>
      <c r="CD883" s="73"/>
      <c r="CE883" s="73"/>
      <c r="CF883" s="73"/>
      <c r="CG883" s="73"/>
      <c r="CH883" s="73">
        <f t="shared" si="340"/>
        <v>0</v>
      </c>
      <c r="CI883" s="73">
        <f t="shared" si="341"/>
        <v>0</v>
      </c>
      <c r="CJ883" s="73">
        <f t="shared" si="342"/>
        <v>0</v>
      </c>
      <c r="CK883" s="73"/>
      <c r="CL883" s="73">
        <f t="shared" si="343"/>
        <v>0</v>
      </c>
      <c r="CM883" s="73">
        <f t="shared" si="344"/>
        <v>0</v>
      </c>
      <c r="CN883" s="73">
        <f t="shared" si="345"/>
        <v>0</v>
      </c>
      <c r="CO883" s="73">
        <f t="shared" si="346"/>
        <v>0</v>
      </c>
      <c r="CP883" s="73">
        <f t="shared" si="347"/>
        <v>0</v>
      </c>
      <c r="CQ883" s="73">
        <f t="shared" si="348"/>
        <v>0</v>
      </c>
      <c r="CR883" s="73">
        <f t="shared" si="360"/>
        <v>0</v>
      </c>
      <c r="CS883" s="94"/>
      <c r="CT883" s="94"/>
      <c r="CU883" s="94"/>
      <c r="CV883" s="94"/>
      <c r="CW883" s="94"/>
    </row>
    <row r="884" spans="1:101" s="22" customFormat="1" x14ac:dyDescent="0.2">
      <c r="A884" s="91">
        <f t="shared" si="361"/>
        <v>873</v>
      </c>
      <c r="B884" s="61"/>
      <c r="C884" s="61"/>
      <c r="D884" s="61"/>
      <c r="E884" s="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AS884" s="109"/>
      <c r="AT884" s="94"/>
      <c r="AU884" s="94"/>
      <c r="AV884" s="94"/>
      <c r="AW884" s="94"/>
      <c r="AX884" s="94"/>
      <c r="AY884" s="94">
        <f t="shared" si="349"/>
        <v>873</v>
      </c>
      <c r="AZ884" s="94">
        <f>AVERAGE(B$12:B884)</f>
        <v>-1.0500267633333337E-3</v>
      </c>
      <c r="BA884" s="94">
        <f>AVERAGE(C$12:C884)</f>
        <v>4.6842394133333326E-3</v>
      </c>
      <c r="BB884" s="94">
        <f t="shared" si="350"/>
        <v>0</v>
      </c>
      <c r="BC884" s="94">
        <f t="shared" si="351"/>
        <v>0</v>
      </c>
      <c r="BD884" s="94">
        <f t="shared" si="362"/>
        <v>-6.3001605800000027E-2</v>
      </c>
      <c r="BE884" s="94">
        <f t="shared" si="363"/>
        <v>0.28105436479999996</v>
      </c>
      <c r="BF884" s="94">
        <f t="shared" si="364"/>
        <v>0.34405597060000004</v>
      </c>
      <c r="BG884" s="95">
        <f t="shared" si="352"/>
        <v>0</v>
      </c>
      <c r="BH884" s="95">
        <f t="shared" si="353"/>
        <v>0</v>
      </c>
      <c r="BI884" s="95">
        <f>(AVERAGE(B$12:B884)-AVERAGE($D$12:$D884))/STDEV(B$12:B884)</f>
        <v>-8.7081254602406233E-2</v>
      </c>
      <c r="BJ884" s="95">
        <f>(AVERAGE(C$12:C884)-AVERAGE($D$12:$D884))/STDEV(C$12:C884)</f>
        <v>0.10432948975861421</v>
      </c>
      <c r="BK884" s="94"/>
      <c r="BL884" s="94"/>
      <c r="BM884" s="94"/>
      <c r="BN884" s="72">
        <f t="shared" si="354"/>
        <v>0</v>
      </c>
      <c r="BO884" s="72">
        <f t="shared" si="355"/>
        <v>0</v>
      </c>
      <c r="BP884" s="72">
        <f t="shared" si="356"/>
        <v>0</v>
      </c>
      <c r="BQ884" s="72">
        <f t="shared" si="357"/>
        <v>1</v>
      </c>
      <c r="BR884" s="72">
        <f t="shared" si="358"/>
        <v>1</v>
      </c>
      <c r="BS884" s="72">
        <f t="shared" si="359"/>
        <v>1</v>
      </c>
      <c r="BT884" s="72"/>
      <c r="BU884" s="72"/>
      <c r="BV884" s="72"/>
      <c r="BW884" s="72"/>
      <c r="BX884" s="72"/>
      <c r="BY884" s="72"/>
      <c r="BZ884" s="72"/>
      <c r="CA884" s="72"/>
      <c r="CB884" s="72"/>
      <c r="CC884" s="73"/>
      <c r="CD884" s="73"/>
      <c r="CE884" s="73"/>
      <c r="CF884" s="73"/>
      <c r="CG884" s="73"/>
      <c r="CH884" s="73">
        <f t="shared" si="340"/>
        <v>0</v>
      </c>
      <c r="CI884" s="73">
        <f t="shared" si="341"/>
        <v>0</v>
      </c>
      <c r="CJ884" s="73">
        <f t="shared" si="342"/>
        <v>0</v>
      </c>
      <c r="CK884" s="73"/>
      <c r="CL884" s="73">
        <f t="shared" si="343"/>
        <v>0</v>
      </c>
      <c r="CM884" s="73">
        <f t="shared" si="344"/>
        <v>0</v>
      </c>
      <c r="CN884" s="73">
        <f t="shared" si="345"/>
        <v>0</v>
      </c>
      <c r="CO884" s="73">
        <f t="shared" si="346"/>
        <v>0</v>
      </c>
      <c r="CP884" s="73">
        <f t="shared" si="347"/>
        <v>0</v>
      </c>
      <c r="CQ884" s="73">
        <f t="shared" si="348"/>
        <v>0</v>
      </c>
      <c r="CR884" s="73">
        <f t="shared" si="360"/>
        <v>0</v>
      </c>
      <c r="CS884" s="94"/>
      <c r="CT884" s="94"/>
      <c r="CU884" s="94"/>
      <c r="CV884" s="94"/>
      <c r="CW884" s="94"/>
    </row>
    <row r="885" spans="1:101" s="22" customFormat="1" x14ac:dyDescent="0.2">
      <c r="A885" s="91">
        <f t="shared" si="361"/>
        <v>874</v>
      </c>
      <c r="B885" s="61"/>
      <c r="C885" s="61"/>
      <c r="D885" s="61"/>
      <c r="E885" s="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AS885" s="109"/>
      <c r="AT885" s="94"/>
      <c r="AU885" s="94"/>
      <c r="AV885" s="94"/>
      <c r="AW885" s="94"/>
      <c r="AX885" s="94"/>
      <c r="AY885" s="94">
        <f t="shared" si="349"/>
        <v>874</v>
      </c>
      <c r="AZ885" s="94">
        <f>AVERAGE(B$12:B885)</f>
        <v>-1.0500267633333337E-3</v>
      </c>
      <c r="BA885" s="94">
        <f>AVERAGE(C$12:C885)</f>
        <v>4.6842394133333326E-3</v>
      </c>
      <c r="BB885" s="94">
        <f t="shared" si="350"/>
        <v>0</v>
      </c>
      <c r="BC885" s="94">
        <f t="shared" si="351"/>
        <v>0</v>
      </c>
      <c r="BD885" s="94">
        <f t="shared" si="362"/>
        <v>-6.3001605800000027E-2</v>
      </c>
      <c r="BE885" s="94">
        <f t="shared" si="363"/>
        <v>0.28105436479999996</v>
      </c>
      <c r="BF885" s="94">
        <f t="shared" si="364"/>
        <v>0.34405597060000004</v>
      </c>
      <c r="BG885" s="95">
        <f t="shared" si="352"/>
        <v>0</v>
      </c>
      <c r="BH885" s="95">
        <f t="shared" si="353"/>
        <v>0</v>
      </c>
      <c r="BI885" s="95">
        <f>(AVERAGE(B$12:B885)-AVERAGE($D$12:$D885))/STDEV(B$12:B885)</f>
        <v>-8.7081254602406233E-2</v>
      </c>
      <c r="BJ885" s="95">
        <f>(AVERAGE(C$12:C885)-AVERAGE($D$12:$D885))/STDEV(C$12:C885)</f>
        <v>0.10432948975861421</v>
      </c>
      <c r="BK885" s="94"/>
      <c r="BL885" s="94"/>
      <c r="BM885" s="94"/>
      <c r="BN885" s="72">
        <f t="shared" si="354"/>
        <v>0</v>
      </c>
      <c r="BO885" s="72">
        <f t="shared" si="355"/>
        <v>0</v>
      </c>
      <c r="BP885" s="72">
        <f t="shared" si="356"/>
        <v>0</v>
      </c>
      <c r="BQ885" s="72">
        <f t="shared" si="357"/>
        <v>1</v>
      </c>
      <c r="BR885" s="72">
        <f t="shared" si="358"/>
        <v>1</v>
      </c>
      <c r="BS885" s="72">
        <f t="shared" si="359"/>
        <v>1</v>
      </c>
      <c r="BT885" s="72"/>
      <c r="BU885" s="72"/>
      <c r="BV885" s="72"/>
      <c r="BW885" s="72"/>
      <c r="BX885" s="72"/>
      <c r="BY885" s="72"/>
      <c r="BZ885" s="72"/>
      <c r="CA885" s="72"/>
      <c r="CB885" s="72"/>
      <c r="CC885" s="73"/>
      <c r="CD885" s="73"/>
      <c r="CE885" s="73"/>
      <c r="CF885" s="73"/>
      <c r="CG885" s="73"/>
      <c r="CH885" s="73">
        <f t="shared" si="340"/>
        <v>0</v>
      </c>
      <c r="CI885" s="73">
        <f t="shared" si="341"/>
        <v>0</v>
      </c>
      <c r="CJ885" s="73">
        <f t="shared" si="342"/>
        <v>0</v>
      </c>
      <c r="CK885" s="73"/>
      <c r="CL885" s="73">
        <f t="shared" si="343"/>
        <v>0</v>
      </c>
      <c r="CM885" s="73">
        <f t="shared" si="344"/>
        <v>0</v>
      </c>
      <c r="CN885" s="73">
        <f t="shared" si="345"/>
        <v>0</v>
      </c>
      <c r="CO885" s="73">
        <f t="shared" si="346"/>
        <v>0</v>
      </c>
      <c r="CP885" s="73">
        <f t="shared" si="347"/>
        <v>0</v>
      </c>
      <c r="CQ885" s="73">
        <f t="shared" si="348"/>
        <v>0</v>
      </c>
      <c r="CR885" s="73">
        <f t="shared" si="360"/>
        <v>0</v>
      </c>
      <c r="CS885" s="94"/>
      <c r="CT885" s="94"/>
      <c r="CU885" s="94"/>
      <c r="CV885" s="94"/>
      <c r="CW885" s="94"/>
    </row>
    <row r="886" spans="1:101" s="22" customFormat="1" x14ac:dyDescent="0.2">
      <c r="A886" s="91">
        <f t="shared" si="361"/>
        <v>875</v>
      </c>
      <c r="B886" s="61"/>
      <c r="C886" s="61"/>
      <c r="D886" s="61"/>
      <c r="E886" s="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AS886" s="109"/>
      <c r="AT886" s="94"/>
      <c r="AU886" s="94"/>
      <c r="AV886" s="94"/>
      <c r="AW886" s="94"/>
      <c r="AX886" s="94"/>
      <c r="AY886" s="94">
        <f t="shared" si="349"/>
        <v>875</v>
      </c>
      <c r="AZ886" s="94">
        <f>AVERAGE(B$12:B886)</f>
        <v>-1.0500267633333337E-3</v>
      </c>
      <c r="BA886" s="94">
        <f>AVERAGE(C$12:C886)</f>
        <v>4.6842394133333326E-3</v>
      </c>
      <c r="BB886" s="94">
        <f t="shared" si="350"/>
        <v>0</v>
      </c>
      <c r="BC886" s="94">
        <f t="shared" si="351"/>
        <v>0</v>
      </c>
      <c r="BD886" s="94">
        <f t="shared" si="362"/>
        <v>-6.3001605800000027E-2</v>
      </c>
      <c r="BE886" s="94">
        <f t="shared" si="363"/>
        <v>0.28105436479999996</v>
      </c>
      <c r="BF886" s="94">
        <f t="shared" si="364"/>
        <v>0.34405597060000004</v>
      </c>
      <c r="BG886" s="95">
        <f t="shared" si="352"/>
        <v>0</v>
      </c>
      <c r="BH886" s="95">
        <f t="shared" si="353"/>
        <v>0</v>
      </c>
      <c r="BI886" s="95">
        <f>(AVERAGE(B$12:B886)-AVERAGE($D$12:$D886))/STDEV(B$12:B886)</f>
        <v>-8.7081254602406233E-2</v>
      </c>
      <c r="BJ886" s="95">
        <f>(AVERAGE(C$12:C886)-AVERAGE($D$12:$D886))/STDEV(C$12:C886)</f>
        <v>0.10432948975861421</v>
      </c>
      <c r="BK886" s="94"/>
      <c r="BL886" s="94"/>
      <c r="BM886" s="94"/>
      <c r="BN886" s="72">
        <f t="shared" si="354"/>
        <v>0</v>
      </c>
      <c r="BO886" s="72">
        <f t="shared" si="355"/>
        <v>0</v>
      </c>
      <c r="BP886" s="72">
        <f t="shared" si="356"/>
        <v>0</v>
      </c>
      <c r="BQ886" s="72">
        <f t="shared" si="357"/>
        <v>1</v>
      </c>
      <c r="BR886" s="72">
        <f t="shared" si="358"/>
        <v>1</v>
      </c>
      <c r="BS886" s="72">
        <f t="shared" si="359"/>
        <v>1</v>
      </c>
      <c r="BT886" s="72"/>
      <c r="BU886" s="72"/>
      <c r="BV886" s="72"/>
      <c r="BW886" s="72"/>
      <c r="BX886" s="72"/>
      <c r="BY886" s="72"/>
      <c r="BZ886" s="72"/>
      <c r="CA886" s="72"/>
      <c r="CB886" s="72"/>
      <c r="CC886" s="73"/>
      <c r="CD886" s="73"/>
      <c r="CE886" s="73"/>
      <c r="CF886" s="73"/>
      <c r="CG886" s="73"/>
      <c r="CH886" s="73">
        <f t="shared" si="340"/>
        <v>0</v>
      </c>
      <c r="CI886" s="73">
        <f t="shared" si="341"/>
        <v>0</v>
      </c>
      <c r="CJ886" s="73">
        <f t="shared" si="342"/>
        <v>0</v>
      </c>
      <c r="CK886" s="73"/>
      <c r="CL886" s="73">
        <f t="shared" si="343"/>
        <v>0</v>
      </c>
      <c r="CM886" s="73">
        <f t="shared" si="344"/>
        <v>0</v>
      </c>
      <c r="CN886" s="73">
        <f t="shared" si="345"/>
        <v>0</v>
      </c>
      <c r="CO886" s="73">
        <f t="shared" si="346"/>
        <v>0</v>
      </c>
      <c r="CP886" s="73">
        <f t="shared" si="347"/>
        <v>0</v>
      </c>
      <c r="CQ886" s="73">
        <f t="shared" si="348"/>
        <v>0</v>
      </c>
      <c r="CR886" s="73">
        <f t="shared" si="360"/>
        <v>0</v>
      </c>
      <c r="CS886" s="94"/>
      <c r="CT886" s="94"/>
      <c r="CU886" s="94"/>
      <c r="CV886" s="94"/>
      <c r="CW886" s="94"/>
    </row>
    <row r="887" spans="1:101" s="22" customFormat="1" x14ac:dyDescent="0.2">
      <c r="A887" s="91">
        <f t="shared" si="361"/>
        <v>876</v>
      </c>
      <c r="B887" s="61"/>
      <c r="C887" s="61"/>
      <c r="D887" s="61"/>
      <c r="E887" s="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AS887" s="109"/>
      <c r="AT887" s="94"/>
      <c r="AU887" s="94"/>
      <c r="AV887" s="94"/>
      <c r="AW887" s="94"/>
      <c r="AX887" s="94"/>
      <c r="AY887" s="94">
        <f t="shared" si="349"/>
        <v>876</v>
      </c>
      <c r="AZ887" s="94">
        <f>AVERAGE(B$12:B887)</f>
        <v>-1.0500267633333337E-3</v>
      </c>
      <c r="BA887" s="94">
        <f>AVERAGE(C$12:C887)</f>
        <v>4.6842394133333326E-3</v>
      </c>
      <c r="BB887" s="94">
        <f t="shared" si="350"/>
        <v>0</v>
      </c>
      <c r="BC887" s="94">
        <f t="shared" si="351"/>
        <v>0</v>
      </c>
      <c r="BD887" s="94">
        <f t="shared" si="362"/>
        <v>-6.3001605800000027E-2</v>
      </c>
      <c r="BE887" s="94">
        <f t="shared" si="363"/>
        <v>0.28105436479999996</v>
      </c>
      <c r="BF887" s="94">
        <f t="shared" si="364"/>
        <v>0.34405597060000004</v>
      </c>
      <c r="BG887" s="95">
        <f t="shared" si="352"/>
        <v>0</v>
      </c>
      <c r="BH887" s="95">
        <f t="shared" si="353"/>
        <v>0</v>
      </c>
      <c r="BI887" s="95">
        <f>(AVERAGE(B$12:B887)-AVERAGE($D$12:$D887))/STDEV(B$12:B887)</f>
        <v>-8.7081254602406233E-2</v>
      </c>
      <c r="BJ887" s="95">
        <f>(AVERAGE(C$12:C887)-AVERAGE($D$12:$D887))/STDEV(C$12:C887)</f>
        <v>0.10432948975861421</v>
      </c>
      <c r="BK887" s="94"/>
      <c r="BL887" s="94"/>
      <c r="BM887" s="94"/>
      <c r="BN887" s="72">
        <f t="shared" si="354"/>
        <v>0</v>
      </c>
      <c r="BO887" s="72">
        <f t="shared" si="355"/>
        <v>0</v>
      </c>
      <c r="BP887" s="72">
        <f t="shared" si="356"/>
        <v>0</v>
      </c>
      <c r="BQ887" s="72">
        <f t="shared" si="357"/>
        <v>1</v>
      </c>
      <c r="BR887" s="72">
        <f t="shared" si="358"/>
        <v>1</v>
      </c>
      <c r="BS887" s="72">
        <f t="shared" si="359"/>
        <v>1</v>
      </c>
      <c r="BT887" s="72"/>
      <c r="BU887" s="72"/>
      <c r="BV887" s="72"/>
      <c r="BW887" s="72"/>
      <c r="BX887" s="72"/>
      <c r="BY887" s="72"/>
      <c r="BZ887" s="72"/>
      <c r="CA887" s="72"/>
      <c r="CB887" s="72"/>
      <c r="CC887" s="73"/>
      <c r="CD887" s="73"/>
      <c r="CE887" s="73"/>
      <c r="CF887" s="73"/>
      <c r="CG887" s="73"/>
      <c r="CH887" s="73">
        <f t="shared" si="340"/>
        <v>0</v>
      </c>
      <c r="CI887" s="73">
        <f t="shared" si="341"/>
        <v>0</v>
      </c>
      <c r="CJ887" s="73">
        <f t="shared" si="342"/>
        <v>0</v>
      </c>
      <c r="CK887" s="73"/>
      <c r="CL887" s="73">
        <f t="shared" si="343"/>
        <v>0</v>
      </c>
      <c r="CM887" s="73">
        <f t="shared" si="344"/>
        <v>0</v>
      </c>
      <c r="CN887" s="73">
        <f t="shared" si="345"/>
        <v>0</v>
      </c>
      <c r="CO887" s="73">
        <f t="shared" si="346"/>
        <v>0</v>
      </c>
      <c r="CP887" s="73">
        <f t="shared" si="347"/>
        <v>0</v>
      </c>
      <c r="CQ887" s="73">
        <f t="shared" si="348"/>
        <v>0</v>
      </c>
      <c r="CR887" s="73">
        <f t="shared" si="360"/>
        <v>0</v>
      </c>
      <c r="CS887" s="94"/>
      <c r="CT887" s="94"/>
      <c r="CU887" s="94"/>
      <c r="CV887" s="94"/>
      <c r="CW887" s="94"/>
    </row>
    <row r="888" spans="1:101" s="22" customFormat="1" x14ac:dyDescent="0.2">
      <c r="A888" s="91">
        <f t="shared" si="361"/>
        <v>877</v>
      </c>
      <c r="B888" s="61"/>
      <c r="C888" s="61"/>
      <c r="D888" s="61"/>
      <c r="E888" s="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AS888" s="109"/>
      <c r="AT888" s="94"/>
      <c r="AU888" s="94"/>
      <c r="AV888" s="94"/>
      <c r="AW888" s="94"/>
      <c r="AX888" s="94"/>
      <c r="AY888" s="94">
        <f t="shared" si="349"/>
        <v>877</v>
      </c>
      <c r="AZ888" s="94">
        <f>AVERAGE(B$12:B888)</f>
        <v>-1.0500267633333337E-3</v>
      </c>
      <c r="BA888" s="94">
        <f>AVERAGE(C$12:C888)</f>
        <v>4.6842394133333326E-3</v>
      </c>
      <c r="BB888" s="94">
        <f t="shared" si="350"/>
        <v>0</v>
      </c>
      <c r="BC888" s="94">
        <f t="shared" si="351"/>
        <v>0</v>
      </c>
      <c r="BD888" s="94">
        <f t="shared" si="362"/>
        <v>-6.3001605800000027E-2</v>
      </c>
      <c r="BE888" s="94">
        <f t="shared" si="363"/>
        <v>0.28105436479999996</v>
      </c>
      <c r="BF888" s="94">
        <f t="shared" si="364"/>
        <v>0.34405597060000004</v>
      </c>
      <c r="BG888" s="95">
        <f t="shared" si="352"/>
        <v>0</v>
      </c>
      <c r="BH888" s="95">
        <f t="shared" si="353"/>
        <v>0</v>
      </c>
      <c r="BI888" s="95">
        <f>(AVERAGE(B$12:B888)-AVERAGE($D$12:$D888))/STDEV(B$12:B888)</f>
        <v>-8.7081254602406233E-2</v>
      </c>
      <c r="BJ888" s="95">
        <f>(AVERAGE(C$12:C888)-AVERAGE($D$12:$D888))/STDEV(C$12:C888)</f>
        <v>0.10432948975861421</v>
      </c>
      <c r="BK888" s="94"/>
      <c r="BL888" s="94"/>
      <c r="BM888" s="94"/>
      <c r="BN888" s="72">
        <f t="shared" si="354"/>
        <v>0</v>
      </c>
      <c r="BO888" s="72">
        <f t="shared" si="355"/>
        <v>0</v>
      </c>
      <c r="BP888" s="72">
        <f t="shared" si="356"/>
        <v>0</v>
      </c>
      <c r="BQ888" s="72">
        <f t="shared" si="357"/>
        <v>1</v>
      </c>
      <c r="BR888" s="72">
        <f t="shared" si="358"/>
        <v>1</v>
      </c>
      <c r="BS888" s="72">
        <f t="shared" si="359"/>
        <v>1</v>
      </c>
      <c r="BT888" s="72"/>
      <c r="BU888" s="72"/>
      <c r="BV888" s="72"/>
      <c r="BW888" s="72"/>
      <c r="BX888" s="72"/>
      <c r="BY888" s="72"/>
      <c r="BZ888" s="72"/>
      <c r="CA888" s="72"/>
      <c r="CB888" s="72"/>
      <c r="CC888" s="73"/>
      <c r="CD888" s="73"/>
      <c r="CE888" s="73"/>
      <c r="CF888" s="73"/>
      <c r="CG888" s="73"/>
      <c r="CH888" s="73">
        <f t="shared" si="340"/>
        <v>0</v>
      </c>
      <c r="CI888" s="73">
        <f t="shared" si="341"/>
        <v>0</v>
      </c>
      <c r="CJ888" s="73">
        <f t="shared" si="342"/>
        <v>0</v>
      </c>
      <c r="CK888" s="73"/>
      <c r="CL888" s="73">
        <f t="shared" si="343"/>
        <v>0</v>
      </c>
      <c r="CM888" s="73">
        <f t="shared" si="344"/>
        <v>0</v>
      </c>
      <c r="CN888" s="73">
        <f t="shared" si="345"/>
        <v>0</v>
      </c>
      <c r="CO888" s="73">
        <f t="shared" si="346"/>
        <v>0</v>
      </c>
      <c r="CP888" s="73">
        <f t="shared" si="347"/>
        <v>0</v>
      </c>
      <c r="CQ888" s="73">
        <f t="shared" si="348"/>
        <v>0</v>
      </c>
      <c r="CR888" s="73">
        <f t="shared" si="360"/>
        <v>0</v>
      </c>
      <c r="CS888" s="94"/>
      <c r="CT888" s="94"/>
      <c r="CU888" s="94"/>
      <c r="CV888" s="94"/>
      <c r="CW888" s="94"/>
    </row>
    <row r="889" spans="1:101" s="22" customFormat="1" x14ac:dyDescent="0.2">
      <c r="A889" s="91">
        <f t="shared" si="361"/>
        <v>878</v>
      </c>
      <c r="B889" s="61"/>
      <c r="C889" s="61"/>
      <c r="D889" s="61"/>
      <c r="E889" s="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AS889" s="109"/>
      <c r="AT889" s="94"/>
      <c r="AU889" s="94"/>
      <c r="AV889" s="94"/>
      <c r="AW889" s="94"/>
      <c r="AX889" s="94"/>
      <c r="AY889" s="94">
        <f t="shared" si="349"/>
        <v>878</v>
      </c>
      <c r="AZ889" s="94">
        <f>AVERAGE(B$12:B889)</f>
        <v>-1.0500267633333337E-3</v>
      </c>
      <c r="BA889" s="94">
        <f>AVERAGE(C$12:C889)</f>
        <v>4.6842394133333326E-3</v>
      </c>
      <c r="BB889" s="94">
        <f t="shared" si="350"/>
        <v>0</v>
      </c>
      <c r="BC889" s="94">
        <f t="shared" si="351"/>
        <v>0</v>
      </c>
      <c r="BD889" s="94">
        <f t="shared" si="362"/>
        <v>-6.3001605800000027E-2</v>
      </c>
      <c r="BE889" s="94">
        <f t="shared" si="363"/>
        <v>0.28105436479999996</v>
      </c>
      <c r="BF889" s="94">
        <f t="shared" si="364"/>
        <v>0.34405597060000004</v>
      </c>
      <c r="BG889" s="95">
        <f t="shared" si="352"/>
        <v>0</v>
      </c>
      <c r="BH889" s="95">
        <f t="shared" si="353"/>
        <v>0</v>
      </c>
      <c r="BI889" s="95">
        <f>(AVERAGE(B$12:B889)-AVERAGE($D$12:$D889))/STDEV(B$12:B889)</f>
        <v>-8.7081254602406233E-2</v>
      </c>
      <c r="BJ889" s="95">
        <f>(AVERAGE(C$12:C889)-AVERAGE($D$12:$D889))/STDEV(C$12:C889)</f>
        <v>0.10432948975861421</v>
      </c>
      <c r="BK889" s="94"/>
      <c r="BL889" s="94"/>
      <c r="BM889" s="94"/>
      <c r="BN889" s="72">
        <f t="shared" si="354"/>
        <v>0</v>
      </c>
      <c r="BO889" s="72">
        <f t="shared" si="355"/>
        <v>0</v>
      </c>
      <c r="BP889" s="72">
        <f t="shared" si="356"/>
        <v>0</v>
      </c>
      <c r="BQ889" s="72">
        <f t="shared" si="357"/>
        <v>1</v>
      </c>
      <c r="BR889" s="72">
        <f t="shared" si="358"/>
        <v>1</v>
      </c>
      <c r="BS889" s="72">
        <f t="shared" si="359"/>
        <v>1</v>
      </c>
      <c r="BT889" s="72"/>
      <c r="BU889" s="72"/>
      <c r="BV889" s="72"/>
      <c r="BW889" s="72"/>
      <c r="BX889" s="72"/>
      <c r="BY889" s="72"/>
      <c r="BZ889" s="72"/>
      <c r="CA889" s="72"/>
      <c r="CB889" s="72"/>
      <c r="CC889" s="73"/>
      <c r="CD889" s="73"/>
      <c r="CE889" s="73"/>
      <c r="CF889" s="73"/>
      <c r="CG889" s="73"/>
      <c r="CH889" s="73">
        <f t="shared" si="340"/>
        <v>0</v>
      </c>
      <c r="CI889" s="73">
        <f t="shared" si="341"/>
        <v>0</v>
      </c>
      <c r="CJ889" s="73">
        <f t="shared" si="342"/>
        <v>0</v>
      </c>
      <c r="CK889" s="73"/>
      <c r="CL889" s="73">
        <f t="shared" si="343"/>
        <v>0</v>
      </c>
      <c r="CM889" s="73">
        <f t="shared" si="344"/>
        <v>0</v>
      </c>
      <c r="CN889" s="73">
        <f t="shared" si="345"/>
        <v>0</v>
      </c>
      <c r="CO889" s="73">
        <f t="shared" si="346"/>
        <v>0</v>
      </c>
      <c r="CP889" s="73">
        <f t="shared" si="347"/>
        <v>0</v>
      </c>
      <c r="CQ889" s="73">
        <f t="shared" si="348"/>
        <v>0</v>
      </c>
      <c r="CR889" s="73">
        <f t="shared" si="360"/>
        <v>0</v>
      </c>
      <c r="CS889" s="94"/>
      <c r="CT889" s="94"/>
      <c r="CU889" s="94"/>
      <c r="CV889" s="94"/>
      <c r="CW889" s="94"/>
    </row>
    <row r="890" spans="1:101" s="22" customFormat="1" x14ac:dyDescent="0.2">
      <c r="A890" s="91">
        <f t="shared" si="361"/>
        <v>879</v>
      </c>
      <c r="B890" s="61"/>
      <c r="C890" s="61"/>
      <c r="D890" s="61"/>
      <c r="E890" s="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AS890" s="109"/>
      <c r="AT890" s="94"/>
      <c r="AU890" s="94"/>
      <c r="AV890" s="94"/>
      <c r="AW890" s="94"/>
      <c r="AX890" s="94"/>
      <c r="AY890" s="94">
        <f t="shared" si="349"/>
        <v>879</v>
      </c>
      <c r="AZ890" s="94">
        <f>AVERAGE(B$12:B890)</f>
        <v>-1.0500267633333337E-3</v>
      </c>
      <c r="BA890" s="94">
        <f>AVERAGE(C$12:C890)</f>
        <v>4.6842394133333326E-3</v>
      </c>
      <c r="BB890" s="94">
        <f t="shared" si="350"/>
        <v>0</v>
      </c>
      <c r="BC890" s="94">
        <f t="shared" si="351"/>
        <v>0</v>
      </c>
      <c r="BD890" s="94">
        <f t="shared" si="362"/>
        <v>-6.3001605800000027E-2</v>
      </c>
      <c r="BE890" s="94">
        <f t="shared" si="363"/>
        <v>0.28105436479999996</v>
      </c>
      <c r="BF890" s="94">
        <f t="shared" si="364"/>
        <v>0.34405597060000004</v>
      </c>
      <c r="BG890" s="95">
        <f t="shared" si="352"/>
        <v>0</v>
      </c>
      <c r="BH890" s="95">
        <f t="shared" si="353"/>
        <v>0</v>
      </c>
      <c r="BI890" s="95">
        <f>(AVERAGE(B$12:B890)-AVERAGE($D$12:$D890))/STDEV(B$12:B890)</f>
        <v>-8.7081254602406233E-2</v>
      </c>
      <c r="BJ890" s="95">
        <f>(AVERAGE(C$12:C890)-AVERAGE($D$12:$D890))/STDEV(C$12:C890)</f>
        <v>0.10432948975861421</v>
      </c>
      <c r="BK890" s="94"/>
      <c r="BL890" s="94"/>
      <c r="BM890" s="94"/>
      <c r="BN890" s="72">
        <f t="shared" si="354"/>
        <v>0</v>
      </c>
      <c r="BO890" s="72">
        <f t="shared" si="355"/>
        <v>0</v>
      </c>
      <c r="BP890" s="72">
        <f t="shared" si="356"/>
        <v>0</v>
      </c>
      <c r="BQ890" s="72">
        <f t="shared" si="357"/>
        <v>1</v>
      </c>
      <c r="BR890" s="72">
        <f t="shared" si="358"/>
        <v>1</v>
      </c>
      <c r="BS890" s="72">
        <f t="shared" si="359"/>
        <v>1</v>
      </c>
      <c r="BT890" s="72"/>
      <c r="BU890" s="72"/>
      <c r="BV890" s="72"/>
      <c r="BW890" s="72"/>
      <c r="BX890" s="72"/>
      <c r="BY890" s="72"/>
      <c r="BZ890" s="72"/>
      <c r="CA890" s="72"/>
      <c r="CB890" s="72"/>
      <c r="CC890" s="73"/>
      <c r="CD890" s="73"/>
      <c r="CE890" s="73"/>
      <c r="CF890" s="73"/>
      <c r="CG890" s="73"/>
      <c r="CH890" s="73">
        <f t="shared" si="340"/>
        <v>0</v>
      </c>
      <c r="CI890" s="73">
        <f t="shared" si="341"/>
        <v>0</v>
      </c>
      <c r="CJ890" s="73">
        <f t="shared" si="342"/>
        <v>0</v>
      </c>
      <c r="CK890" s="73"/>
      <c r="CL890" s="73">
        <f t="shared" si="343"/>
        <v>0</v>
      </c>
      <c r="CM890" s="73">
        <f t="shared" si="344"/>
        <v>0</v>
      </c>
      <c r="CN890" s="73">
        <f t="shared" si="345"/>
        <v>0</v>
      </c>
      <c r="CO890" s="73">
        <f t="shared" si="346"/>
        <v>0</v>
      </c>
      <c r="CP890" s="73">
        <f t="shared" si="347"/>
        <v>0</v>
      </c>
      <c r="CQ890" s="73">
        <f t="shared" si="348"/>
        <v>0</v>
      </c>
      <c r="CR890" s="73">
        <f t="shared" si="360"/>
        <v>0</v>
      </c>
      <c r="CS890" s="94"/>
      <c r="CT890" s="94"/>
      <c r="CU890" s="94"/>
      <c r="CV890" s="94"/>
      <c r="CW890" s="94"/>
    </row>
    <row r="891" spans="1:101" s="22" customFormat="1" x14ac:dyDescent="0.2">
      <c r="A891" s="91">
        <f t="shared" si="361"/>
        <v>880</v>
      </c>
      <c r="B891" s="61"/>
      <c r="C891" s="61"/>
      <c r="D891" s="61"/>
      <c r="E891" s="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AS891" s="109"/>
      <c r="AT891" s="94"/>
      <c r="AU891" s="94"/>
      <c r="AV891" s="94"/>
      <c r="AW891" s="94"/>
      <c r="AX891" s="94"/>
      <c r="AY891" s="94">
        <f t="shared" si="349"/>
        <v>880</v>
      </c>
      <c r="AZ891" s="94">
        <f>AVERAGE(B$12:B891)</f>
        <v>-1.0500267633333337E-3</v>
      </c>
      <c r="BA891" s="94">
        <f>AVERAGE(C$12:C891)</f>
        <v>4.6842394133333326E-3</v>
      </c>
      <c r="BB891" s="94">
        <f t="shared" si="350"/>
        <v>0</v>
      </c>
      <c r="BC891" s="94">
        <f t="shared" si="351"/>
        <v>0</v>
      </c>
      <c r="BD891" s="94">
        <f t="shared" si="362"/>
        <v>-6.3001605800000027E-2</v>
      </c>
      <c r="BE891" s="94">
        <f t="shared" si="363"/>
        <v>0.28105436479999996</v>
      </c>
      <c r="BF891" s="94">
        <f t="shared" si="364"/>
        <v>0.34405597060000004</v>
      </c>
      <c r="BG891" s="95">
        <f t="shared" si="352"/>
        <v>0</v>
      </c>
      <c r="BH891" s="95">
        <f t="shared" si="353"/>
        <v>0</v>
      </c>
      <c r="BI891" s="95">
        <f>(AVERAGE(B$12:B891)-AVERAGE($D$12:$D891))/STDEV(B$12:B891)</f>
        <v>-8.7081254602406233E-2</v>
      </c>
      <c r="BJ891" s="95">
        <f>(AVERAGE(C$12:C891)-AVERAGE($D$12:$D891))/STDEV(C$12:C891)</f>
        <v>0.10432948975861421</v>
      </c>
      <c r="BK891" s="94"/>
      <c r="BL891" s="94"/>
      <c r="BM891" s="94"/>
      <c r="BN891" s="72">
        <f t="shared" si="354"/>
        <v>0</v>
      </c>
      <c r="BO891" s="72">
        <f t="shared" si="355"/>
        <v>0</v>
      </c>
      <c r="BP891" s="72">
        <f t="shared" si="356"/>
        <v>0</v>
      </c>
      <c r="BQ891" s="72">
        <f t="shared" si="357"/>
        <v>1</v>
      </c>
      <c r="BR891" s="72">
        <f t="shared" si="358"/>
        <v>1</v>
      </c>
      <c r="BS891" s="72">
        <f t="shared" si="359"/>
        <v>1</v>
      </c>
      <c r="BT891" s="72"/>
      <c r="BU891" s="72"/>
      <c r="BV891" s="72"/>
      <c r="BW891" s="72"/>
      <c r="BX891" s="72"/>
      <c r="BY891" s="72"/>
      <c r="BZ891" s="72"/>
      <c r="CA891" s="72"/>
      <c r="CB891" s="72"/>
      <c r="CC891" s="73"/>
      <c r="CD891" s="73"/>
      <c r="CE891" s="73"/>
      <c r="CF891" s="73"/>
      <c r="CG891" s="73"/>
      <c r="CH891" s="73">
        <f t="shared" si="340"/>
        <v>0</v>
      </c>
      <c r="CI891" s="73">
        <f t="shared" si="341"/>
        <v>0</v>
      </c>
      <c r="CJ891" s="73">
        <f t="shared" si="342"/>
        <v>0</v>
      </c>
      <c r="CK891" s="73"/>
      <c r="CL891" s="73">
        <f t="shared" si="343"/>
        <v>0</v>
      </c>
      <c r="CM891" s="73">
        <f t="shared" si="344"/>
        <v>0</v>
      </c>
      <c r="CN891" s="73">
        <f t="shared" si="345"/>
        <v>0</v>
      </c>
      <c r="CO891" s="73">
        <f t="shared" si="346"/>
        <v>0</v>
      </c>
      <c r="CP891" s="73">
        <f t="shared" si="347"/>
        <v>0</v>
      </c>
      <c r="CQ891" s="73">
        <f t="shared" si="348"/>
        <v>0</v>
      </c>
      <c r="CR891" s="73">
        <f t="shared" si="360"/>
        <v>0</v>
      </c>
      <c r="CS891" s="94"/>
      <c r="CT891" s="94"/>
      <c r="CU891" s="94"/>
      <c r="CV891" s="94"/>
      <c r="CW891" s="94"/>
    </row>
    <row r="892" spans="1:101" s="22" customFormat="1" x14ac:dyDescent="0.2">
      <c r="A892" s="91">
        <f t="shared" si="361"/>
        <v>881</v>
      </c>
      <c r="B892" s="61"/>
      <c r="C892" s="61"/>
      <c r="D892" s="61"/>
      <c r="E892" s="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AS892" s="109"/>
      <c r="AT892" s="94"/>
      <c r="AU892" s="94"/>
      <c r="AV892" s="94"/>
      <c r="AW892" s="94"/>
      <c r="AX892" s="94"/>
      <c r="AY892" s="94">
        <f t="shared" si="349"/>
        <v>881</v>
      </c>
      <c r="AZ892" s="94">
        <f>AVERAGE(B$12:B892)</f>
        <v>-1.0500267633333337E-3</v>
      </c>
      <c r="BA892" s="94">
        <f>AVERAGE(C$12:C892)</f>
        <v>4.6842394133333326E-3</v>
      </c>
      <c r="BB892" s="94">
        <f t="shared" si="350"/>
        <v>0</v>
      </c>
      <c r="BC892" s="94">
        <f t="shared" si="351"/>
        <v>0</v>
      </c>
      <c r="BD892" s="94">
        <f t="shared" si="362"/>
        <v>-6.3001605800000027E-2</v>
      </c>
      <c r="BE892" s="94">
        <f t="shared" si="363"/>
        <v>0.28105436479999996</v>
      </c>
      <c r="BF892" s="94">
        <f t="shared" si="364"/>
        <v>0.34405597060000004</v>
      </c>
      <c r="BG892" s="95">
        <f t="shared" si="352"/>
        <v>0</v>
      </c>
      <c r="BH892" s="95">
        <f t="shared" si="353"/>
        <v>0</v>
      </c>
      <c r="BI892" s="95">
        <f>(AVERAGE(B$12:B892)-AVERAGE($D$12:$D892))/STDEV(B$12:B892)</f>
        <v>-8.7081254602406233E-2</v>
      </c>
      <c r="BJ892" s="95">
        <f>(AVERAGE(C$12:C892)-AVERAGE($D$12:$D892))/STDEV(C$12:C892)</f>
        <v>0.10432948975861421</v>
      </c>
      <c r="BK892" s="94"/>
      <c r="BL892" s="94"/>
      <c r="BM892" s="94"/>
      <c r="BN892" s="72">
        <f t="shared" si="354"/>
        <v>0</v>
      </c>
      <c r="BO892" s="72">
        <f t="shared" si="355"/>
        <v>0</v>
      </c>
      <c r="BP892" s="72">
        <f t="shared" si="356"/>
        <v>0</v>
      </c>
      <c r="BQ892" s="72">
        <f t="shared" si="357"/>
        <v>1</v>
      </c>
      <c r="BR892" s="72">
        <f t="shared" si="358"/>
        <v>1</v>
      </c>
      <c r="BS892" s="72">
        <f t="shared" si="359"/>
        <v>1</v>
      </c>
      <c r="BT892" s="72"/>
      <c r="BU892" s="72"/>
      <c r="BV892" s="72"/>
      <c r="BW892" s="72"/>
      <c r="BX892" s="72"/>
      <c r="BY892" s="72"/>
      <c r="BZ892" s="72"/>
      <c r="CA892" s="72"/>
      <c r="CB892" s="72"/>
      <c r="CC892" s="73"/>
      <c r="CD892" s="73"/>
      <c r="CE892" s="73"/>
      <c r="CF892" s="73"/>
      <c r="CG892" s="73"/>
      <c r="CH892" s="73">
        <f t="shared" si="340"/>
        <v>0</v>
      </c>
      <c r="CI892" s="73">
        <f t="shared" si="341"/>
        <v>0</v>
      </c>
      <c r="CJ892" s="73">
        <f t="shared" si="342"/>
        <v>0</v>
      </c>
      <c r="CK892" s="73"/>
      <c r="CL892" s="73">
        <f t="shared" si="343"/>
        <v>0</v>
      </c>
      <c r="CM892" s="73">
        <f t="shared" si="344"/>
        <v>0</v>
      </c>
      <c r="CN892" s="73">
        <f t="shared" si="345"/>
        <v>0</v>
      </c>
      <c r="CO892" s="73">
        <f t="shared" si="346"/>
        <v>0</v>
      </c>
      <c r="CP892" s="73">
        <f t="shared" si="347"/>
        <v>0</v>
      </c>
      <c r="CQ892" s="73">
        <f t="shared" si="348"/>
        <v>0</v>
      </c>
      <c r="CR892" s="73">
        <f t="shared" si="360"/>
        <v>0</v>
      </c>
      <c r="CS892" s="94"/>
      <c r="CT892" s="94"/>
      <c r="CU892" s="94"/>
      <c r="CV892" s="94"/>
      <c r="CW892" s="94"/>
    </row>
    <row r="893" spans="1:101" s="22" customFormat="1" x14ac:dyDescent="0.2">
      <c r="A893" s="91">
        <f t="shared" si="361"/>
        <v>882</v>
      </c>
      <c r="B893" s="61"/>
      <c r="C893" s="61"/>
      <c r="D893" s="61"/>
      <c r="E893" s="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AS893" s="109"/>
      <c r="AT893" s="94"/>
      <c r="AU893" s="94"/>
      <c r="AV893" s="94"/>
      <c r="AW893" s="94"/>
      <c r="AX893" s="94"/>
      <c r="AY893" s="94">
        <f t="shared" si="349"/>
        <v>882</v>
      </c>
      <c r="AZ893" s="94">
        <f>AVERAGE(B$12:B893)</f>
        <v>-1.0500267633333337E-3</v>
      </c>
      <c r="BA893" s="94">
        <f>AVERAGE(C$12:C893)</f>
        <v>4.6842394133333326E-3</v>
      </c>
      <c r="BB893" s="94">
        <f t="shared" si="350"/>
        <v>0</v>
      </c>
      <c r="BC893" s="94">
        <f t="shared" si="351"/>
        <v>0</v>
      </c>
      <c r="BD893" s="94">
        <f t="shared" si="362"/>
        <v>-6.3001605800000027E-2</v>
      </c>
      <c r="BE893" s="94">
        <f t="shared" si="363"/>
        <v>0.28105436479999996</v>
      </c>
      <c r="BF893" s="94">
        <f t="shared" si="364"/>
        <v>0.34405597060000004</v>
      </c>
      <c r="BG893" s="95">
        <f t="shared" si="352"/>
        <v>0</v>
      </c>
      <c r="BH893" s="95">
        <f t="shared" si="353"/>
        <v>0</v>
      </c>
      <c r="BI893" s="95">
        <f>(AVERAGE(B$12:B893)-AVERAGE($D$12:$D893))/STDEV(B$12:B893)</f>
        <v>-8.7081254602406233E-2</v>
      </c>
      <c r="BJ893" s="95">
        <f>(AVERAGE(C$12:C893)-AVERAGE($D$12:$D893))/STDEV(C$12:C893)</f>
        <v>0.10432948975861421</v>
      </c>
      <c r="BK893" s="94"/>
      <c r="BL893" s="94"/>
      <c r="BM893" s="94"/>
      <c r="BN893" s="72">
        <f t="shared" si="354"/>
        <v>0</v>
      </c>
      <c r="BO893" s="72">
        <f t="shared" si="355"/>
        <v>0</v>
      </c>
      <c r="BP893" s="72">
        <f t="shared" si="356"/>
        <v>0</v>
      </c>
      <c r="BQ893" s="72">
        <f t="shared" si="357"/>
        <v>1</v>
      </c>
      <c r="BR893" s="72">
        <f t="shared" si="358"/>
        <v>1</v>
      </c>
      <c r="BS893" s="72">
        <f t="shared" si="359"/>
        <v>1</v>
      </c>
      <c r="BT893" s="72"/>
      <c r="BU893" s="72"/>
      <c r="BV893" s="72"/>
      <c r="BW893" s="72"/>
      <c r="BX893" s="72"/>
      <c r="BY893" s="72"/>
      <c r="BZ893" s="72"/>
      <c r="CA893" s="72"/>
      <c r="CB893" s="72"/>
      <c r="CC893" s="73"/>
      <c r="CD893" s="73"/>
      <c r="CE893" s="73"/>
      <c r="CF893" s="73"/>
      <c r="CG893" s="73"/>
      <c r="CH893" s="73">
        <f t="shared" si="340"/>
        <v>0</v>
      </c>
      <c r="CI893" s="73">
        <f t="shared" si="341"/>
        <v>0</v>
      </c>
      <c r="CJ893" s="73">
        <f t="shared" si="342"/>
        <v>0</v>
      </c>
      <c r="CK893" s="73"/>
      <c r="CL893" s="73">
        <f t="shared" si="343"/>
        <v>0</v>
      </c>
      <c r="CM893" s="73">
        <f t="shared" si="344"/>
        <v>0</v>
      </c>
      <c r="CN893" s="73">
        <f t="shared" si="345"/>
        <v>0</v>
      </c>
      <c r="CO893" s="73">
        <f t="shared" si="346"/>
        <v>0</v>
      </c>
      <c r="CP893" s="73">
        <f t="shared" si="347"/>
        <v>0</v>
      </c>
      <c r="CQ893" s="73">
        <f t="shared" si="348"/>
        <v>0</v>
      </c>
      <c r="CR893" s="73">
        <f t="shared" si="360"/>
        <v>0</v>
      </c>
      <c r="CS893" s="94"/>
      <c r="CT893" s="94"/>
      <c r="CU893" s="94"/>
      <c r="CV893" s="94"/>
      <c r="CW893" s="94"/>
    </row>
    <row r="894" spans="1:101" s="22" customFormat="1" x14ac:dyDescent="0.2">
      <c r="A894" s="91">
        <f t="shared" si="361"/>
        <v>883</v>
      </c>
      <c r="B894" s="61"/>
      <c r="C894" s="61"/>
      <c r="D894" s="61"/>
      <c r="E894" s="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AS894" s="109"/>
      <c r="AT894" s="94"/>
      <c r="AU894" s="94"/>
      <c r="AV894" s="94"/>
      <c r="AW894" s="94"/>
      <c r="AX894" s="94"/>
      <c r="AY894" s="94">
        <f t="shared" si="349"/>
        <v>883</v>
      </c>
      <c r="AZ894" s="94">
        <f>AVERAGE(B$12:B894)</f>
        <v>-1.0500267633333337E-3</v>
      </c>
      <c r="BA894" s="94">
        <f>AVERAGE(C$12:C894)</f>
        <v>4.6842394133333326E-3</v>
      </c>
      <c r="BB894" s="94">
        <f t="shared" si="350"/>
        <v>0</v>
      </c>
      <c r="BC894" s="94">
        <f t="shared" si="351"/>
        <v>0</v>
      </c>
      <c r="BD894" s="94">
        <f t="shared" si="362"/>
        <v>-6.3001605800000027E-2</v>
      </c>
      <c r="BE894" s="94">
        <f t="shared" si="363"/>
        <v>0.28105436479999996</v>
      </c>
      <c r="BF894" s="94">
        <f t="shared" si="364"/>
        <v>0.34405597060000004</v>
      </c>
      <c r="BG894" s="95">
        <f t="shared" si="352"/>
        <v>0</v>
      </c>
      <c r="BH894" s="95">
        <f t="shared" si="353"/>
        <v>0</v>
      </c>
      <c r="BI894" s="95">
        <f>(AVERAGE(B$12:B894)-AVERAGE($D$12:$D894))/STDEV(B$12:B894)</f>
        <v>-8.7081254602406233E-2</v>
      </c>
      <c r="BJ894" s="95">
        <f>(AVERAGE(C$12:C894)-AVERAGE($D$12:$D894))/STDEV(C$12:C894)</f>
        <v>0.10432948975861421</v>
      </c>
      <c r="BK894" s="94"/>
      <c r="BL894" s="94"/>
      <c r="BM894" s="94"/>
      <c r="BN894" s="72">
        <f t="shared" si="354"/>
        <v>0</v>
      </c>
      <c r="BO894" s="72">
        <f t="shared" si="355"/>
        <v>0</v>
      </c>
      <c r="BP894" s="72">
        <f t="shared" si="356"/>
        <v>0</v>
      </c>
      <c r="BQ894" s="72">
        <f t="shared" si="357"/>
        <v>1</v>
      </c>
      <c r="BR894" s="72">
        <f t="shared" si="358"/>
        <v>1</v>
      </c>
      <c r="BS894" s="72">
        <f t="shared" si="359"/>
        <v>1</v>
      </c>
      <c r="BT894" s="72"/>
      <c r="BU894" s="72"/>
      <c r="BV894" s="72"/>
      <c r="BW894" s="72"/>
      <c r="BX894" s="72"/>
      <c r="BY894" s="72"/>
      <c r="BZ894" s="72"/>
      <c r="CA894" s="72"/>
      <c r="CB894" s="72"/>
      <c r="CC894" s="73"/>
      <c r="CD894" s="73"/>
      <c r="CE894" s="73"/>
      <c r="CF894" s="73"/>
      <c r="CG894" s="73"/>
      <c r="CH894" s="73">
        <f t="shared" si="340"/>
        <v>0</v>
      </c>
      <c r="CI894" s="73">
        <f t="shared" si="341"/>
        <v>0</v>
      </c>
      <c r="CJ894" s="73">
        <f t="shared" si="342"/>
        <v>0</v>
      </c>
      <c r="CK894" s="73"/>
      <c r="CL894" s="73">
        <f t="shared" si="343"/>
        <v>0</v>
      </c>
      <c r="CM894" s="73">
        <f t="shared" si="344"/>
        <v>0</v>
      </c>
      <c r="CN894" s="73">
        <f t="shared" si="345"/>
        <v>0</v>
      </c>
      <c r="CO894" s="73">
        <f t="shared" si="346"/>
        <v>0</v>
      </c>
      <c r="CP894" s="73">
        <f t="shared" si="347"/>
        <v>0</v>
      </c>
      <c r="CQ894" s="73">
        <f t="shared" si="348"/>
        <v>0</v>
      </c>
      <c r="CR894" s="73">
        <f t="shared" si="360"/>
        <v>0</v>
      </c>
      <c r="CS894" s="94"/>
      <c r="CT894" s="94"/>
      <c r="CU894" s="94"/>
      <c r="CV894" s="94"/>
      <c r="CW894" s="94"/>
    </row>
    <row r="895" spans="1:101" s="22" customFormat="1" x14ac:dyDescent="0.2">
      <c r="A895" s="91">
        <f t="shared" si="361"/>
        <v>884</v>
      </c>
      <c r="B895" s="61"/>
      <c r="C895" s="61"/>
      <c r="D895" s="61"/>
      <c r="E895" s="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AS895" s="109"/>
      <c r="AT895" s="94"/>
      <c r="AU895" s="94"/>
      <c r="AV895" s="94"/>
      <c r="AW895" s="94"/>
      <c r="AX895" s="94"/>
      <c r="AY895" s="94">
        <f t="shared" si="349"/>
        <v>884</v>
      </c>
      <c r="AZ895" s="94">
        <f>AVERAGE(B$12:B895)</f>
        <v>-1.0500267633333337E-3</v>
      </c>
      <c r="BA895" s="94">
        <f>AVERAGE(C$12:C895)</f>
        <v>4.6842394133333326E-3</v>
      </c>
      <c r="BB895" s="94">
        <f t="shared" si="350"/>
        <v>0</v>
      </c>
      <c r="BC895" s="94">
        <f t="shared" si="351"/>
        <v>0</v>
      </c>
      <c r="BD895" s="94">
        <f t="shared" si="362"/>
        <v>-6.3001605800000027E-2</v>
      </c>
      <c r="BE895" s="94">
        <f t="shared" si="363"/>
        <v>0.28105436479999996</v>
      </c>
      <c r="BF895" s="94">
        <f t="shared" si="364"/>
        <v>0.34405597060000004</v>
      </c>
      <c r="BG895" s="95">
        <f t="shared" si="352"/>
        <v>0</v>
      </c>
      <c r="BH895" s="95">
        <f t="shared" si="353"/>
        <v>0</v>
      </c>
      <c r="BI895" s="95">
        <f>(AVERAGE(B$12:B895)-AVERAGE($D$12:$D895))/STDEV(B$12:B895)</f>
        <v>-8.7081254602406233E-2</v>
      </c>
      <c r="BJ895" s="95">
        <f>(AVERAGE(C$12:C895)-AVERAGE($D$12:$D895))/STDEV(C$12:C895)</f>
        <v>0.10432948975861421</v>
      </c>
      <c r="BK895" s="94"/>
      <c r="BL895" s="94"/>
      <c r="BM895" s="94"/>
      <c r="BN895" s="72">
        <f t="shared" si="354"/>
        <v>0</v>
      </c>
      <c r="BO895" s="72">
        <f t="shared" si="355"/>
        <v>0</v>
      </c>
      <c r="BP895" s="72">
        <f t="shared" si="356"/>
        <v>0</v>
      </c>
      <c r="BQ895" s="72">
        <f t="shared" si="357"/>
        <v>1</v>
      </c>
      <c r="BR895" s="72">
        <f t="shared" si="358"/>
        <v>1</v>
      </c>
      <c r="BS895" s="72">
        <f t="shared" si="359"/>
        <v>1</v>
      </c>
      <c r="BT895" s="72"/>
      <c r="BU895" s="72"/>
      <c r="BV895" s="72"/>
      <c r="BW895" s="72"/>
      <c r="BX895" s="72"/>
      <c r="BY895" s="72"/>
      <c r="BZ895" s="72"/>
      <c r="CA895" s="72"/>
      <c r="CB895" s="72"/>
      <c r="CC895" s="73"/>
      <c r="CD895" s="73"/>
      <c r="CE895" s="73"/>
      <c r="CF895" s="73"/>
      <c r="CG895" s="73"/>
      <c r="CH895" s="73">
        <f t="shared" si="340"/>
        <v>0</v>
      </c>
      <c r="CI895" s="73">
        <f t="shared" si="341"/>
        <v>0</v>
      </c>
      <c r="CJ895" s="73">
        <f t="shared" si="342"/>
        <v>0</v>
      </c>
      <c r="CK895" s="73"/>
      <c r="CL895" s="73">
        <f t="shared" si="343"/>
        <v>0</v>
      </c>
      <c r="CM895" s="73">
        <f t="shared" si="344"/>
        <v>0</v>
      </c>
      <c r="CN895" s="73">
        <f t="shared" si="345"/>
        <v>0</v>
      </c>
      <c r="CO895" s="73">
        <f t="shared" si="346"/>
        <v>0</v>
      </c>
      <c r="CP895" s="73">
        <f t="shared" si="347"/>
        <v>0</v>
      </c>
      <c r="CQ895" s="73">
        <f t="shared" si="348"/>
        <v>0</v>
      </c>
      <c r="CR895" s="73">
        <f t="shared" si="360"/>
        <v>0</v>
      </c>
      <c r="CS895" s="94"/>
      <c r="CT895" s="94"/>
      <c r="CU895" s="94"/>
      <c r="CV895" s="94"/>
      <c r="CW895" s="94"/>
    </row>
    <row r="896" spans="1:101" s="22" customFormat="1" x14ac:dyDescent="0.2">
      <c r="A896" s="91">
        <f t="shared" si="361"/>
        <v>885</v>
      </c>
      <c r="B896" s="61"/>
      <c r="C896" s="61"/>
      <c r="D896" s="61"/>
      <c r="E896" s="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AS896" s="109"/>
      <c r="AT896" s="94"/>
      <c r="AU896" s="94"/>
      <c r="AV896" s="94"/>
      <c r="AW896" s="94"/>
      <c r="AX896" s="94"/>
      <c r="AY896" s="94">
        <f t="shared" si="349"/>
        <v>885</v>
      </c>
      <c r="AZ896" s="94">
        <f>AVERAGE(B$12:B896)</f>
        <v>-1.0500267633333337E-3</v>
      </c>
      <c r="BA896" s="94">
        <f>AVERAGE(C$12:C896)</f>
        <v>4.6842394133333326E-3</v>
      </c>
      <c r="BB896" s="94">
        <f t="shared" si="350"/>
        <v>0</v>
      </c>
      <c r="BC896" s="94">
        <f t="shared" si="351"/>
        <v>0</v>
      </c>
      <c r="BD896" s="94">
        <f t="shared" si="362"/>
        <v>-6.3001605800000027E-2</v>
      </c>
      <c r="BE896" s="94">
        <f t="shared" si="363"/>
        <v>0.28105436479999996</v>
      </c>
      <c r="BF896" s="94">
        <f t="shared" si="364"/>
        <v>0.34405597060000004</v>
      </c>
      <c r="BG896" s="95">
        <f t="shared" si="352"/>
        <v>0</v>
      </c>
      <c r="BH896" s="95">
        <f t="shared" si="353"/>
        <v>0</v>
      </c>
      <c r="BI896" s="95">
        <f>(AVERAGE(B$12:B896)-AVERAGE($D$12:$D896))/STDEV(B$12:B896)</f>
        <v>-8.7081254602406233E-2</v>
      </c>
      <c r="BJ896" s="95">
        <f>(AVERAGE(C$12:C896)-AVERAGE($D$12:$D896))/STDEV(C$12:C896)</f>
        <v>0.10432948975861421</v>
      </c>
      <c r="BK896" s="94"/>
      <c r="BL896" s="94"/>
      <c r="BM896" s="94"/>
      <c r="BN896" s="72">
        <f t="shared" si="354"/>
        <v>0</v>
      </c>
      <c r="BO896" s="72">
        <f t="shared" si="355"/>
        <v>0</v>
      </c>
      <c r="BP896" s="72">
        <f t="shared" si="356"/>
        <v>0</v>
      </c>
      <c r="BQ896" s="72">
        <f t="shared" si="357"/>
        <v>1</v>
      </c>
      <c r="BR896" s="72">
        <f t="shared" si="358"/>
        <v>1</v>
      </c>
      <c r="BS896" s="72">
        <f t="shared" si="359"/>
        <v>1</v>
      </c>
      <c r="BT896" s="72"/>
      <c r="BU896" s="72"/>
      <c r="BV896" s="72"/>
      <c r="BW896" s="72"/>
      <c r="BX896" s="72"/>
      <c r="BY896" s="72"/>
      <c r="BZ896" s="72"/>
      <c r="CA896" s="72"/>
      <c r="CB896" s="72"/>
      <c r="CC896" s="73"/>
      <c r="CD896" s="73"/>
      <c r="CE896" s="73"/>
      <c r="CF896" s="73"/>
      <c r="CG896" s="73"/>
      <c r="CH896" s="73">
        <f t="shared" si="340"/>
        <v>0</v>
      </c>
      <c r="CI896" s="73">
        <f t="shared" si="341"/>
        <v>0</v>
      </c>
      <c r="CJ896" s="73">
        <f t="shared" si="342"/>
        <v>0</v>
      </c>
      <c r="CK896" s="73"/>
      <c r="CL896" s="73">
        <f t="shared" si="343"/>
        <v>0</v>
      </c>
      <c r="CM896" s="73">
        <f t="shared" si="344"/>
        <v>0</v>
      </c>
      <c r="CN896" s="73">
        <f t="shared" si="345"/>
        <v>0</v>
      </c>
      <c r="CO896" s="73">
        <f t="shared" si="346"/>
        <v>0</v>
      </c>
      <c r="CP896" s="73">
        <f t="shared" si="347"/>
        <v>0</v>
      </c>
      <c r="CQ896" s="73">
        <f t="shared" si="348"/>
        <v>0</v>
      </c>
      <c r="CR896" s="73">
        <f t="shared" si="360"/>
        <v>0</v>
      </c>
      <c r="CS896" s="94"/>
      <c r="CT896" s="94"/>
      <c r="CU896" s="94"/>
      <c r="CV896" s="94"/>
      <c r="CW896" s="94"/>
    </row>
    <row r="897" spans="1:101" s="22" customFormat="1" x14ac:dyDescent="0.2">
      <c r="A897" s="91">
        <f t="shared" si="361"/>
        <v>886</v>
      </c>
      <c r="B897" s="61"/>
      <c r="C897" s="61"/>
      <c r="D897" s="61"/>
      <c r="E897" s="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AS897" s="109"/>
      <c r="AT897" s="94"/>
      <c r="AU897" s="94"/>
      <c r="AV897" s="94"/>
      <c r="AW897" s="94"/>
      <c r="AX897" s="94"/>
      <c r="AY897" s="94">
        <f t="shared" si="349"/>
        <v>886</v>
      </c>
      <c r="AZ897" s="94">
        <f>AVERAGE(B$12:B897)</f>
        <v>-1.0500267633333337E-3</v>
      </c>
      <c r="BA897" s="94">
        <f>AVERAGE(C$12:C897)</f>
        <v>4.6842394133333326E-3</v>
      </c>
      <c r="BB897" s="94">
        <f t="shared" si="350"/>
        <v>0</v>
      </c>
      <c r="BC897" s="94">
        <f t="shared" si="351"/>
        <v>0</v>
      </c>
      <c r="BD897" s="94">
        <f t="shared" si="362"/>
        <v>-6.3001605800000027E-2</v>
      </c>
      <c r="BE897" s="94">
        <f t="shared" si="363"/>
        <v>0.28105436479999996</v>
      </c>
      <c r="BF897" s="94">
        <f t="shared" si="364"/>
        <v>0.34405597060000004</v>
      </c>
      <c r="BG897" s="95">
        <f t="shared" si="352"/>
        <v>0</v>
      </c>
      <c r="BH897" s="95">
        <f t="shared" si="353"/>
        <v>0</v>
      </c>
      <c r="BI897" s="95">
        <f>(AVERAGE(B$12:B897)-AVERAGE($D$12:$D897))/STDEV(B$12:B897)</f>
        <v>-8.7081254602406233E-2</v>
      </c>
      <c r="BJ897" s="95">
        <f>(AVERAGE(C$12:C897)-AVERAGE($D$12:$D897))/STDEV(C$12:C897)</f>
        <v>0.10432948975861421</v>
      </c>
      <c r="BK897" s="94"/>
      <c r="BL897" s="94"/>
      <c r="BM897" s="94"/>
      <c r="BN897" s="72">
        <f t="shared" si="354"/>
        <v>0</v>
      </c>
      <c r="BO897" s="72">
        <f t="shared" si="355"/>
        <v>0</v>
      </c>
      <c r="BP897" s="72">
        <f t="shared" si="356"/>
        <v>0</v>
      </c>
      <c r="BQ897" s="72">
        <f t="shared" si="357"/>
        <v>1</v>
      </c>
      <c r="BR897" s="72">
        <f t="shared" si="358"/>
        <v>1</v>
      </c>
      <c r="BS897" s="72">
        <f t="shared" si="359"/>
        <v>1</v>
      </c>
      <c r="BT897" s="72"/>
      <c r="BU897" s="72"/>
      <c r="BV897" s="72"/>
      <c r="BW897" s="72"/>
      <c r="BX897" s="72"/>
      <c r="BY897" s="72"/>
      <c r="BZ897" s="72"/>
      <c r="CA897" s="72"/>
      <c r="CB897" s="72"/>
      <c r="CC897" s="73"/>
      <c r="CD897" s="73"/>
      <c r="CE897" s="73"/>
      <c r="CF897" s="73"/>
      <c r="CG897" s="73"/>
      <c r="CH897" s="73">
        <f t="shared" si="340"/>
        <v>0</v>
      </c>
      <c r="CI897" s="73">
        <f t="shared" si="341"/>
        <v>0</v>
      </c>
      <c r="CJ897" s="73">
        <f t="shared" si="342"/>
        <v>0</v>
      </c>
      <c r="CK897" s="73"/>
      <c r="CL897" s="73">
        <f t="shared" si="343"/>
        <v>0</v>
      </c>
      <c r="CM897" s="73">
        <f t="shared" si="344"/>
        <v>0</v>
      </c>
      <c r="CN897" s="73">
        <f t="shared" si="345"/>
        <v>0</v>
      </c>
      <c r="CO897" s="73">
        <f t="shared" si="346"/>
        <v>0</v>
      </c>
      <c r="CP897" s="73">
        <f t="shared" si="347"/>
        <v>0</v>
      </c>
      <c r="CQ897" s="73">
        <f t="shared" si="348"/>
        <v>0</v>
      </c>
      <c r="CR897" s="73">
        <f t="shared" si="360"/>
        <v>0</v>
      </c>
      <c r="CS897" s="94"/>
      <c r="CT897" s="94"/>
      <c r="CU897" s="94"/>
      <c r="CV897" s="94"/>
      <c r="CW897" s="94"/>
    </row>
    <row r="898" spans="1:101" s="22" customFormat="1" x14ac:dyDescent="0.2">
      <c r="A898" s="91">
        <f t="shared" si="361"/>
        <v>887</v>
      </c>
      <c r="B898" s="61"/>
      <c r="C898" s="61"/>
      <c r="D898" s="61"/>
      <c r="E898" s="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AS898" s="109"/>
      <c r="AT898" s="94"/>
      <c r="AU898" s="94"/>
      <c r="AV898" s="94"/>
      <c r="AW898" s="94"/>
      <c r="AX898" s="94"/>
      <c r="AY898" s="94">
        <f t="shared" si="349"/>
        <v>887</v>
      </c>
      <c r="AZ898" s="94">
        <f>AVERAGE(B$12:B898)</f>
        <v>-1.0500267633333337E-3</v>
      </c>
      <c r="BA898" s="94">
        <f>AVERAGE(C$12:C898)</f>
        <v>4.6842394133333326E-3</v>
      </c>
      <c r="BB898" s="94">
        <f t="shared" si="350"/>
        <v>0</v>
      </c>
      <c r="BC898" s="94">
        <f t="shared" si="351"/>
        <v>0</v>
      </c>
      <c r="BD898" s="94">
        <f t="shared" si="362"/>
        <v>-6.3001605800000027E-2</v>
      </c>
      <c r="BE898" s="94">
        <f t="shared" si="363"/>
        <v>0.28105436479999996</v>
      </c>
      <c r="BF898" s="94">
        <f t="shared" si="364"/>
        <v>0.34405597060000004</v>
      </c>
      <c r="BG898" s="95">
        <f t="shared" si="352"/>
        <v>0</v>
      </c>
      <c r="BH898" s="95">
        <f t="shared" si="353"/>
        <v>0</v>
      </c>
      <c r="BI898" s="95">
        <f>(AVERAGE(B$12:B898)-AVERAGE($D$12:$D898))/STDEV(B$12:B898)</f>
        <v>-8.7081254602406233E-2</v>
      </c>
      <c r="BJ898" s="95">
        <f>(AVERAGE(C$12:C898)-AVERAGE($D$12:$D898))/STDEV(C$12:C898)</f>
        <v>0.10432948975861421</v>
      </c>
      <c r="BK898" s="94"/>
      <c r="BL898" s="94"/>
      <c r="BM898" s="94"/>
      <c r="BN898" s="72">
        <f t="shared" si="354"/>
        <v>0</v>
      </c>
      <c r="BO898" s="72">
        <f t="shared" si="355"/>
        <v>0</v>
      </c>
      <c r="BP898" s="72">
        <f t="shared" si="356"/>
        <v>0</v>
      </c>
      <c r="BQ898" s="72">
        <f t="shared" si="357"/>
        <v>1</v>
      </c>
      <c r="BR898" s="72">
        <f t="shared" si="358"/>
        <v>1</v>
      </c>
      <c r="BS898" s="72">
        <f t="shared" si="359"/>
        <v>1</v>
      </c>
      <c r="BT898" s="72"/>
      <c r="BU898" s="72"/>
      <c r="BV898" s="72"/>
      <c r="BW898" s="72"/>
      <c r="BX898" s="72"/>
      <c r="BY898" s="72"/>
      <c r="BZ898" s="72"/>
      <c r="CA898" s="72"/>
      <c r="CB898" s="72"/>
      <c r="CC898" s="73"/>
      <c r="CD898" s="73"/>
      <c r="CE898" s="73"/>
      <c r="CF898" s="73"/>
      <c r="CG898" s="73"/>
      <c r="CH898" s="73">
        <f t="shared" si="340"/>
        <v>0</v>
      </c>
      <c r="CI898" s="73">
        <f t="shared" si="341"/>
        <v>0</v>
      </c>
      <c r="CJ898" s="73">
        <f t="shared" si="342"/>
        <v>0</v>
      </c>
      <c r="CK898" s="73"/>
      <c r="CL898" s="73">
        <f t="shared" si="343"/>
        <v>0</v>
      </c>
      <c r="CM898" s="73">
        <f t="shared" si="344"/>
        <v>0</v>
      </c>
      <c r="CN898" s="73">
        <f t="shared" si="345"/>
        <v>0</v>
      </c>
      <c r="CO898" s="73">
        <f t="shared" si="346"/>
        <v>0</v>
      </c>
      <c r="CP898" s="73">
        <f t="shared" si="347"/>
        <v>0</v>
      </c>
      <c r="CQ898" s="73">
        <f t="shared" si="348"/>
        <v>0</v>
      </c>
      <c r="CR898" s="73">
        <f t="shared" si="360"/>
        <v>0</v>
      </c>
      <c r="CS898" s="94"/>
      <c r="CT898" s="94"/>
      <c r="CU898" s="94"/>
      <c r="CV898" s="94"/>
      <c r="CW898" s="94"/>
    </row>
    <row r="899" spans="1:101" s="22" customFormat="1" x14ac:dyDescent="0.2">
      <c r="A899" s="91">
        <f t="shared" si="361"/>
        <v>888</v>
      </c>
      <c r="B899" s="61"/>
      <c r="C899" s="61"/>
      <c r="D899" s="61"/>
      <c r="E899" s="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AS899" s="109"/>
      <c r="AT899" s="94"/>
      <c r="AU899" s="94"/>
      <c r="AV899" s="94"/>
      <c r="AW899" s="94"/>
      <c r="AX899" s="94"/>
      <c r="AY899" s="94">
        <f t="shared" si="349"/>
        <v>888</v>
      </c>
      <c r="AZ899" s="94">
        <f>AVERAGE(B$12:B899)</f>
        <v>-1.0500267633333337E-3</v>
      </c>
      <c r="BA899" s="94">
        <f>AVERAGE(C$12:C899)</f>
        <v>4.6842394133333326E-3</v>
      </c>
      <c r="BB899" s="94">
        <f t="shared" si="350"/>
        <v>0</v>
      </c>
      <c r="BC899" s="94">
        <f t="shared" si="351"/>
        <v>0</v>
      </c>
      <c r="BD899" s="94">
        <f t="shared" si="362"/>
        <v>-6.3001605800000027E-2</v>
      </c>
      <c r="BE899" s="94">
        <f t="shared" si="363"/>
        <v>0.28105436479999996</v>
      </c>
      <c r="BF899" s="94">
        <f t="shared" si="364"/>
        <v>0.34405597060000004</v>
      </c>
      <c r="BG899" s="95">
        <f t="shared" si="352"/>
        <v>0</v>
      </c>
      <c r="BH899" s="95">
        <f t="shared" si="353"/>
        <v>0</v>
      </c>
      <c r="BI899" s="95">
        <f>(AVERAGE(B$12:B899)-AVERAGE($D$12:$D899))/STDEV(B$12:B899)</f>
        <v>-8.7081254602406233E-2</v>
      </c>
      <c r="BJ899" s="95">
        <f>(AVERAGE(C$12:C899)-AVERAGE($D$12:$D899))/STDEV(C$12:C899)</f>
        <v>0.10432948975861421</v>
      </c>
      <c r="BK899" s="94"/>
      <c r="BL899" s="94"/>
      <c r="BM899" s="94"/>
      <c r="BN899" s="72">
        <f t="shared" si="354"/>
        <v>0</v>
      </c>
      <c r="BO899" s="72">
        <f t="shared" si="355"/>
        <v>0</v>
      </c>
      <c r="BP899" s="72">
        <f t="shared" si="356"/>
        <v>0</v>
      </c>
      <c r="BQ899" s="72">
        <f t="shared" si="357"/>
        <v>1</v>
      </c>
      <c r="BR899" s="72">
        <f t="shared" si="358"/>
        <v>1</v>
      </c>
      <c r="BS899" s="72">
        <f t="shared" si="359"/>
        <v>1</v>
      </c>
      <c r="BT899" s="72"/>
      <c r="BU899" s="72"/>
      <c r="BV899" s="72"/>
      <c r="BW899" s="72"/>
      <c r="BX899" s="72"/>
      <c r="BY899" s="72"/>
      <c r="BZ899" s="72"/>
      <c r="CA899" s="72"/>
      <c r="CB899" s="72"/>
      <c r="CC899" s="73"/>
      <c r="CD899" s="73"/>
      <c r="CE899" s="73"/>
      <c r="CF899" s="73"/>
      <c r="CG899" s="73"/>
      <c r="CH899" s="73">
        <f t="shared" si="340"/>
        <v>0</v>
      </c>
      <c r="CI899" s="73">
        <f t="shared" si="341"/>
        <v>0</v>
      </c>
      <c r="CJ899" s="73">
        <f t="shared" si="342"/>
        <v>0</v>
      </c>
      <c r="CK899" s="73"/>
      <c r="CL899" s="73">
        <f t="shared" si="343"/>
        <v>0</v>
      </c>
      <c r="CM899" s="73">
        <f t="shared" si="344"/>
        <v>0</v>
      </c>
      <c r="CN899" s="73">
        <f t="shared" si="345"/>
        <v>0</v>
      </c>
      <c r="CO899" s="73">
        <f t="shared" si="346"/>
        <v>0</v>
      </c>
      <c r="CP899" s="73">
        <f t="shared" si="347"/>
        <v>0</v>
      </c>
      <c r="CQ899" s="73">
        <f t="shared" si="348"/>
        <v>0</v>
      </c>
      <c r="CR899" s="73">
        <f t="shared" si="360"/>
        <v>0</v>
      </c>
      <c r="CS899" s="94"/>
      <c r="CT899" s="94"/>
      <c r="CU899" s="94"/>
      <c r="CV899" s="94"/>
      <c r="CW899" s="94"/>
    </row>
    <row r="900" spans="1:101" s="22" customFormat="1" x14ac:dyDescent="0.2">
      <c r="A900" s="91">
        <f t="shared" si="361"/>
        <v>889</v>
      </c>
      <c r="B900" s="61"/>
      <c r="C900" s="61"/>
      <c r="D900" s="61"/>
      <c r="E900" s="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AS900" s="109"/>
      <c r="AT900" s="94"/>
      <c r="AU900" s="94"/>
      <c r="AV900" s="94"/>
      <c r="AW900" s="94"/>
      <c r="AX900" s="94"/>
      <c r="AY900" s="94">
        <f t="shared" si="349"/>
        <v>889</v>
      </c>
      <c r="AZ900" s="94">
        <f>AVERAGE(B$12:B900)</f>
        <v>-1.0500267633333337E-3</v>
      </c>
      <c r="BA900" s="94">
        <f>AVERAGE(C$12:C900)</f>
        <v>4.6842394133333326E-3</v>
      </c>
      <c r="BB900" s="94">
        <f t="shared" si="350"/>
        <v>0</v>
      </c>
      <c r="BC900" s="94">
        <f t="shared" si="351"/>
        <v>0</v>
      </c>
      <c r="BD900" s="94">
        <f t="shared" si="362"/>
        <v>-6.3001605800000027E-2</v>
      </c>
      <c r="BE900" s="94">
        <f t="shared" si="363"/>
        <v>0.28105436479999996</v>
      </c>
      <c r="BF900" s="94">
        <f t="shared" si="364"/>
        <v>0.34405597060000004</v>
      </c>
      <c r="BG900" s="95">
        <f t="shared" si="352"/>
        <v>0</v>
      </c>
      <c r="BH900" s="95">
        <f t="shared" si="353"/>
        <v>0</v>
      </c>
      <c r="BI900" s="95">
        <f>(AVERAGE(B$12:B900)-AVERAGE($D$12:$D900))/STDEV(B$12:B900)</f>
        <v>-8.7081254602406233E-2</v>
      </c>
      <c r="BJ900" s="95">
        <f>(AVERAGE(C$12:C900)-AVERAGE($D$12:$D900))/STDEV(C$12:C900)</f>
        <v>0.10432948975861421</v>
      </c>
      <c r="BK900" s="94"/>
      <c r="BL900" s="94"/>
      <c r="BM900" s="94"/>
      <c r="BN900" s="72">
        <f t="shared" si="354"/>
        <v>0</v>
      </c>
      <c r="BO900" s="72">
        <f t="shared" si="355"/>
        <v>0</v>
      </c>
      <c r="BP900" s="72">
        <f t="shared" si="356"/>
        <v>0</v>
      </c>
      <c r="BQ900" s="72">
        <f t="shared" si="357"/>
        <v>1</v>
      </c>
      <c r="BR900" s="72">
        <f t="shared" si="358"/>
        <v>1</v>
      </c>
      <c r="BS900" s="72">
        <f t="shared" si="359"/>
        <v>1</v>
      </c>
      <c r="BT900" s="72"/>
      <c r="BU900" s="72"/>
      <c r="BV900" s="72"/>
      <c r="BW900" s="72"/>
      <c r="BX900" s="72"/>
      <c r="BY900" s="72"/>
      <c r="BZ900" s="72"/>
      <c r="CA900" s="72"/>
      <c r="CB900" s="72"/>
      <c r="CC900" s="73"/>
      <c r="CD900" s="73"/>
      <c r="CE900" s="73"/>
      <c r="CF900" s="73"/>
      <c r="CG900" s="73"/>
      <c r="CH900" s="73">
        <f t="shared" si="340"/>
        <v>0</v>
      </c>
      <c r="CI900" s="73">
        <f t="shared" si="341"/>
        <v>0</v>
      </c>
      <c r="CJ900" s="73">
        <f t="shared" si="342"/>
        <v>0</v>
      </c>
      <c r="CK900" s="73"/>
      <c r="CL900" s="73">
        <f t="shared" si="343"/>
        <v>0</v>
      </c>
      <c r="CM900" s="73">
        <f t="shared" si="344"/>
        <v>0</v>
      </c>
      <c r="CN900" s="73">
        <f t="shared" si="345"/>
        <v>0</v>
      </c>
      <c r="CO900" s="73">
        <f t="shared" si="346"/>
        <v>0</v>
      </c>
      <c r="CP900" s="73">
        <f t="shared" si="347"/>
        <v>0</v>
      </c>
      <c r="CQ900" s="73">
        <f t="shared" si="348"/>
        <v>0</v>
      </c>
      <c r="CR900" s="73">
        <f t="shared" si="360"/>
        <v>0</v>
      </c>
      <c r="CS900" s="94"/>
      <c r="CT900" s="94"/>
      <c r="CU900" s="94"/>
      <c r="CV900" s="94"/>
      <c r="CW900" s="94"/>
    </row>
    <row r="901" spans="1:101" s="22" customFormat="1" x14ac:dyDescent="0.2">
      <c r="A901" s="91">
        <f t="shared" si="361"/>
        <v>890</v>
      </c>
      <c r="B901" s="61"/>
      <c r="C901" s="61"/>
      <c r="D901" s="61"/>
      <c r="E901" s="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AS901" s="109"/>
      <c r="AT901" s="94"/>
      <c r="AU901" s="94"/>
      <c r="AV901" s="94"/>
      <c r="AW901" s="94"/>
      <c r="AX901" s="94"/>
      <c r="AY901" s="94">
        <f t="shared" si="349"/>
        <v>890</v>
      </c>
      <c r="AZ901" s="94">
        <f>AVERAGE(B$12:B901)</f>
        <v>-1.0500267633333337E-3</v>
      </c>
      <c r="BA901" s="94">
        <f>AVERAGE(C$12:C901)</f>
        <v>4.6842394133333326E-3</v>
      </c>
      <c r="BB901" s="94">
        <f t="shared" si="350"/>
        <v>0</v>
      </c>
      <c r="BC901" s="94">
        <f t="shared" si="351"/>
        <v>0</v>
      </c>
      <c r="BD901" s="94">
        <f t="shared" si="362"/>
        <v>-6.3001605800000027E-2</v>
      </c>
      <c r="BE901" s="94">
        <f t="shared" si="363"/>
        <v>0.28105436479999996</v>
      </c>
      <c r="BF901" s="94">
        <f t="shared" si="364"/>
        <v>0.34405597060000004</v>
      </c>
      <c r="BG901" s="95">
        <f t="shared" si="352"/>
        <v>0</v>
      </c>
      <c r="BH901" s="95">
        <f t="shared" si="353"/>
        <v>0</v>
      </c>
      <c r="BI901" s="95">
        <f>(AVERAGE(B$12:B901)-AVERAGE($D$12:$D901))/STDEV(B$12:B901)</f>
        <v>-8.7081254602406233E-2</v>
      </c>
      <c r="BJ901" s="95">
        <f>(AVERAGE(C$12:C901)-AVERAGE($D$12:$D901))/STDEV(C$12:C901)</f>
        <v>0.10432948975861421</v>
      </c>
      <c r="BK901" s="94"/>
      <c r="BL901" s="94"/>
      <c r="BM901" s="94"/>
      <c r="BN901" s="72">
        <f t="shared" si="354"/>
        <v>0</v>
      </c>
      <c r="BO901" s="72">
        <f t="shared" si="355"/>
        <v>0</v>
      </c>
      <c r="BP901" s="72">
        <f t="shared" si="356"/>
        <v>0</v>
      </c>
      <c r="BQ901" s="72">
        <f t="shared" si="357"/>
        <v>1</v>
      </c>
      <c r="BR901" s="72">
        <f t="shared" si="358"/>
        <v>1</v>
      </c>
      <c r="BS901" s="72">
        <f t="shared" si="359"/>
        <v>1</v>
      </c>
      <c r="BT901" s="72"/>
      <c r="BU901" s="72"/>
      <c r="BV901" s="72"/>
      <c r="BW901" s="72"/>
      <c r="BX901" s="72"/>
      <c r="BY901" s="72"/>
      <c r="BZ901" s="72"/>
      <c r="CA901" s="72"/>
      <c r="CB901" s="72"/>
      <c r="CC901" s="73"/>
      <c r="CD901" s="73"/>
      <c r="CE901" s="73"/>
      <c r="CF901" s="73"/>
      <c r="CG901" s="73"/>
      <c r="CH901" s="73">
        <f t="shared" si="340"/>
        <v>0</v>
      </c>
      <c r="CI901" s="73">
        <f t="shared" si="341"/>
        <v>0</v>
      </c>
      <c r="CJ901" s="73">
        <f t="shared" si="342"/>
        <v>0</v>
      </c>
      <c r="CK901" s="73"/>
      <c r="CL901" s="73">
        <f t="shared" si="343"/>
        <v>0</v>
      </c>
      <c r="CM901" s="73">
        <f t="shared" si="344"/>
        <v>0</v>
      </c>
      <c r="CN901" s="73">
        <f t="shared" si="345"/>
        <v>0</v>
      </c>
      <c r="CO901" s="73">
        <f t="shared" si="346"/>
        <v>0</v>
      </c>
      <c r="CP901" s="73">
        <f t="shared" si="347"/>
        <v>0</v>
      </c>
      <c r="CQ901" s="73">
        <f t="shared" si="348"/>
        <v>0</v>
      </c>
      <c r="CR901" s="73">
        <f t="shared" si="360"/>
        <v>0</v>
      </c>
      <c r="CS901" s="94"/>
      <c r="CT901" s="94"/>
      <c r="CU901" s="94"/>
      <c r="CV901" s="94"/>
      <c r="CW901" s="94"/>
    </row>
    <row r="902" spans="1:101" s="22" customFormat="1" x14ac:dyDescent="0.2">
      <c r="A902" s="91">
        <f t="shared" si="361"/>
        <v>891</v>
      </c>
      <c r="B902" s="61"/>
      <c r="C902" s="61"/>
      <c r="D902" s="61"/>
      <c r="E902" s="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AS902" s="109"/>
      <c r="AT902" s="94"/>
      <c r="AU902" s="94"/>
      <c r="AV902" s="94"/>
      <c r="AW902" s="94"/>
      <c r="AX902" s="94"/>
      <c r="AY902" s="94">
        <f t="shared" si="349"/>
        <v>891</v>
      </c>
      <c r="AZ902" s="94">
        <f>AVERAGE(B$12:B902)</f>
        <v>-1.0500267633333337E-3</v>
      </c>
      <c r="BA902" s="94">
        <f>AVERAGE(C$12:C902)</f>
        <v>4.6842394133333326E-3</v>
      </c>
      <c r="BB902" s="94">
        <f t="shared" si="350"/>
        <v>0</v>
      </c>
      <c r="BC902" s="94">
        <f t="shared" si="351"/>
        <v>0</v>
      </c>
      <c r="BD902" s="94">
        <f t="shared" si="362"/>
        <v>-6.3001605800000027E-2</v>
      </c>
      <c r="BE902" s="94">
        <f t="shared" si="363"/>
        <v>0.28105436479999996</v>
      </c>
      <c r="BF902" s="94">
        <f t="shared" si="364"/>
        <v>0.34405597060000004</v>
      </c>
      <c r="BG902" s="95">
        <f t="shared" si="352"/>
        <v>0</v>
      </c>
      <c r="BH902" s="95">
        <f t="shared" si="353"/>
        <v>0</v>
      </c>
      <c r="BI902" s="95">
        <f>(AVERAGE(B$12:B902)-AVERAGE($D$12:$D902))/STDEV(B$12:B902)</f>
        <v>-8.7081254602406233E-2</v>
      </c>
      <c r="BJ902" s="95">
        <f>(AVERAGE(C$12:C902)-AVERAGE($D$12:$D902))/STDEV(C$12:C902)</f>
        <v>0.10432948975861421</v>
      </c>
      <c r="BK902" s="94"/>
      <c r="BL902" s="94"/>
      <c r="BM902" s="94"/>
      <c r="BN902" s="72">
        <f t="shared" si="354"/>
        <v>0</v>
      </c>
      <c r="BO902" s="72">
        <f t="shared" si="355"/>
        <v>0</v>
      </c>
      <c r="BP902" s="72">
        <f t="shared" si="356"/>
        <v>0</v>
      </c>
      <c r="BQ902" s="72">
        <f t="shared" si="357"/>
        <v>1</v>
      </c>
      <c r="BR902" s="72">
        <f t="shared" si="358"/>
        <v>1</v>
      </c>
      <c r="BS902" s="72">
        <f t="shared" si="359"/>
        <v>1</v>
      </c>
      <c r="BT902" s="72"/>
      <c r="BU902" s="72"/>
      <c r="BV902" s="72"/>
      <c r="BW902" s="72"/>
      <c r="BX902" s="72"/>
      <c r="BY902" s="72"/>
      <c r="BZ902" s="72"/>
      <c r="CA902" s="72"/>
      <c r="CB902" s="72"/>
      <c r="CC902" s="73"/>
      <c r="CD902" s="73"/>
      <c r="CE902" s="73"/>
      <c r="CF902" s="73"/>
      <c r="CG902" s="73"/>
      <c r="CH902" s="73">
        <f t="shared" si="340"/>
        <v>0</v>
      </c>
      <c r="CI902" s="73">
        <f t="shared" si="341"/>
        <v>0</v>
      </c>
      <c r="CJ902" s="73">
        <f t="shared" si="342"/>
        <v>0</v>
      </c>
      <c r="CK902" s="73"/>
      <c r="CL902" s="73">
        <f t="shared" si="343"/>
        <v>0</v>
      </c>
      <c r="CM902" s="73">
        <f t="shared" si="344"/>
        <v>0</v>
      </c>
      <c r="CN902" s="73">
        <f t="shared" si="345"/>
        <v>0</v>
      </c>
      <c r="CO902" s="73">
        <f t="shared" si="346"/>
        <v>0</v>
      </c>
      <c r="CP902" s="73">
        <f t="shared" si="347"/>
        <v>0</v>
      </c>
      <c r="CQ902" s="73">
        <f t="shared" si="348"/>
        <v>0</v>
      </c>
      <c r="CR902" s="73">
        <f t="shared" si="360"/>
        <v>0</v>
      </c>
      <c r="CS902" s="94"/>
      <c r="CT902" s="94"/>
      <c r="CU902" s="94"/>
      <c r="CV902" s="94"/>
      <c r="CW902" s="94"/>
    </row>
    <row r="903" spans="1:101" s="22" customFormat="1" x14ac:dyDescent="0.2">
      <c r="A903" s="91">
        <f t="shared" si="361"/>
        <v>892</v>
      </c>
      <c r="B903" s="61"/>
      <c r="C903" s="61"/>
      <c r="D903" s="61"/>
      <c r="E903" s="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AS903" s="109"/>
      <c r="AT903" s="94"/>
      <c r="AU903" s="94"/>
      <c r="AV903" s="94"/>
      <c r="AW903" s="94"/>
      <c r="AX903" s="94"/>
      <c r="AY903" s="94">
        <f t="shared" si="349"/>
        <v>892</v>
      </c>
      <c r="AZ903" s="94">
        <f>AVERAGE(B$12:B903)</f>
        <v>-1.0500267633333337E-3</v>
      </c>
      <c r="BA903" s="94">
        <f>AVERAGE(C$12:C903)</f>
        <v>4.6842394133333326E-3</v>
      </c>
      <c r="BB903" s="94">
        <f t="shared" si="350"/>
        <v>0</v>
      </c>
      <c r="BC903" s="94">
        <f t="shared" si="351"/>
        <v>0</v>
      </c>
      <c r="BD903" s="94">
        <f t="shared" si="362"/>
        <v>-6.3001605800000027E-2</v>
      </c>
      <c r="BE903" s="94">
        <f t="shared" si="363"/>
        <v>0.28105436479999996</v>
      </c>
      <c r="BF903" s="94">
        <f t="shared" si="364"/>
        <v>0.34405597060000004</v>
      </c>
      <c r="BG903" s="95">
        <f t="shared" si="352"/>
        <v>0</v>
      </c>
      <c r="BH903" s="95">
        <f t="shared" si="353"/>
        <v>0</v>
      </c>
      <c r="BI903" s="95">
        <f>(AVERAGE(B$12:B903)-AVERAGE($D$12:$D903))/STDEV(B$12:B903)</f>
        <v>-8.7081254602406233E-2</v>
      </c>
      <c r="BJ903" s="95">
        <f>(AVERAGE(C$12:C903)-AVERAGE($D$12:$D903))/STDEV(C$12:C903)</f>
        <v>0.10432948975861421</v>
      </c>
      <c r="BK903" s="94"/>
      <c r="BL903" s="94"/>
      <c r="BM903" s="94"/>
      <c r="BN903" s="72">
        <f t="shared" si="354"/>
        <v>0</v>
      </c>
      <c r="BO903" s="72">
        <f t="shared" si="355"/>
        <v>0</v>
      </c>
      <c r="BP903" s="72">
        <f t="shared" si="356"/>
        <v>0</v>
      </c>
      <c r="BQ903" s="72">
        <f t="shared" si="357"/>
        <v>1</v>
      </c>
      <c r="BR903" s="72">
        <f t="shared" si="358"/>
        <v>1</v>
      </c>
      <c r="BS903" s="72">
        <f t="shared" si="359"/>
        <v>1</v>
      </c>
      <c r="BT903" s="72"/>
      <c r="BU903" s="72"/>
      <c r="BV903" s="72"/>
      <c r="BW903" s="72"/>
      <c r="BX903" s="72"/>
      <c r="BY903" s="72"/>
      <c r="BZ903" s="72"/>
      <c r="CA903" s="72"/>
      <c r="CB903" s="72"/>
      <c r="CC903" s="73"/>
      <c r="CD903" s="73"/>
      <c r="CE903" s="73"/>
      <c r="CF903" s="73"/>
      <c r="CG903" s="73"/>
      <c r="CH903" s="73">
        <f t="shared" si="340"/>
        <v>0</v>
      </c>
      <c r="CI903" s="73">
        <f t="shared" si="341"/>
        <v>0</v>
      </c>
      <c r="CJ903" s="73">
        <f t="shared" si="342"/>
        <v>0</v>
      </c>
      <c r="CK903" s="73"/>
      <c r="CL903" s="73">
        <f t="shared" si="343"/>
        <v>0</v>
      </c>
      <c r="CM903" s="73">
        <f t="shared" si="344"/>
        <v>0</v>
      </c>
      <c r="CN903" s="73">
        <f t="shared" si="345"/>
        <v>0</v>
      </c>
      <c r="CO903" s="73">
        <f t="shared" si="346"/>
        <v>0</v>
      </c>
      <c r="CP903" s="73">
        <f t="shared" si="347"/>
        <v>0</v>
      </c>
      <c r="CQ903" s="73">
        <f t="shared" si="348"/>
        <v>0</v>
      </c>
      <c r="CR903" s="73">
        <f t="shared" si="360"/>
        <v>0</v>
      </c>
      <c r="CS903" s="94"/>
      <c r="CT903" s="94"/>
      <c r="CU903" s="94"/>
      <c r="CV903" s="94"/>
      <c r="CW903" s="94"/>
    </row>
    <row r="904" spans="1:101" s="22" customFormat="1" x14ac:dyDescent="0.2">
      <c r="A904" s="91">
        <f t="shared" si="361"/>
        <v>893</v>
      </c>
      <c r="B904" s="61"/>
      <c r="C904" s="61"/>
      <c r="D904" s="61"/>
      <c r="E904" s="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AS904" s="109"/>
      <c r="AT904" s="94"/>
      <c r="AU904" s="94"/>
      <c r="AV904" s="94"/>
      <c r="AW904" s="94"/>
      <c r="AX904" s="94"/>
      <c r="AY904" s="94">
        <f t="shared" si="349"/>
        <v>893</v>
      </c>
      <c r="AZ904" s="94">
        <f>AVERAGE(B$12:B904)</f>
        <v>-1.0500267633333337E-3</v>
      </c>
      <c r="BA904" s="94">
        <f>AVERAGE(C$12:C904)</f>
        <v>4.6842394133333326E-3</v>
      </c>
      <c r="BB904" s="94">
        <f t="shared" si="350"/>
        <v>0</v>
      </c>
      <c r="BC904" s="94">
        <f t="shared" si="351"/>
        <v>0</v>
      </c>
      <c r="BD904" s="94">
        <f t="shared" si="362"/>
        <v>-6.3001605800000027E-2</v>
      </c>
      <c r="BE904" s="94">
        <f t="shared" si="363"/>
        <v>0.28105436479999996</v>
      </c>
      <c r="BF904" s="94">
        <f t="shared" si="364"/>
        <v>0.34405597060000004</v>
      </c>
      <c r="BG904" s="95">
        <f t="shared" si="352"/>
        <v>0</v>
      </c>
      <c r="BH904" s="95">
        <f t="shared" si="353"/>
        <v>0</v>
      </c>
      <c r="BI904" s="95">
        <f>(AVERAGE(B$12:B904)-AVERAGE($D$12:$D904))/STDEV(B$12:B904)</f>
        <v>-8.7081254602406233E-2</v>
      </c>
      <c r="BJ904" s="95">
        <f>(AVERAGE(C$12:C904)-AVERAGE($D$12:$D904))/STDEV(C$12:C904)</f>
        <v>0.10432948975861421</v>
      </c>
      <c r="BK904" s="94"/>
      <c r="BL904" s="94"/>
      <c r="BM904" s="94"/>
      <c r="BN904" s="72">
        <f t="shared" si="354"/>
        <v>0</v>
      </c>
      <c r="BO904" s="72">
        <f t="shared" si="355"/>
        <v>0</v>
      </c>
      <c r="BP904" s="72">
        <f t="shared" si="356"/>
        <v>0</v>
      </c>
      <c r="BQ904" s="72">
        <f t="shared" si="357"/>
        <v>1</v>
      </c>
      <c r="BR904" s="72">
        <f t="shared" si="358"/>
        <v>1</v>
      </c>
      <c r="BS904" s="72">
        <f t="shared" si="359"/>
        <v>1</v>
      </c>
      <c r="BT904" s="72"/>
      <c r="BU904" s="72"/>
      <c r="BV904" s="72"/>
      <c r="BW904" s="72"/>
      <c r="BX904" s="72"/>
      <c r="BY904" s="72"/>
      <c r="BZ904" s="72"/>
      <c r="CA904" s="72"/>
      <c r="CB904" s="72"/>
      <c r="CC904" s="73"/>
      <c r="CD904" s="73"/>
      <c r="CE904" s="73"/>
      <c r="CF904" s="73"/>
      <c r="CG904" s="73"/>
      <c r="CH904" s="73">
        <f t="shared" si="340"/>
        <v>0</v>
      </c>
      <c r="CI904" s="73">
        <f t="shared" si="341"/>
        <v>0</v>
      </c>
      <c r="CJ904" s="73">
        <f t="shared" si="342"/>
        <v>0</v>
      </c>
      <c r="CK904" s="73"/>
      <c r="CL904" s="73">
        <f t="shared" si="343"/>
        <v>0</v>
      </c>
      <c r="CM904" s="73">
        <f t="shared" si="344"/>
        <v>0</v>
      </c>
      <c r="CN904" s="73">
        <f t="shared" si="345"/>
        <v>0</v>
      </c>
      <c r="CO904" s="73">
        <f t="shared" si="346"/>
        <v>0</v>
      </c>
      <c r="CP904" s="73">
        <f t="shared" si="347"/>
        <v>0</v>
      </c>
      <c r="CQ904" s="73">
        <f t="shared" si="348"/>
        <v>0</v>
      </c>
      <c r="CR904" s="73">
        <f t="shared" si="360"/>
        <v>0</v>
      </c>
      <c r="CS904" s="94"/>
      <c r="CT904" s="94"/>
      <c r="CU904" s="94"/>
      <c r="CV904" s="94"/>
      <c r="CW904" s="94"/>
    </row>
    <row r="905" spans="1:101" s="22" customFormat="1" x14ac:dyDescent="0.2">
      <c r="A905" s="91">
        <f t="shared" si="361"/>
        <v>894</v>
      </c>
      <c r="B905" s="61"/>
      <c r="C905" s="61"/>
      <c r="D905" s="61"/>
      <c r="E905" s="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AS905" s="109"/>
      <c r="AT905" s="94"/>
      <c r="AU905" s="94"/>
      <c r="AV905" s="94"/>
      <c r="AW905" s="94"/>
      <c r="AX905" s="94"/>
      <c r="AY905" s="94">
        <f t="shared" si="349"/>
        <v>894</v>
      </c>
      <c r="AZ905" s="94">
        <f>AVERAGE(B$12:B905)</f>
        <v>-1.0500267633333337E-3</v>
      </c>
      <c r="BA905" s="94">
        <f>AVERAGE(C$12:C905)</f>
        <v>4.6842394133333326E-3</v>
      </c>
      <c r="BB905" s="94">
        <f t="shared" si="350"/>
        <v>0</v>
      </c>
      <c r="BC905" s="94">
        <f t="shared" si="351"/>
        <v>0</v>
      </c>
      <c r="BD905" s="94">
        <f t="shared" si="362"/>
        <v>-6.3001605800000027E-2</v>
      </c>
      <c r="BE905" s="94">
        <f t="shared" si="363"/>
        <v>0.28105436479999996</v>
      </c>
      <c r="BF905" s="94">
        <f t="shared" si="364"/>
        <v>0.34405597060000004</v>
      </c>
      <c r="BG905" s="95">
        <f t="shared" si="352"/>
        <v>0</v>
      </c>
      <c r="BH905" s="95">
        <f t="shared" si="353"/>
        <v>0</v>
      </c>
      <c r="BI905" s="95">
        <f>(AVERAGE(B$12:B905)-AVERAGE($D$12:$D905))/STDEV(B$12:B905)</f>
        <v>-8.7081254602406233E-2</v>
      </c>
      <c r="BJ905" s="95">
        <f>(AVERAGE(C$12:C905)-AVERAGE($D$12:$D905))/STDEV(C$12:C905)</f>
        <v>0.10432948975861421</v>
      </c>
      <c r="BK905" s="94"/>
      <c r="BL905" s="94"/>
      <c r="BM905" s="94"/>
      <c r="BN905" s="72">
        <f t="shared" si="354"/>
        <v>0</v>
      </c>
      <c r="BO905" s="72">
        <f t="shared" si="355"/>
        <v>0</v>
      </c>
      <c r="BP905" s="72">
        <f t="shared" si="356"/>
        <v>0</v>
      </c>
      <c r="BQ905" s="72">
        <f t="shared" si="357"/>
        <v>1</v>
      </c>
      <c r="BR905" s="72">
        <f t="shared" si="358"/>
        <v>1</v>
      </c>
      <c r="BS905" s="72">
        <f t="shared" si="359"/>
        <v>1</v>
      </c>
      <c r="BT905" s="72"/>
      <c r="BU905" s="72"/>
      <c r="BV905" s="72"/>
      <c r="BW905" s="72"/>
      <c r="BX905" s="72"/>
      <c r="BY905" s="72"/>
      <c r="BZ905" s="72"/>
      <c r="CA905" s="72"/>
      <c r="CB905" s="72"/>
      <c r="CC905" s="73"/>
      <c r="CD905" s="73"/>
      <c r="CE905" s="73"/>
      <c r="CF905" s="73"/>
      <c r="CG905" s="73"/>
      <c r="CH905" s="73">
        <f t="shared" si="340"/>
        <v>0</v>
      </c>
      <c r="CI905" s="73">
        <f t="shared" si="341"/>
        <v>0</v>
      </c>
      <c r="CJ905" s="73">
        <f t="shared" si="342"/>
        <v>0</v>
      </c>
      <c r="CK905" s="73"/>
      <c r="CL905" s="73">
        <f t="shared" si="343"/>
        <v>0</v>
      </c>
      <c r="CM905" s="73">
        <f t="shared" si="344"/>
        <v>0</v>
      </c>
      <c r="CN905" s="73">
        <f t="shared" si="345"/>
        <v>0</v>
      </c>
      <c r="CO905" s="73">
        <f t="shared" si="346"/>
        <v>0</v>
      </c>
      <c r="CP905" s="73">
        <f t="shared" si="347"/>
        <v>0</v>
      </c>
      <c r="CQ905" s="73">
        <f t="shared" si="348"/>
        <v>0</v>
      </c>
      <c r="CR905" s="73">
        <f t="shared" si="360"/>
        <v>0</v>
      </c>
      <c r="CS905" s="94"/>
      <c r="CT905" s="94"/>
      <c r="CU905" s="94"/>
      <c r="CV905" s="94"/>
      <c r="CW905" s="94"/>
    </row>
    <row r="906" spans="1:101" s="22" customFormat="1" x14ac:dyDescent="0.2">
      <c r="A906" s="91">
        <f t="shared" si="361"/>
        <v>895</v>
      </c>
      <c r="B906" s="61"/>
      <c r="C906" s="61"/>
      <c r="D906" s="61"/>
      <c r="E906" s="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AS906" s="109"/>
      <c r="AT906" s="94"/>
      <c r="AU906" s="94"/>
      <c r="AV906" s="94"/>
      <c r="AW906" s="94"/>
      <c r="AX906" s="94"/>
      <c r="AY906" s="94">
        <f t="shared" si="349"/>
        <v>895</v>
      </c>
      <c r="AZ906" s="94">
        <f>AVERAGE(B$12:B906)</f>
        <v>-1.0500267633333337E-3</v>
      </c>
      <c r="BA906" s="94">
        <f>AVERAGE(C$12:C906)</f>
        <v>4.6842394133333326E-3</v>
      </c>
      <c r="BB906" s="94">
        <f t="shared" si="350"/>
        <v>0</v>
      </c>
      <c r="BC906" s="94">
        <f t="shared" si="351"/>
        <v>0</v>
      </c>
      <c r="BD906" s="94">
        <f t="shared" si="362"/>
        <v>-6.3001605800000027E-2</v>
      </c>
      <c r="BE906" s="94">
        <f t="shared" si="363"/>
        <v>0.28105436479999996</v>
      </c>
      <c r="BF906" s="94">
        <f t="shared" si="364"/>
        <v>0.34405597060000004</v>
      </c>
      <c r="BG906" s="95">
        <f t="shared" si="352"/>
        <v>0</v>
      </c>
      <c r="BH906" s="95">
        <f t="shared" si="353"/>
        <v>0</v>
      </c>
      <c r="BI906" s="95">
        <f>(AVERAGE(B$12:B906)-AVERAGE($D$12:$D906))/STDEV(B$12:B906)</f>
        <v>-8.7081254602406233E-2</v>
      </c>
      <c r="BJ906" s="95">
        <f>(AVERAGE(C$12:C906)-AVERAGE($D$12:$D906))/STDEV(C$12:C906)</f>
        <v>0.10432948975861421</v>
      </c>
      <c r="BK906" s="94"/>
      <c r="BL906" s="94"/>
      <c r="BM906" s="94"/>
      <c r="BN906" s="72">
        <f t="shared" si="354"/>
        <v>0</v>
      </c>
      <c r="BO906" s="72">
        <f t="shared" si="355"/>
        <v>0</v>
      </c>
      <c r="BP906" s="72">
        <f t="shared" si="356"/>
        <v>0</v>
      </c>
      <c r="BQ906" s="72">
        <f t="shared" si="357"/>
        <v>1</v>
      </c>
      <c r="BR906" s="72">
        <f t="shared" si="358"/>
        <v>1</v>
      </c>
      <c r="BS906" s="72">
        <f t="shared" si="359"/>
        <v>1</v>
      </c>
      <c r="BT906" s="72"/>
      <c r="BU906" s="72"/>
      <c r="BV906" s="72"/>
      <c r="BW906" s="72"/>
      <c r="BX906" s="72"/>
      <c r="BY906" s="72"/>
      <c r="BZ906" s="72"/>
      <c r="CA906" s="72"/>
      <c r="CB906" s="72"/>
      <c r="CC906" s="73"/>
      <c r="CD906" s="73"/>
      <c r="CE906" s="73"/>
      <c r="CF906" s="73"/>
      <c r="CG906" s="73"/>
      <c r="CH906" s="73">
        <f t="shared" si="340"/>
        <v>0</v>
      </c>
      <c r="CI906" s="73">
        <f t="shared" si="341"/>
        <v>0</v>
      </c>
      <c r="CJ906" s="73">
        <f t="shared" si="342"/>
        <v>0</v>
      </c>
      <c r="CK906" s="73"/>
      <c r="CL906" s="73">
        <f t="shared" si="343"/>
        <v>0</v>
      </c>
      <c r="CM906" s="73">
        <f t="shared" si="344"/>
        <v>0</v>
      </c>
      <c r="CN906" s="73">
        <f t="shared" si="345"/>
        <v>0</v>
      </c>
      <c r="CO906" s="73">
        <f t="shared" si="346"/>
        <v>0</v>
      </c>
      <c r="CP906" s="73">
        <f t="shared" si="347"/>
        <v>0</v>
      </c>
      <c r="CQ906" s="73">
        <f t="shared" si="348"/>
        <v>0</v>
      </c>
      <c r="CR906" s="73">
        <f t="shared" si="360"/>
        <v>0</v>
      </c>
      <c r="CS906" s="94"/>
      <c r="CT906" s="94"/>
      <c r="CU906" s="94"/>
      <c r="CV906" s="94"/>
      <c r="CW906" s="94"/>
    </row>
    <row r="907" spans="1:101" s="22" customFormat="1" x14ac:dyDescent="0.2">
      <c r="A907" s="91">
        <f t="shared" si="361"/>
        <v>896</v>
      </c>
      <c r="B907" s="61"/>
      <c r="C907" s="61"/>
      <c r="D907" s="61"/>
      <c r="E907" s="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AS907" s="109"/>
      <c r="AT907" s="94"/>
      <c r="AU907" s="94"/>
      <c r="AV907" s="94"/>
      <c r="AW907" s="94"/>
      <c r="AX907" s="94"/>
      <c r="AY907" s="94">
        <f t="shared" si="349"/>
        <v>896</v>
      </c>
      <c r="AZ907" s="94">
        <f>AVERAGE(B$12:B907)</f>
        <v>-1.0500267633333337E-3</v>
      </c>
      <c r="BA907" s="94">
        <f>AVERAGE(C$12:C907)</f>
        <v>4.6842394133333326E-3</v>
      </c>
      <c r="BB907" s="94">
        <f t="shared" si="350"/>
        <v>0</v>
      </c>
      <c r="BC907" s="94">
        <f t="shared" si="351"/>
        <v>0</v>
      </c>
      <c r="BD907" s="94">
        <f t="shared" si="362"/>
        <v>-6.3001605800000027E-2</v>
      </c>
      <c r="BE907" s="94">
        <f t="shared" si="363"/>
        <v>0.28105436479999996</v>
      </c>
      <c r="BF907" s="94">
        <f t="shared" si="364"/>
        <v>0.34405597060000004</v>
      </c>
      <c r="BG907" s="95">
        <f t="shared" si="352"/>
        <v>0</v>
      </c>
      <c r="BH907" s="95">
        <f t="shared" si="353"/>
        <v>0</v>
      </c>
      <c r="BI907" s="95">
        <f>(AVERAGE(B$12:B907)-AVERAGE($D$12:$D907))/STDEV(B$12:B907)</f>
        <v>-8.7081254602406233E-2</v>
      </c>
      <c r="BJ907" s="95">
        <f>(AVERAGE(C$12:C907)-AVERAGE($D$12:$D907))/STDEV(C$12:C907)</f>
        <v>0.10432948975861421</v>
      </c>
      <c r="BK907" s="94"/>
      <c r="BL907" s="94"/>
      <c r="BM907" s="94"/>
      <c r="BN907" s="72">
        <f t="shared" si="354"/>
        <v>0</v>
      </c>
      <c r="BO907" s="72">
        <f t="shared" si="355"/>
        <v>0</v>
      </c>
      <c r="BP907" s="72">
        <f t="shared" si="356"/>
        <v>0</v>
      </c>
      <c r="BQ907" s="72">
        <f t="shared" si="357"/>
        <v>1</v>
      </c>
      <c r="BR907" s="72">
        <f t="shared" si="358"/>
        <v>1</v>
      </c>
      <c r="BS907" s="72">
        <f t="shared" si="359"/>
        <v>1</v>
      </c>
      <c r="BT907" s="72"/>
      <c r="BU907" s="72"/>
      <c r="BV907" s="72"/>
      <c r="BW907" s="72"/>
      <c r="BX907" s="72"/>
      <c r="BY907" s="72"/>
      <c r="BZ907" s="72"/>
      <c r="CA907" s="72"/>
      <c r="CB907" s="72"/>
      <c r="CC907" s="73"/>
      <c r="CD907" s="73"/>
      <c r="CE907" s="73"/>
      <c r="CF907" s="73"/>
      <c r="CG907" s="73"/>
      <c r="CH907" s="73">
        <f t="shared" si="340"/>
        <v>0</v>
      </c>
      <c r="CI907" s="73">
        <f t="shared" si="341"/>
        <v>0</v>
      </c>
      <c r="CJ907" s="73">
        <f t="shared" si="342"/>
        <v>0</v>
      </c>
      <c r="CK907" s="73"/>
      <c r="CL907" s="73">
        <f t="shared" si="343"/>
        <v>0</v>
      </c>
      <c r="CM907" s="73">
        <f t="shared" si="344"/>
        <v>0</v>
      </c>
      <c r="CN907" s="73">
        <f t="shared" si="345"/>
        <v>0</v>
      </c>
      <c r="CO907" s="73">
        <f t="shared" si="346"/>
        <v>0</v>
      </c>
      <c r="CP907" s="73">
        <f t="shared" si="347"/>
        <v>0</v>
      </c>
      <c r="CQ907" s="73">
        <f t="shared" si="348"/>
        <v>0</v>
      </c>
      <c r="CR907" s="73">
        <f t="shared" si="360"/>
        <v>0</v>
      </c>
      <c r="CS907" s="94"/>
      <c r="CT907" s="94"/>
      <c r="CU907" s="94"/>
      <c r="CV907" s="94"/>
      <c r="CW907" s="94"/>
    </row>
    <row r="908" spans="1:101" s="22" customFormat="1" x14ac:dyDescent="0.2">
      <c r="A908" s="91">
        <f t="shared" si="361"/>
        <v>897</v>
      </c>
      <c r="B908" s="61"/>
      <c r="C908" s="61"/>
      <c r="D908" s="61"/>
      <c r="E908" s="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AS908" s="109"/>
      <c r="AT908" s="94"/>
      <c r="AU908" s="94"/>
      <c r="AV908" s="94"/>
      <c r="AW908" s="94"/>
      <c r="AX908" s="94"/>
      <c r="AY908" s="94">
        <f t="shared" si="349"/>
        <v>897</v>
      </c>
      <c r="AZ908" s="94">
        <f>AVERAGE(B$12:B908)</f>
        <v>-1.0500267633333337E-3</v>
      </c>
      <c r="BA908" s="94">
        <f>AVERAGE(C$12:C908)</f>
        <v>4.6842394133333326E-3</v>
      </c>
      <c r="BB908" s="94">
        <f t="shared" si="350"/>
        <v>0</v>
      </c>
      <c r="BC908" s="94">
        <f t="shared" si="351"/>
        <v>0</v>
      </c>
      <c r="BD908" s="94">
        <f t="shared" si="362"/>
        <v>-6.3001605800000027E-2</v>
      </c>
      <c r="BE908" s="94">
        <f t="shared" si="363"/>
        <v>0.28105436479999996</v>
      </c>
      <c r="BF908" s="94">
        <f t="shared" si="364"/>
        <v>0.34405597060000004</v>
      </c>
      <c r="BG908" s="95">
        <f t="shared" si="352"/>
        <v>0</v>
      </c>
      <c r="BH908" s="95">
        <f t="shared" si="353"/>
        <v>0</v>
      </c>
      <c r="BI908" s="95">
        <f>(AVERAGE(B$12:B908)-AVERAGE($D$12:$D908))/STDEV(B$12:B908)</f>
        <v>-8.7081254602406233E-2</v>
      </c>
      <c r="BJ908" s="95">
        <f>(AVERAGE(C$12:C908)-AVERAGE($D$12:$D908))/STDEV(C$12:C908)</f>
        <v>0.10432948975861421</v>
      </c>
      <c r="BK908" s="94"/>
      <c r="BL908" s="94"/>
      <c r="BM908" s="94"/>
      <c r="BN908" s="72">
        <f t="shared" si="354"/>
        <v>0</v>
      </c>
      <c r="BO908" s="72">
        <f t="shared" si="355"/>
        <v>0</v>
      </c>
      <c r="BP908" s="72">
        <f t="shared" si="356"/>
        <v>0</v>
      </c>
      <c r="BQ908" s="72">
        <f t="shared" si="357"/>
        <v>1</v>
      </c>
      <c r="BR908" s="72">
        <f t="shared" si="358"/>
        <v>1</v>
      </c>
      <c r="BS908" s="72">
        <f t="shared" si="359"/>
        <v>1</v>
      </c>
      <c r="BT908" s="72"/>
      <c r="BU908" s="72"/>
      <c r="BV908" s="72"/>
      <c r="BW908" s="72"/>
      <c r="BX908" s="72"/>
      <c r="BY908" s="72"/>
      <c r="BZ908" s="72"/>
      <c r="CA908" s="72"/>
      <c r="CB908" s="72"/>
      <c r="CC908" s="73"/>
      <c r="CD908" s="73"/>
      <c r="CE908" s="73"/>
      <c r="CF908" s="73"/>
      <c r="CG908" s="73"/>
      <c r="CH908" s="73">
        <f t="shared" ref="CH908:CH971" si="365">B908^2</f>
        <v>0</v>
      </c>
      <c r="CI908" s="73">
        <f t="shared" ref="CI908:CI971" si="366">B908^3</f>
        <v>0</v>
      </c>
      <c r="CJ908" s="73">
        <f t="shared" ref="CJ908:CJ971" si="367">B908^4</f>
        <v>0</v>
      </c>
      <c r="CK908" s="73"/>
      <c r="CL908" s="73">
        <f t="shared" ref="CL908:CL971" si="368">C908^2</f>
        <v>0</v>
      </c>
      <c r="CM908" s="73">
        <f t="shared" ref="CM908:CM971" si="369">C908^3</f>
        <v>0</v>
      </c>
      <c r="CN908" s="73">
        <f t="shared" ref="CN908:CN971" si="370">C908^4</f>
        <v>0</v>
      </c>
      <c r="CO908" s="73">
        <f t="shared" ref="CO908:CO971" si="371">B908*C908</f>
        <v>0</v>
      </c>
      <c r="CP908" s="73">
        <f t="shared" ref="CP908:CP971" si="372">B908*CL908</f>
        <v>0</v>
      </c>
      <c r="CQ908" s="73">
        <f t="shared" ref="CQ908:CQ971" si="373">CH908*C908</f>
        <v>0</v>
      </c>
      <c r="CR908" s="73">
        <f t="shared" si="360"/>
        <v>0</v>
      </c>
      <c r="CS908" s="94"/>
      <c r="CT908" s="94"/>
      <c r="CU908" s="94"/>
      <c r="CV908" s="94"/>
      <c r="CW908" s="94"/>
    </row>
    <row r="909" spans="1:101" s="22" customFormat="1" x14ac:dyDescent="0.2">
      <c r="A909" s="91">
        <f t="shared" si="361"/>
        <v>898</v>
      </c>
      <c r="B909" s="61"/>
      <c r="C909" s="61"/>
      <c r="D909" s="61"/>
      <c r="E909" s="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AS909" s="109"/>
      <c r="AT909" s="94"/>
      <c r="AU909" s="94"/>
      <c r="AV909" s="94"/>
      <c r="AW909" s="94"/>
      <c r="AX909" s="94"/>
      <c r="AY909" s="94">
        <f t="shared" ref="AY909:AY972" si="374">A909</f>
        <v>898</v>
      </c>
      <c r="AZ909" s="94">
        <f>AVERAGE(B$12:B909)</f>
        <v>-1.0500267633333337E-3</v>
      </c>
      <c r="BA909" s="94">
        <f>AVERAGE(C$12:C909)</f>
        <v>4.6842394133333326E-3</v>
      </c>
      <c r="BB909" s="94">
        <f t="shared" ref="BB909:BB972" si="375">B909</f>
        <v>0</v>
      </c>
      <c r="BC909" s="94">
        <f t="shared" ref="BC909:BC972" si="376">C909</f>
        <v>0</v>
      </c>
      <c r="BD909" s="94">
        <f t="shared" si="362"/>
        <v>-6.3001605800000027E-2</v>
      </c>
      <c r="BE909" s="94">
        <f t="shared" si="363"/>
        <v>0.28105436479999996</v>
      </c>
      <c r="BF909" s="94">
        <f t="shared" si="364"/>
        <v>0.34405597060000004</v>
      </c>
      <c r="BG909" s="95">
        <f t="shared" ref="BG909:BG972" si="377">((BC909-BB909)&gt;0)*(BC909-BB909)</f>
        <v>0</v>
      </c>
      <c r="BH909" s="95">
        <f t="shared" ref="BH909:BH972" si="378">((BC909-BB909)&lt;=0)*(BC909-BB909)</f>
        <v>0</v>
      </c>
      <c r="BI909" s="95">
        <f>(AVERAGE(B$12:B909)-AVERAGE($D$12:$D909))/STDEV(B$12:B909)</f>
        <v>-8.7081254602406233E-2</v>
      </c>
      <c r="BJ909" s="95">
        <f>(AVERAGE(C$12:C909)-AVERAGE($D$12:$D909))/STDEV(C$12:C909)</f>
        <v>0.10432948975861421</v>
      </c>
      <c r="BK909" s="94"/>
      <c r="BL909" s="94"/>
      <c r="BM909" s="94"/>
      <c r="BN909" s="72">
        <f t="shared" ref="BN909:BN972" si="379">IF(BN908&lt;&gt;1,0,IF(AND(ISNUMBER(B909),-100&lt;B909,B909&lt;100),1,0))</f>
        <v>0</v>
      </c>
      <c r="BO909" s="72">
        <f t="shared" ref="BO909:BO972" si="380">IF(BO908&lt;&gt;1,0,IF(AND(ISNUMBER(C909),-100&lt;C909,C909&lt;100),1,0))</f>
        <v>0</v>
      </c>
      <c r="BP909" s="72">
        <f t="shared" ref="BP909:BP972" si="381">IF(BP908&lt;&gt;1,0,IF(AND(ISNUMBER(D909),-100&lt;D909,D909&lt;100),1,0))</f>
        <v>0</v>
      </c>
      <c r="BQ909" s="72">
        <f t="shared" ref="BQ909:BQ972" si="382">IF(B909=C909,1,0)</f>
        <v>1</v>
      </c>
      <c r="BR909" s="72">
        <f t="shared" ref="BR909:BR972" si="383">IF(B909=D909,1,0)</f>
        <v>1</v>
      </c>
      <c r="BS909" s="72">
        <f t="shared" ref="BS909:BS972" si="384">IF(C909=D909,1,0)</f>
        <v>1</v>
      </c>
      <c r="BT909" s="72"/>
      <c r="BU909" s="72"/>
      <c r="BV909" s="72"/>
      <c r="BW909" s="72"/>
      <c r="BX909" s="72"/>
      <c r="BY909" s="72"/>
      <c r="BZ909" s="72"/>
      <c r="CA909" s="72"/>
      <c r="CB909" s="72"/>
      <c r="CC909" s="73"/>
      <c r="CD909" s="73"/>
      <c r="CE909" s="73"/>
      <c r="CF909" s="73"/>
      <c r="CG909" s="73"/>
      <c r="CH909" s="73">
        <f t="shared" si="365"/>
        <v>0</v>
      </c>
      <c r="CI909" s="73">
        <f t="shared" si="366"/>
        <v>0</v>
      </c>
      <c r="CJ909" s="73">
        <f t="shared" si="367"/>
        <v>0</v>
      </c>
      <c r="CK909" s="73"/>
      <c r="CL909" s="73">
        <f t="shared" si="368"/>
        <v>0</v>
      </c>
      <c r="CM909" s="73">
        <f t="shared" si="369"/>
        <v>0</v>
      </c>
      <c r="CN909" s="73">
        <f t="shared" si="370"/>
        <v>0</v>
      </c>
      <c r="CO909" s="73">
        <f t="shared" si="371"/>
        <v>0</v>
      </c>
      <c r="CP909" s="73">
        <f t="shared" si="372"/>
        <v>0</v>
      </c>
      <c r="CQ909" s="73">
        <f t="shared" si="373"/>
        <v>0</v>
      </c>
      <c r="CR909" s="73">
        <f t="shared" ref="CR909:CR972" si="385">CH909*CL909</f>
        <v>0</v>
      </c>
      <c r="CS909" s="94"/>
      <c r="CT909" s="94"/>
      <c r="CU909" s="94"/>
      <c r="CV909" s="94"/>
      <c r="CW909" s="94"/>
    </row>
    <row r="910" spans="1:101" s="22" customFormat="1" x14ac:dyDescent="0.2">
      <c r="A910" s="91">
        <f t="shared" ref="A910:A973" si="386">A909+1</f>
        <v>899</v>
      </c>
      <c r="B910" s="61"/>
      <c r="C910" s="61"/>
      <c r="D910" s="61"/>
      <c r="E910" s="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AS910" s="109"/>
      <c r="AT910" s="94"/>
      <c r="AU910" s="94"/>
      <c r="AV910" s="94"/>
      <c r="AW910" s="94"/>
      <c r="AX910" s="94"/>
      <c r="AY910" s="94">
        <f t="shared" si="374"/>
        <v>899</v>
      </c>
      <c r="AZ910" s="94">
        <f>AVERAGE(B$12:B910)</f>
        <v>-1.0500267633333337E-3</v>
      </c>
      <c r="BA910" s="94">
        <f>AVERAGE(C$12:C910)</f>
        <v>4.6842394133333326E-3</v>
      </c>
      <c r="BB910" s="94">
        <f t="shared" si="375"/>
        <v>0</v>
      </c>
      <c r="BC910" s="94">
        <f t="shared" si="376"/>
        <v>0</v>
      </c>
      <c r="BD910" s="94">
        <f t="shared" ref="BD910:BD973" si="387">BB910+BD909</f>
        <v>-6.3001605800000027E-2</v>
      </c>
      <c r="BE910" s="94">
        <f t="shared" ref="BE910:BE973" si="388">BC910+BE909</f>
        <v>0.28105436479999996</v>
      </c>
      <c r="BF910" s="94">
        <f t="shared" ref="BF910:BF973" si="389">BC910-BB910+BF909</f>
        <v>0.34405597060000004</v>
      </c>
      <c r="BG910" s="95">
        <f t="shared" si="377"/>
        <v>0</v>
      </c>
      <c r="BH910" s="95">
        <f t="shared" si="378"/>
        <v>0</v>
      </c>
      <c r="BI910" s="95">
        <f>(AVERAGE(B$12:B910)-AVERAGE($D$12:$D910))/STDEV(B$12:B910)</f>
        <v>-8.7081254602406233E-2</v>
      </c>
      <c r="BJ910" s="95">
        <f>(AVERAGE(C$12:C910)-AVERAGE($D$12:$D910))/STDEV(C$12:C910)</f>
        <v>0.10432948975861421</v>
      </c>
      <c r="BK910" s="94"/>
      <c r="BL910" s="94"/>
      <c r="BM910" s="94"/>
      <c r="BN910" s="72">
        <f t="shared" si="379"/>
        <v>0</v>
      </c>
      <c r="BO910" s="72">
        <f t="shared" si="380"/>
        <v>0</v>
      </c>
      <c r="BP910" s="72">
        <f t="shared" si="381"/>
        <v>0</v>
      </c>
      <c r="BQ910" s="72">
        <f t="shared" si="382"/>
        <v>1</v>
      </c>
      <c r="BR910" s="72">
        <f t="shared" si="383"/>
        <v>1</v>
      </c>
      <c r="BS910" s="72">
        <f t="shared" si="384"/>
        <v>1</v>
      </c>
      <c r="BT910" s="72"/>
      <c r="BU910" s="72"/>
      <c r="BV910" s="72"/>
      <c r="BW910" s="72"/>
      <c r="BX910" s="72"/>
      <c r="BY910" s="72"/>
      <c r="BZ910" s="72"/>
      <c r="CA910" s="72"/>
      <c r="CB910" s="72"/>
      <c r="CC910" s="73"/>
      <c r="CD910" s="73"/>
      <c r="CE910" s="73"/>
      <c r="CF910" s="73"/>
      <c r="CG910" s="73"/>
      <c r="CH910" s="73">
        <f t="shared" si="365"/>
        <v>0</v>
      </c>
      <c r="CI910" s="73">
        <f t="shared" si="366"/>
        <v>0</v>
      </c>
      <c r="CJ910" s="73">
        <f t="shared" si="367"/>
        <v>0</v>
      </c>
      <c r="CK910" s="73"/>
      <c r="CL910" s="73">
        <f t="shared" si="368"/>
        <v>0</v>
      </c>
      <c r="CM910" s="73">
        <f t="shared" si="369"/>
        <v>0</v>
      </c>
      <c r="CN910" s="73">
        <f t="shared" si="370"/>
        <v>0</v>
      </c>
      <c r="CO910" s="73">
        <f t="shared" si="371"/>
        <v>0</v>
      </c>
      <c r="CP910" s="73">
        <f t="shared" si="372"/>
        <v>0</v>
      </c>
      <c r="CQ910" s="73">
        <f t="shared" si="373"/>
        <v>0</v>
      </c>
      <c r="CR910" s="73">
        <f t="shared" si="385"/>
        <v>0</v>
      </c>
      <c r="CS910" s="94"/>
      <c r="CT910" s="94"/>
      <c r="CU910" s="94"/>
      <c r="CV910" s="94"/>
      <c r="CW910" s="94"/>
    </row>
    <row r="911" spans="1:101" s="22" customFormat="1" x14ac:dyDescent="0.2">
      <c r="A911" s="91">
        <f t="shared" si="386"/>
        <v>900</v>
      </c>
      <c r="B911" s="61"/>
      <c r="C911" s="61"/>
      <c r="D911" s="61"/>
      <c r="E911" s="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AS911" s="109"/>
      <c r="AT911" s="94"/>
      <c r="AU911" s="94"/>
      <c r="AV911" s="94"/>
      <c r="AW911" s="94"/>
      <c r="AX911" s="94"/>
      <c r="AY911" s="94">
        <f t="shared" si="374"/>
        <v>900</v>
      </c>
      <c r="AZ911" s="94">
        <f>AVERAGE(B$12:B911)</f>
        <v>-1.0500267633333337E-3</v>
      </c>
      <c r="BA911" s="94">
        <f>AVERAGE(C$12:C911)</f>
        <v>4.6842394133333326E-3</v>
      </c>
      <c r="BB911" s="94">
        <f t="shared" si="375"/>
        <v>0</v>
      </c>
      <c r="BC911" s="94">
        <f t="shared" si="376"/>
        <v>0</v>
      </c>
      <c r="BD911" s="94">
        <f t="shared" si="387"/>
        <v>-6.3001605800000027E-2</v>
      </c>
      <c r="BE911" s="94">
        <f t="shared" si="388"/>
        <v>0.28105436479999996</v>
      </c>
      <c r="BF911" s="94">
        <f t="shared" si="389"/>
        <v>0.34405597060000004</v>
      </c>
      <c r="BG911" s="95">
        <f t="shared" si="377"/>
        <v>0</v>
      </c>
      <c r="BH911" s="95">
        <f t="shared" si="378"/>
        <v>0</v>
      </c>
      <c r="BI911" s="95">
        <f>(AVERAGE(B$12:B911)-AVERAGE($D$12:$D911))/STDEV(B$12:B911)</f>
        <v>-8.7081254602406233E-2</v>
      </c>
      <c r="BJ911" s="95">
        <f>(AVERAGE(C$12:C911)-AVERAGE($D$12:$D911))/STDEV(C$12:C911)</f>
        <v>0.10432948975861421</v>
      </c>
      <c r="BK911" s="94"/>
      <c r="BL911" s="94"/>
      <c r="BM911" s="94"/>
      <c r="BN911" s="72">
        <f t="shared" si="379"/>
        <v>0</v>
      </c>
      <c r="BO911" s="72">
        <f t="shared" si="380"/>
        <v>0</v>
      </c>
      <c r="BP911" s="72">
        <f t="shared" si="381"/>
        <v>0</v>
      </c>
      <c r="BQ911" s="72">
        <f t="shared" si="382"/>
        <v>1</v>
      </c>
      <c r="BR911" s="72">
        <f t="shared" si="383"/>
        <v>1</v>
      </c>
      <c r="BS911" s="72">
        <f t="shared" si="384"/>
        <v>1</v>
      </c>
      <c r="BT911" s="72"/>
      <c r="BU911" s="72"/>
      <c r="BV911" s="72"/>
      <c r="BW911" s="72"/>
      <c r="BX911" s="72"/>
      <c r="BY911" s="72"/>
      <c r="BZ911" s="72"/>
      <c r="CA911" s="72"/>
      <c r="CB911" s="72"/>
      <c r="CC911" s="73"/>
      <c r="CD911" s="73"/>
      <c r="CE911" s="73"/>
      <c r="CF911" s="73"/>
      <c r="CG911" s="73"/>
      <c r="CH911" s="73">
        <f t="shared" si="365"/>
        <v>0</v>
      </c>
      <c r="CI911" s="73">
        <f t="shared" si="366"/>
        <v>0</v>
      </c>
      <c r="CJ911" s="73">
        <f t="shared" si="367"/>
        <v>0</v>
      </c>
      <c r="CK911" s="73"/>
      <c r="CL911" s="73">
        <f t="shared" si="368"/>
        <v>0</v>
      </c>
      <c r="CM911" s="73">
        <f t="shared" si="369"/>
        <v>0</v>
      </c>
      <c r="CN911" s="73">
        <f t="shared" si="370"/>
        <v>0</v>
      </c>
      <c r="CO911" s="73">
        <f t="shared" si="371"/>
        <v>0</v>
      </c>
      <c r="CP911" s="73">
        <f t="shared" si="372"/>
        <v>0</v>
      </c>
      <c r="CQ911" s="73">
        <f t="shared" si="373"/>
        <v>0</v>
      </c>
      <c r="CR911" s="73">
        <f t="shared" si="385"/>
        <v>0</v>
      </c>
      <c r="CS911" s="94"/>
      <c r="CT911" s="94"/>
      <c r="CU911" s="94"/>
      <c r="CV911" s="94"/>
      <c r="CW911" s="94"/>
    </row>
    <row r="912" spans="1:101" s="22" customFormat="1" x14ac:dyDescent="0.2">
      <c r="A912" s="91">
        <f t="shared" si="386"/>
        <v>901</v>
      </c>
      <c r="B912" s="61"/>
      <c r="C912" s="61"/>
      <c r="D912" s="61"/>
      <c r="E912" s="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AS912" s="109"/>
      <c r="AT912" s="94"/>
      <c r="AU912" s="94"/>
      <c r="AV912" s="94"/>
      <c r="AW912" s="94"/>
      <c r="AX912" s="94"/>
      <c r="AY912" s="94">
        <f t="shared" si="374"/>
        <v>901</v>
      </c>
      <c r="AZ912" s="94">
        <f>AVERAGE(B$12:B912)</f>
        <v>-1.0500267633333337E-3</v>
      </c>
      <c r="BA912" s="94">
        <f>AVERAGE(C$12:C912)</f>
        <v>4.6842394133333326E-3</v>
      </c>
      <c r="BB912" s="94">
        <f t="shared" si="375"/>
        <v>0</v>
      </c>
      <c r="BC912" s="94">
        <f t="shared" si="376"/>
        <v>0</v>
      </c>
      <c r="BD912" s="94">
        <f t="shared" si="387"/>
        <v>-6.3001605800000027E-2</v>
      </c>
      <c r="BE912" s="94">
        <f t="shared" si="388"/>
        <v>0.28105436479999996</v>
      </c>
      <c r="BF912" s="94">
        <f t="shared" si="389"/>
        <v>0.34405597060000004</v>
      </c>
      <c r="BG912" s="95">
        <f t="shared" si="377"/>
        <v>0</v>
      </c>
      <c r="BH912" s="95">
        <f t="shared" si="378"/>
        <v>0</v>
      </c>
      <c r="BI912" s="95">
        <f>(AVERAGE(B$12:B912)-AVERAGE($D$12:$D912))/STDEV(B$12:B912)</f>
        <v>-8.7081254602406233E-2</v>
      </c>
      <c r="BJ912" s="95">
        <f>(AVERAGE(C$12:C912)-AVERAGE($D$12:$D912))/STDEV(C$12:C912)</f>
        <v>0.10432948975861421</v>
      </c>
      <c r="BK912" s="94"/>
      <c r="BL912" s="94"/>
      <c r="BM912" s="94"/>
      <c r="BN912" s="72">
        <f t="shared" si="379"/>
        <v>0</v>
      </c>
      <c r="BO912" s="72">
        <f t="shared" si="380"/>
        <v>0</v>
      </c>
      <c r="BP912" s="72">
        <f t="shared" si="381"/>
        <v>0</v>
      </c>
      <c r="BQ912" s="72">
        <f t="shared" si="382"/>
        <v>1</v>
      </c>
      <c r="BR912" s="72">
        <f t="shared" si="383"/>
        <v>1</v>
      </c>
      <c r="BS912" s="72">
        <f t="shared" si="384"/>
        <v>1</v>
      </c>
      <c r="BT912" s="72"/>
      <c r="BU912" s="72"/>
      <c r="BV912" s="72"/>
      <c r="BW912" s="72"/>
      <c r="BX912" s="72"/>
      <c r="BY912" s="72"/>
      <c r="BZ912" s="72"/>
      <c r="CA912" s="72"/>
      <c r="CB912" s="72"/>
      <c r="CC912" s="73"/>
      <c r="CD912" s="73"/>
      <c r="CE912" s="73"/>
      <c r="CF912" s="73"/>
      <c r="CG912" s="73"/>
      <c r="CH912" s="73">
        <f t="shared" si="365"/>
        <v>0</v>
      </c>
      <c r="CI912" s="73">
        <f t="shared" si="366"/>
        <v>0</v>
      </c>
      <c r="CJ912" s="73">
        <f t="shared" si="367"/>
        <v>0</v>
      </c>
      <c r="CK912" s="73"/>
      <c r="CL912" s="73">
        <f t="shared" si="368"/>
        <v>0</v>
      </c>
      <c r="CM912" s="73">
        <f t="shared" si="369"/>
        <v>0</v>
      </c>
      <c r="CN912" s="73">
        <f t="shared" si="370"/>
        <v>0</v>
      </c>
      <c r="CO912" s="73">
        <f t="shared" si="371"/>
        <v>0</v>
      </c>
      <c r="CP912" s="73">
        <f t="shared" si="372"/>
        <v>0</v>
      </c>
      <c r="CQ912" s="73">
        <f t="shared" si="373"/>
        <v>0</v>
      </c>
      <c r="CR912" s="73">
        <f t="shared" si="385"/>
        <v>0</v>
      </c>
      <c r="CS912" s="94"/>
      <c r="CT912" s="94"/>
      <c r="CU912" s="94"/>
      <c r="CV912" s="94"/>
      <c r="CW912" s="94"/>
    </row>
    <row r="913" spans="1:101" s="22" customFormat="1" x14ac:dyDescent="0.2">
      <c r="A913" s="91">
        <f t="shared" si="386"/>
        <v>902</v>
      </c>
      <c r="B913" s="61"/>
      <c r="C913" s="61"/>
      <c r="D913" s="61"/>
      <c r="E913" s="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AS913" s="109"/>
      <c r="AT913" s="94"/>
      <c r="AU913" s="94"/>
      <c r="AV913" s="94"/>
      <c r="AW913" s="94"/>
      <c r="AX913" s="94"/>
      <c r="AY913" s="94">
        <f t="shared" si="374"/>
        <v>902</v>
      </c>
      <c r="AZ913" s="94">
        <f>AVERAGE(B$12:B913)</f>
        <v>-1.0500267633333337E-3</v>
      </c>
      <c r="BA913" s="94">
        <f>AVERAGE(C$12:C913)</f>
        <v>4.6842394133333326E-3</v>
      </c>
      <c r="BB913" s="94">
        <f t="shared" si="375"/>
        <v>0</v>
      </c>
      <c r="BC913" s="94">
        <f t="shared" si="376"/>
        <v>0</v>
      </c>
      <c r="BD913" s="94">
        <f t="shared" si="387"/>
        <v>-6.3001605800000027E-2</v>
      </c>
      <c r="BE913" s="94">
        <f t="shared" si="388"/>
        <v>0.28105436479999996</v>
      </c>
      <c r="BF913" s="94">
        <f t="shared" si="389"/>
        <v>0.34405597060000004</v>
      </c>
      <c r="BG913" s="95">
        <f t="shared" si="377"/>
        <v>0</v>
      </c>
      <c r="BH913" s="95">
        <f t="shared" si="378"/>
        <v>0</v>
      </c>
      <c r="BI913" s="95">
        <f>(AVERAGE(B$12:B913)-AVERAGE($D$12:$D913))/STDEV(B$12:B913)</f>
        <v>-8.7081254602406233E-2</v>
      </c>
      <c r="BJ913" s="95">
        <f>(AVERAGE(C$12:C913)-AVERAGE($D$12:$D913))/STDEV(C$12:C913)</f>
        <v>0.10432948975861421</v>
      </c>
      <c r="BK913" s="94"/>
      <c r="BL913" s="94"/>
      <c r="BM913" s="94"/>
      <c r="BN913" s="72">
        <f t="shared" si="379"/>
        <v>0</v>
      </c>
      <c r="BO913" s="72">
        <f t="shared" si="380"/>
        <v>0</v>
      </c>
      <c r="BP913" s="72">
        <f t="shared" si="381"/>
        <v>0</v>
      </c>
      <c r="BQ913" s="72">
        <f t="shared" si="382"/>
        <v>1</v>
      </c>
      <c r="BR913" s="72">
        <f t="shared" si="383"/>
        <v>1</v>
      </c>
      <c r="BS913" s="72">
        <f t="shared" si="384"/>
        <v>1</v>
      </c>
      <c r="BT913" s="72"/>
      <c r="BU913" s="72"/>
      <c r="BV913" s="72"/>
      <c r="BW913" s="72"/>
      <c r="BX913" s="72"/>
      <c r="BY913" s="72"/>
      <c r="BZ913" s="72"/>
      <c r="CA913" s="72"/>
      <c r="CB913" s="72"/>
      <c r="CC913" s="73"/>
      <c r="CD913" s="73"/>
      <c r="CE913" s="73"/>
      <c r="CF913" s="73"/>
      <c r="CG913" s="73"/>
      <c r="CH913" s="73">
        <f t="shared" si="365"/>
        <v>0</v>
      </c>
      <c r="CI913" s="73">
        <f t="shared" si="366"/>
        <v>0</v>
      </c>
      <c r="CJ913" s="73">
        <f t="shared" si="367"/>
        <v>0</v>
      </c>
      <c r="CK913" s="73"/>
      <c r="CL913" s="73">
        <f t="shared" si="368"/>
        <v>0</v>
      </c>
      <c r="CM913" s="73">
        <f t="shared" si="369"/>
        <v>0</v>
      </c>
      <c r="CN913" s="73">
        <f t="shared" si="370"/>
        <v>0</v>
      </c>
      <c r="CO913" s="73">
        <f t="shared" si="371"/>
        <v>0</v>
      </c>
      <c r="CP913" s="73">
        <f t="shared" si="372"/>
        <v>0</v>
      </c>
      <c r="CQ913" s="73">
        <f t="shared" si="373"/>
        <v>0</v>
      </c>
      <c r="CR913" s="73">
        <f t="shared" si="385"/>
        <v>0</v>
      </c>
      <c r="CS913" s="94"/>
      <c r="CT913" s="94"/>
      <c r="CU913" s="94"/>
      <c r="CV913" s="94"/>
      <c r="CW913" s="94"/>
    </row>
    <row r="914" spans="1:101" s="22" customFormat="1" x14ac:dyDescent="0.2">
      <c r="A914" s="91">
        <f t="shared" si="386"/>
        <v>903</v>
      </c>
      <c r="B914" s="61"/>
      <c r="C914" s="61"/>
      <c r="D914" s="61"/>
      <c r="E914" s="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AS914" s="109"/>
      <c r="AT914" s="94"/>
      <c r="AU914" s="94"/>
      <c r="AV914" s="94"/>
      <c r="AW914" s="94"/>
      <c r="AX914" s="94"/>
      <c r="AY914" s="94">
        <f t="shared" si="374"/>
        <v>903</v>
      </c>
      <c r="AZ914" s="94">
        <f>AVERAGE(B$12:B914)</f>
        <v>-1.0500267633333337E-3</v>
      </c>
      <c r="BA914" s="94">
        <f>AVERAGE(C$12:C914)</f>
        <v>4.6842394133333326E-3</v>
      </c>
      <c r="BB914" s="94">
        <f t="shared" si="375"/>
        <v>0</v>
      </c>
      <c r="BC914" s="94">
        <f t="shared" si="376"/>
        <v>0</v>
      </c>
      <c r="BD914" s="94">
        <f t="shared" si="387"/>
        <v>-6.3001605800000027E-2</v>
      </c>
      <c r="BE914" s="94">
        <f t="shared" si="388"/>
        <v>0.28105436479999996</v>
      </c>
      <c r="BF914" s="94">
        <f t="shared" si="389"/>
        <v>0.34405597060000004</v>
      </c>
      <c r="BG914" s="95">
        <f t="shared" si="377"/>
        <v>0</v>
      </c>
      <c r="BH914" s="95">
        <f t="shared" si="378"/>
        <v>0</v>
      </c>
      <c r="BI914" s="95">
        <f>(AVERAGE(B$12:B914)-AVERAGE($D$12:$D914))/STDEV(B$12:B914)</f>
        <v>-8.7081254602406233E-2</v>
      </c>
      <c r="BJ914" s="95">
        <f>(AVERAGE(C$12:C914)-AVERAGE($D$12:$D914))/STDEV(C$12:C914)</f>
        <v>0.10432948975861421</v>
      </c>
      <c r="BK914" s="94"/>
      <c r="BL914" s="94"/>
      <c r="BM914" s="94"/>
      <c r="BN914" s="72">
        <f t="shared" si="379"/>
        <v>0</v>
      </c>
      <c r="BO914" s="72">
        <f t="shared" si="380"/>
        <v>0</v>
      </c>
      <c r="BP914" s="72">
        <f t="shared" si="381"/>
        <v>0</v>
      </c>
      <c r="BQ914" s="72">
        <f t="shared" si="382"/>
        <v>1</v>
      </c>
      <c r="BR914" s="72">
        <f t="shared" si="383"/>
        <v>1</v>
      </c>
      <c r="BS914" s="72">
        <f t="shared" si="384"/>
        <v>1</v>
      </c>
      <c r="BT914" s="72"/>
      <c r="BU914" s="72"/>
      <c r="BV914" s="72"/>
      <c r="BW914" s="72"/>
      <c r="BX914" s="72"/>
      <c r="BY914" s="72"/>
      <c r="BZ914" s="72"/>
      <c r="CA914" s="72"/>
      <c r="CB914" s="72"/>
      <c r="CC914" s="73"/>
      <c r="CD914" s="73"/>
      <c r="CE914" s="73"/>
      <c r="CF914" s="73"/>
      <c r="CG914" s="73"/>
      <c r="CH914" s="73">
        <f t="shared" si="365"/>
        <v>0</v>
      </c>
      <c r="CI914" s="73">
        <f t="shared" si="366"/>
        <v>0</v>
      </c>
      <c r="CJ914" s="73">
        <f t="shared" si="367"/>
        <v>0</v>
      </c>
      <c r="CK914" s="73"/>
      <c r="CL914" s="73">
        <f t="shared" si="368"/>
        <v>0</v>
      </c>
      <c r="CM914" s="73">
        <f t="shared" si="369"/>
        <v>0</v>
      </c>
      <c r="CN914" s="73">
        <f t="shared" si="370"/>
        <v>0</v>
      </c>
      <c r="CO914" s="73">
        <f t="shared" si="371"/>
        <v>0</v>
      </c>
      <c r="CP914" s="73">
        <f t="shared" si="372"/>
        <v>0</v>
      </c>
      <c r="CQ914" s="73">
        <f t="shared" si="373"/>
        <v>0</v>
      </c>
      <c r="CR914" s="73">
        <f t="shared" si="385"/>
        <v>0</v>
      </c>
      <c r="CS914" s="94"/>
      <c r="CT914" s="94"/>
      <c r="CU914" s="94"/>
      <c r="CV914" s="94"/>
      <c r="CW914" s="94"/>
    </row>
    <row r="915" spans="1:101" s="22" customFormat="1" x14ac:dyDescent="0.2">
      <c r="A915" s="91">
        <f t="shared" si="386"/>
        <v>904</v>
      </c>
      <c r="B915" s="61"/>
      <c r="C915" s="61"/>
      <c r="D915" s="61"/>
      <c r="E915" s="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AS915" s="109"/>
      <c r="AT915" s="94"/>
      <c r="AU915" s="94"/>
      <c r="AV915" s="94"/>
      <c r="AW915" s="94"/>
      <c r="AX915" s="94"/>
      <c r="AY915" s="94">
        <f t="shared" si="374"/>
        <v>904</v>
      </c>
      <c r="AZ915" s="94">
        <f>AVERAGE(B$12:B915)</f>
        <v>-1.0500267633333337E-3</v>
      </c>
      <c r="BA915" s="94">
        <f>AVERAGE(C$12:C915)</f>
        <v>4.6842394133333326E-3</v>
      </c>
      <c r="BB915" s="94">
        <f t="shared" si="375"/>
        <v>0</v>
      </c>
      <c r="BC915" s="94">
        <f t="shared" si="376"/>
        <v>0</v>
      </c>
      <c r="BD915" s="94">
        <f t="shared" si="387"/>
        <v>-6.3001605800000027E-2</v>
      </c>
      <c r="BE915" s="94">
        <f t="shared" si="388"/>
        <v>0.28105436479999996</v>
      </c>
      <c r="BF915" s="94">
        <f t="shared" si="389"/>
        <v>0.34405597060000004</v>
      </c>
      <c r="BG915" s="95">
        <f t="shared" si="377"/>
        <v>0</v>
      </c>
      <c r="BH915" s="95">
        <f t="shared" si="378"/>
        <v>0</v>
      </c>
      <c r="BI915" s="95">
        <f>(AVERAGE(B$12:B915)-AVERAGE($D$12:$D915))/STDEV(B$12:B915)</f>
        <v>-8.7081254602406233E-2</v>
      </c>
      <c r="BJ915" s="95">
        <f>(AVERAGE(C$12:C915)-AVERAGE($D$12:$D915))/STDEV(C$12:C915)</f>
        <v>0.10432948975861421</v>
      </c>
      <c r="BK915" s="94"/>
      <c r="BL915" s="94"/>
      <c r="BM915" s="94"/>
      <c r="BN915" s="72">
        <f t="shared" si="379"/>
        <v>0</v>
      </c>
      <c r="BO915" s="72">
        <f t="shared" si="380"/>
        <v>0</v>
      </c>
      <c r="BP915" s="72">
        <f t="shared" si="381"/>
        <v>0</v>
      </c>
      <c r="BQ915" s="72">
        <f t="shared" si="382"/>
        <v>1</v>
      </c>
      <c r="BR915" s="72">
        <f t="shared" si="383"/>
        <v>1</v>
      </c>
      <c r="BS915" s="72">
        <f t="shared" si="384"/>
        <v>1</v>
      </c>
      <c r="BT915" s="72"/>
      <c r="BU915" s="72"/>
      <c r="BV915" s="72"/>
      <c r="BW915" s="72"/>
      <c r="BX915" s="72"/>
      <c r="BY915" s="72"/>
      <c r="BZ915" s="72"/>
      <c r="CA915" s="72"/>
      <c r="CB915" s="72"/>
      <c r="CC915" s="73"/>
      <c r="CD915" s="73"/>
      <c r="CE915" s="73"/>
      <c r="CF915" s="73"/>
      <c r="CG915" s="73"/>
      <c r="CH915" s="73">
        <f t="shared" si="365"/>
        <v>0</v>
      </c>
      <c r="CI915" s="73">
        <f t="shared" si="366"/>
        <v>0</v>
      </c>
      <c r="CJ915" s="73">
        <f t="shared" si="367"/>
        <v>0</v>
      </c>
      <c r="CK915" s="73"/>
      <c r="CL915" s="73">
        <f t="shared" si="368"/>
        <v>0</v>
      </c>
      <c r="CM915" s="73">
        <f t="shared" si="369"/>
        <v>0</v>
      </c>
      <c r="CN915" s="73">
        <f t="shared" si="370"/>
        <v>0</v>
      </c>
      <c r="CO915" s="73">
        <f t="shared" si="371"/>
        <v>0</v>
      </c>
      <c r="CP915" s="73">
        <f t="shared" si="372"/>
        <v>0</v>
      </c>
      <c r="CQ915" s="73">
        <f t="shared" si="373"/>
        <v>0</v>
      </c>
      <c r="CR915" s="73">
        <f t="shared" si="385"/>
        <v>0</v>
      </c>
      <c r="CS915" s="94"/>
      <c r="CT915" s="94"/>
      <c r="CU915" s="94"/>
      <c r="CV915" s="94"/>
      <c r="CW915" s="94"/>
    </row>
    <row r="916" spans="1:101" s="22" customFormat="1" x14ac:dyDescent="0.2">
      <c r="A916" s="91">
        <f t="shared" si="386"/>
        <v>905</v>
      </c>
      <c r="B916" s="61"/>
      <c r="C916" s="61"/>
      <c r="D916" s="61"/>
      <c r="E916" s="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AS916" s="109"/>
      <c r="AT916" s="94"/>
      <c r="AU916" s="94"/>
      <c r="AV916" s="94"/>
      <c r="AW916" s="94"/>
      <c r="AX916" s="94"/>
      <c r="AY916" s="94">
        <f t="shared" si="374"/>
        <v>905</v>
      </c>
      <c r="AZ916" s="94">
        <f>AVERAGE(B$12:B916)</f>
        <v>-1.0500267633333337E-3</v>
      </c>
      <c r="BA916" s="94">
        <f>AVERAGE(C$12:C916)</f>
        <v>4.6842394133333326E-3</v>
      </c>
      <c r="BB916" s="94">
        <f t="shared" si="375"/>
        <v>0</v>
      </c>
      <c r="BC916" s="94">
        <f t="shared" si="376"/>
        <v>0</v>
      </c>
      <c r="BD916" s="94">
        <f t="shared" si="387"/>
        <v>-6.3001605800000027E-2</v>
      </c>
      <c r="BE916" s="94">
        <f t="shared" si="388"/>
        <v>0.28105436479999996</v>
      </c>
      <c r="BF916" s="94">
        <f t="shared" si="389"/>
        <v>0.34405597060000004</v>
      </c>
      <c r="BG916" s="95">
        <f t="shared" si="377"/>
        <v>0</v>
      </c>
      <c r="BH916" s="95">
        <f t="shared" si="378"/>
        <v>0</v>
      </c>
      <c r="BI916" s="95">
        <f>(AVERAGE(B$12:B916)-AVERAGE($D$12:$D916))/STDEV(B$12:B916)</f>
        <v>-8.7081254602406233E-2</v>
      </c>
      <c r="BJ916" s="95">
        <f>(AVERAGE(C$12:C916)-AVERAGE($D$12:$D916))/STDEV(C$12:C916)</f>
        <v>0.10432948975861421</v>
      </c>
      <c r="BK916" s="94"/>
      <c r="BL916" s="94"/>
      <c r="BM916" s="94"/>
      <c r="BN916" s="72">
        <f t="shared" si="379"/>
        <v>0</v>
      </c>
      <c r="BO916" s="72">
        <f t="shared" si="380"/>
        <v>0</v>
      </c>
      <c r="BP916" s="72">
        <f t="shared" si="381"/>
        <v>0</v>
      </c>
      <c r="BQ916" s="72">
        <f t="shared" si="382"/>
        <v>1</v>
      </c>
      <c r="BR916" s="72">
        <f t="shared" si="383"/>
        <v>1</v>
      </c>
      <c r="BS916" s="72">
        <f t="shared" si="384"/>
        <v>1</v>
      </c>
      <c r="BT916" s="72"/>
      <c r="BU916" s="72"/>
      <c r="BV916" s="72"/>
      <c r="BW916" s="72"/>
      <c r="BX916" s="72"/>
      <c r="BY916" s="72"/>
      <c r="BZ916" s="72"/>
      <c r="CA916" s="72"/>
      <c r="CB916" s="72"/>
      <c r="CC916" s="73"/>
      <c r="CD916" s="73"/>
      <c r="CE916" s="73"/>
      <c r="CF916" s="73"/>
      <c r="CG916" s="73"/>
      <c r="CH916" s="73">
        <f t="shared" si="365"/>
        <v>0</v>
      </c>
      <c r="CI916" s="73">
        <f t="shared" si="366"/>
        <v>0</v>
      </c>
      <c r="CJ916" s="73">
        <f t="shared" si="367"/>
        <v>0</v>
      </c>
      <c r="CK916" s="73"/>
      <c r="CL916" s="73">
        <f t="shared" si="368"/>
        <v>0</v>
      </c>
      <c r="CM916" s="73">
        <f t="shared" si="369"/>
        <v>0</v>
      </c>
      <c r="CN916" s="73">
        <f t="shared" si="370"/>
        <v>0</v>
      </c>
      <c r="CO916" s="73">
        <f t="shared" si="371"/>
        <v>0</v>
      </c>
      <c r="CP916" s="73">
        <f t="shared" si="372"/>
        <v>0</v>
      </c>
      <c r="CQ916" s="73">
        <f t="shared" si="373"/>
        <v>0</v>
      </c>
      <c r="CR916" s="73">
        <f t="shared" si="385"/>
        <v>0</v>
      </c>
      <c r="CS916" s="94"/>
      <c r="CT916" s="94"/>
      <c r="CU916" s="94"/>
      <c r="CV916" s="94"/>
      <c r="CW916" s="94"/>
    </row>
    <row r="917" spans="1:101" s="22" customFormat="1" x14ac:dyDescent="0.2">
      <c r="A917" s="91">
        <f t="shared" si="386"/>
        <v>906</v>
      </c>
      <c r="B917" s="61"/>
      <c r="C917" s="61"/>
      <c r="D917" s="61"/>
      <c r="E917" s="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AS917" s="109"/>
      <c r="AT917" s="94"/>
      <c r="AU917" s="94"/>
      <c r="AV917" s="94"/>
      <c r="AW917" s="94"/>
      <c r="AX917" s="94"/>
      <c r="AY917" s="94">
        <f t="shared" si="374"/>
        <v>906</v>
      </c>
      <c r="AZ917" s="94">
        <f>AVERAGE(B$12:B917)</f>
        <v>-1.0500267633333337E-3</v>
      </c>
      <c r="BA917" s="94">
        <f>AVERAGE(C$12:C917)</f>
        <v>4.6842394133333326E-3</v>
      </c>
      <c r="BB917" s="94">
        <f t="shared" si="375"/>
        <v>0</v>
      </c>
      <c r="BC917" s="94">
        <f t="shared" si="376"/>
        <v>0</v>
      </c>
      <c r="BD917" s="94">
        <f t="shared" si="387"/>
        <v>-6.3001605800000027E-2</v>
      </c>
      <c r="BE917" s="94">
        <f t="shared" si="388"/>
        <v>0.28105436479999996</v>
      </c>
      <c r="BF917" s="94">
        <f t="shared" si="389"/>
        <v>0.34405597060000004</v>
      </c>
      <c r="BG917" s="95">
        <f t="shared" si="377"/>
        <v>0</v>
      </c>
      <c r="BH917" s="95">
        <f t="shared" si="378"/>
        <v>0</v>
      </c>
      <c r="BI917" s="95">
        <f>(AVERAGE(B$12:B917)-AVERAGE($D$12:$D917))/STDEV(B$12:B917)</f>
        <v>-8.7081254602406233E-2</v>
      </c>
      <c r="BJ917" s="95">
        <f>(AVERAGE(C$12:C917)-AVERAGE($D$12:$D917))/STDEV(C$12:C917)</f>
        <v>0.10432948975861421</v>
      </c>
      <c r="BK917" s="94"/>
      <c r="BL917" s="94"/>
      <c r="BM917" s="94"/>
      <c r="BN917" s="72">
        <f t="shared" si="379"/>
        <v>0</v>
      </c>
      <c r="BO917" s="72">
        <f t="shared" si="380"/>
        <v>0</v>
      </c>
      <c r="BP917" s="72">
        <f t="shared" si="381"/>
        <v>0</v>
      </c>
      <c r="BQ917" s="72">
        <f t="shared" si="382"/>
        <v>1</v>
      </c>
      <c r="BR917" s="72">
        <f t="shared" si="383"/>
        <v>1</v>
      </c>
      <c r="BS917" s="72">
        <f t="shared" si="384"/>
        <v>1</v>
      </c>
      <c r="BT917" s="72"/>
      <c r="BU917" s="72"/>
      <c r="BV917" s="72"/>
      <c r="BW917" s="72"/>
      <c r="BX917" s="72"/>
      <c r="BY917" s="72"/>
      <c r="BZ917" s="72"/>
      <c r="CA917" s="72"/>
      <c r="CB917" s="72"/>
      <c r="CC917" s="73"/>
      <c r="CD917" s="73"/>
      <c r="CE917" s="73"/>
      <c r="CF917" s="73"/>
      <c r="CG917" s="73"/>
      <c r="CH917" s="73">
        <f t="shared" si="365"/>
        <v>0</v>
      </c>
      <c r="CI917" s="73">
        <f t="shared" si="366"/>
        <v>0</v>
      </c>
      <c r="CJ917" s="73">
        <f t="shared" si="367"/>
        <v>0</v>
      </c>
      <c r="CK917" s="73"/>
      <c r="CL917" s="73">
        <f t="shared" si="368"/>
        <v>0</v>
      </c>
      <c r="CM917" s="73">
        <f t="shared" si="369"/>
        <v>0</v>
      </c>
      <c r="CN917" s="73">
        <f t="shared" si="370"/>
        <v>0</v>
      </c>
      <c r="CO917" s="73">
        <f t="shared" si="371"/>
        <v>0</v>
      </c>
      <c r="CP917" s="73">
        <f t="shared" si="372"/>
        <v>0</v>
      </c>
      <c r="CQ917" s="73">
        <f t="shared" si="373"/>
        <v>0</v>
      </c>
      <c r="CR917" s="73">
        <f t="shared" si="385"/>
        <v>0</v>
      </c>
      <c r="CS917" s="94"/>
      <c r="CT917" s="94"/>
      <c r="CU917" s="94"/>
      <c r="CV917" s="94"/>
      <c r="CW917" s="94"/>
    </row>
    <row r="918" spans="1:101" s="22" customFormat="1" x14ac:dyDescent="0.2">
      <c r="A918" s="91">
        <f t="shared" si="386"/>
        <v>907</v>
      </c>
      <c r="B918" s="61"/>
      <c r="C918" s="61"/>
      <c r="D918" s="61"/>
      <c r="E918" s="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AS918" s="109"/>
      <c r="AT918" s="94"/>
      <c r="AU918" s="94"/>
      <c r="AV918" s="94"/>
      <c r="AW918" s="94"/>
      <c r="AX918" s="94"/>
      <c r="AY918" s="94">
        <f t="shared" si="374"/>
        <v>907</v>
      </c>
      <c r="AZ918" s="94">
        <f>AVERAGE(B$12:B918)</f>
        <v>-1.0500267633333337E-3</v>
      </c>
      <c r="BA918" s="94">
        <f>AVERAGE(C$12:C918)</f>
        <v>4.6842394133333326E-3</v>
      </c>
      <c r="BB918" s="94">
        <f t="shared" si="375"/>
        <v>0</v>
      </c>
      <c r="BC918" s="94">
        <f t="shared" si="376"/>
        <v>0</v>
      </c>
      <c r="BD918" s="94">
        <f t="shared" si="387"/>
        <v>-6.3001605800000027E-2</v>
      </c>
      <c r="BE918" s="94">
        <f t="shared" si="388"/>
        <v>0.28105436479999996</v>
      </c>
      <c r="BF918" s="94">
        <f t="shared" si="389"/>
        <v>0.34405597060000004</v>
      </c>
      <c r="BG918" s="95">
        <f t="shared" si="377"/>
        <v>0</v>
      </c>
      <c r="BH918" s="95">
        <f t="shared" si="378"/>
        <v>0</v>
      </c>
      <c r="BI918" s="95">
        <f>(AVERAGE(B$12:B918)-AVERAGE($D$12:$D918))/STDEV(B$12:B918)</f>
        <v>-8.7081254602406233E-2</v>
      </c>
      <c r="BJ918" s="95">
        <f>(AVERAGE(C$12:C918)-AVERAGE($D$12:$D918))/STDEV(C$12:C918)</f>
        <v>0.10432948975861421</v>
      </c>
      <c r="BK918" s="94"/>
      <c r="BL918" s="94"/>
      <c r="BM918" s="94"/>
      <c r="BN918" s="72">
        <f t="shared" si="379"/>
        <v>0</v>
      </c>
      <c r="BO918" s="72">
        <f t="shared" si="380"/>
        <v>0</v>
      </c>
      <c r="BP918" s="72">
        <f t="shared" si="381"/>
        <v>0</v>
      </c>
      <c r="BQ918" s="72">
        <f t="shared" si="382"/>
        <v>1</v>
      </c>
      <c r="BR918" s="72">
        <f t="shared" si="383"/>
        <v>1</v>
      </c>
      <c r="BS918" s="72">
        <f t="shared" si="384"/>
        <v>1</v>
      </c>
      <c r="BT918" s="72"/>
      <c r="BU918" s="72"/>
      <c r="BV918" s="72"/>
      <c r="BW918" s="72"/>
      <c r="BX918" s="72"/>
      <c r="BY918" s="72"/>
      <c r="BZ918" s="72"/>
      <c r="CA918" s="72"/>
      <c r="CB918" s="72"/>
      <c r="CC918" s="73"/>
      <c r="CD918" s="73"/>
      <c r="CE918" s="73"/>
      <c r="CF918" s="73"/>
      <c r="CG918" s="73"/>
      <c r="CH918" s="73">
        <f t="shared" si="365"/>
        <v>0</v>
      </c>
      <c r="CI918" s="73">
        <f t="shared" si="366"/>
        <v>0</v>
      </c>
      <c r="CJ918" s="73">
        <f t="shared" si="367"/>
        <v>0</v>
      </c>
      <c r="CK918" s="73"/>
      <c r="CL918" s="73">
        <f t="shared" si="368"/>
        <v>0</v>
      </c>
      <c r="CM918" s="73">
        <f t="shared" si="369"/>
        <v>0</v>
      </c>
      <c r="CN918" s="73">
        <f t="shared" si="370"/>
        <v>0</v>
      </c>
      <c r="CO918" s="73">
        <f t="shared" si="371"/>
        <v>0</v>
      </c>
      <c r="CP918" s="73">
        <f t="shared" si="372"/>
        <v>0</v>
      </c>
      <c r="CQ918" s="73">
        <f t="shared" si="373"/>
        <v>0</v>
      </c>
      <c r="CR918" s="73">
        <f t="shared" si="385"/>
        <v>0</v>
      </c>
      <c r="CS918" s="94"/>
      <c r="CT918" s="94"/>
      <c r="CU918" s="94"/>
      <c r="CV918" s="94"/>
      <c r="CW918" s="94"/>
    </row>
    <row r="919" spans="1:101" s="22" customFormat="1" x14ac:dyDescent="0.2">
      <c r="A919" s="91">
        <f t="shared" si="386"/>
        <v>908</v>
      </c>
      <c r="B919" s="61"/>
      <c r="C919" s="61"/>
      <c r="D919" s="61"/>
      <c r="E919" s="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AS919" s="109"/>
      <c r="AT919" s="94"/>
      <c r="AU919" s="94"/>
      <c r="AV919" s="94"/>
      <c r="AW919" s="94"/>
      <c r="AX919" s="94"/>
      <c r="AY919" s="94">
        <f t="shared" si="374"/>
        <v>908</v>
      </c>
      <c r="AZ919" s="94">
        <f>AVERAGE(B$12:B919)</f>
        <v>-1.0500267633333337E-3</v>
      </c>
      <c r="BA919" s="94">
        <f>AVERAGE(C$12:C919)</f>
        <v>4.6842394133333326E-3</v>
      </c>
      <c r="BB919" s="94">
        <f t="shared" si="375"/>
        <v>0</v>
      </c>
      <c r="BC919" s="94">
        <f t="shared" si="376"/>
        <v>0</v>
      </c>
      <c r="BD919" s="94">
        <f t="shared" si="387"/>
        <v>-6.3001605800000027E-2</v>
      </c>
      <c r="BE919" s="94">
        <f t="shared" si="388"/>
        <v>0.28105436479999996</v>
      </c>
      <c r="BF919" s="94">
        <f t="shared" si="389"/>
        <v>0.34405597060000004</v>
      </c>
      <c r="BG919" s="95">
        <f t="shared" si="377"/>
        <v>0</v>
      </c>
      <c r="BH919" s="95">
        <f t="shared" si="378"/>
        <v>0</v>
      </c>
      <c r="BI919" s="95">
        <f>(AVERAGE(B$12:B919)-AVERAGE($D$12:$D919))/STDEV(B$12:B919)</f>
        <v>-8.7081254602406233E-2</v>
      </c>
      <c r="BJ919" s="95">
        <f>(AVERAGE(C$12:C919)-AVERAGE($D$12:$D919))/STDEV(C$12:C919)</f>
        <v>0.10432948975861421</v>
      </c>
      <c r="BK919" s="94"/>
      <c r="BL919" s="94"/>
      <c r="BM919" s="94"/>
      <c r="BN919" s="72">
        <f t="shared" si="379"/>
        <v>0</v>
      </c>
      <c r="BO919" s="72">
        <f t="shared" si="380"/>
        <v>0</v>
      </c>
      <c r="BP919" s="72">
        <f t="shared" si="381"/>
        <v>0</v>
      </c>
      <c r="BQ919" s="72">
        <f t="shared" si="382"/>
        <v>1</v>
      </c>
      <c r="BR919" s="72">
        <f t="shared" si="383"/>
        <v>1</v>
      </c>
      <c r="BS919" s="72">
        <f t="shared" si="384"/>
        <v>1</v>
      </c>
      <c r="BT919" s="72"/>
      <c r="BU919" s="72"/>
      <c r="BV919" s="72"/>
      <c r="BW919" s="72"/>
      <c r="BX919" s="72"/>
      <c r="BY919" s="72"/>
      <c r="BZ919" s="72"/>
      <c r="CA919" s="72"/>
      <c r="CB919" s="72"/>
      <c r="CC919" s="73"/>
      <c r="CD919" s="73"/>
      <c r="CE919" s="73"/>
      <c r="CF919" s="73"/>
      <c r="CG919" s="73"/>
      <c r="CH919" s="73">
        <f t="shared" si="365"/>
        <v>0</v>
      </c>
      <c r="CI919" s="73">
        <f t="shared" si="366"/>
        <v>0</v>
      </c>
      <c r="CJ919" s="73">
        <f t="shared" si="367"/>
        <v>0</v>
      </c>
      <c r="CK919" s="73"/>
      <c r="CL919" s="73">
        <f t="shared" si="368"/>
        <v>0</v>
      </c>
      <c r="CM919" s="73">
        <f t="shared" si="369"/>
        <v>0</v>
      </c>
      <c r="CN919" s="73">
        <f t="shared" si="370"/>
        <v>0</v>
      </c>
      <c r="CO919" s="73">
        <f t="shared" si="371"/>
        <v>0</v>
      </c>
      <c r="CP919" s="73">
        <f t="shared" si="372"/>
        <v>0</v>
      </c>
      <c r="CQ919" s="73">
        <f t="shared" si="373"/>
        <v>0</v>
      </c>
      <c r="CR919" s="73">
        <f t="shared" si="385"/>
        <v>0</v>
      </c>
      <c r="CS919" s="94"/>
      <c r="CT919" s="94"/>
      <c r="CU919" s="94"/>
      <c r="CV919" s="94"/>
      <c r="CW919" s="94"/>
    </row>
    <row r="920" spans="1:101" s="22" customFormat="1" x14ac:dyDescent="0.2">
      <c r="A920" s="91">
        <f t="shared" si="386"/>
        <v>909</v>
      </c>
      <c r="B920" s="61"/>
      <c r="C920" s="61"/>
      <c r="D920" s="61"/>
      <c r="E920" s="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AS920" s="109"/>
      <c r="AT920" s="94"/>
      <c r="AU920" s="94"/>
      <c r="AV920" s="94"/>
      <c r="AW920" s="94"/>
      <c r="AX920" s="94"/>
      <c r="AY920" s="94">
        <f t="shared" si="374"/>
        <v>909</v>
      </c>
      <c r="AZ920" s="94">
        <f>AVERAGE(B$12:B920)</f>
        <v>-1.0500267633333337E-3</v>
      </c>
      <c r="BA920" s="94">
        <f>AVERAGE(C$12:C920)</f>
        <v>4.6842394133333326E-3</v>
      </c>
      <c r="BB920" s="94">
        <f t="shared" si="375"/>
        <v>0</v>
      </c>
      <c r="BC920" s="94">
        <f t="shared" si="376"/>
        <v>0</v>
      </c>
      <c r="BD920" s="94">
        <f t="shared" si="387"/>
        <v>-6.3001605800000027E-2</v>
      </c>
      <c r="BE920" s="94">
        <f t="shared" si="388"/>
        <v>0.28105436479999996</v>
      </c>
      <c r="BF920" s="94">
        <f t="shared" si="389"/>
        <v>0.34405597060000004</v>
      </c>
      <c r="BG920" s="95">
        <f t="shared" si="377"/>
        <v>0</v>
      </c>
      <c r="BH920" s="95">
        <f t="shared" si="378"/>
        <v>0</v>
      </c>
      <c r="BI920" s="95">
        <f>(AVERAGE(B$12:B920)-AVERAGE($D$12:$D920))/STDEV(B$12:B920)</f>
        <v>-8.7081254602406233E-2</v>
      </c>
      <c r="BJ920" s="95">
        <f>(AVERAGE(C$12:C920)-AVERAGE($D$12:$D920))/STDEV(C$12:C920)</f>
        <v>0.10432948975861421</v>
      </c>
      <c r="BK920" s="94"/>
      <c r="BL920" s="94"/>
      <c r="BM920" s="94"/>
      <c r="BN920" s="72">
        <f t="shared" si="379"/>
        <v>0</v>
      </c>
      <c r="BO920" s="72">
        <f t="shared" si="380"/>
        <v>0</v>
      </c>
      <c r="BP920" s="72">
        <f t="shared" si="381"/>
        <v>0</v>
      </c>
      <c r="BQ920" s="72">
        <f t="shared" si="382"/>
        <v>1</v>
      </c>
      <c r="BR920" s="72">
        <f t="shared" si="383"/>
        <v>1</v>
      </c>
      <c r="BS920" s="72">
        <f t="shared" si="384"/>
        <v>1</v>
      </c>
      <c r="BT920" s="72"/>
      <c r="BU920" s="72"/>
      <c r="BV920" s="72"/>
      <c r="BW920" s="72"/>
      <c r="BX920" s="72"/>
      <c r="BY920" s="72"/>
      <c r="BZ920" s="72"/>
      <c r="CA920" s="72"/>
      <c r="CB920" s="72"/>
      <c r="CC920" s="73"/>
      <c r="CD920" s="73"/>
      <c r="CE920" s="73"/>
      <c r="CF920" s="73"/>
      <c r="CG920" s="73"/>
      <c r="CH920" s="73">
        <f t="shared" si="365"/>
        <v>0</v>
      </c>
      <c r="CI920" s="73">
        <f t="shared" si="366"/>
        <v>0</v>
      </c>
      <c r="CJ920" s="73">
        <f t="shared" si="367"/>
        <v>0</v>
      </c>
      <c r="CK920" s="73"/>
      <c r="CL920" s="73">
        <f t="shared" si="368"/>
        <v>0</v>
      </c>
      <c r="CM920" s="73">
        <f t="shared" si="369"/>
        <v>0</v>
      </c>
      <c r="CN920" s="73">
        <f t="shared" si="370"/>
        <v>0</v>
      </c>
      <c r="CO920" s="73">
        <f t="shared" si="371"/>
        <v>0</v>
      </c>
      <c r="CP920" s="73">
        <f t="shared" si="372"/>
        <v>0</v>
      </c>
      <c r="CQ920" s="73">
        <f t="shared" si="373"/>
        <v>0</v>
      </c>
      <c r="CR920" s="73">
        <f t="shared" si="385"/>
        <v>0</v>
      </c>
      <c r="CS920" s="94"/>
      <c r="CT920" s="94"/>
      <c r="CU920" s="94"/>
      <c r="CV920" s="94"/>
      <c r="CW920" s="94"/>
    </row>
    <row r="921" spans="1:101" s="22" customFormat="1" x14ac:dyDescent="0.2">
      <c r="A921" s="91">
        <f t="shared" si="386"/>
        <v>910</v>
      </c>
      <c r="B921" s="61"/>
      <c r="C921" s="61"/>
      <c r="D921" s="61"/>
      <c r="E921" s="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AS921" s="109"/>
      <c r="AT921" s="94"/>
      <c r="AU921" s="94"/>
      <c r="AV921" s="94"/>
      <c r="AW921" s="94"/>
      <c r="AX921" s="94"/>
      <c r="AY921" s="94">
        <f t="shared" si="374"/>
        <v>910</v>
      </c>
      <c r="AZ921" s="94">
        <f>AVERAGE(B$12:B921)</f>
        <v>-1.0500267633333337E-3</v>
      </c>
      <c r="BA921" s="94">
        <f>AVERAGE(C$12:C921)</f>
        <v>4.6842394133333326E-3</v>
      </c>
      <c r="BB921" s="94">
        <f t="shared" si="375"/>
        <v>0</v>
      </c>
      <c r="BC921" s="94">
        <f t="shared" si="376"/>
        <v>0</v>
      </c>
      <c r="BD921" s="94">
        <f t="shared" si="387"/>
        <v>-6.3001605800000027E-2</v>
      </c>
      <c r="BE921" s="94">
        <f t="shared" si="388"/>
        <v>0.28105436479999996</v>
      </c>
      <c r="BF921" s="94">
        <f t="shared" si="389"/>
        <v>0.34405597060000004</v>
      </c>
      <c r="BG921" s="95">
        <f t="shared" si="377"/>
        <v>0</v>
      </c>
      <c r="BH921" s="95">
        <f t="shared" si="378"/>
        <v>0</v>
      </c>
      <c r="BI921" s="95">
        <f>(AVERAGE(B$12:B921)-AVERAGE($D$12:$D921))/STDEV(B$12:B921)</f>
        <v>-8.7081254602406233E-2</v>
      </c>
      <c r="BJ921" s="95">
        <f>(AVERAGE(C$12:C921)-AVERAGE($D$12:$D921))/STDEV(C$12:C921)</f>
        <v>0.10432948975861421</v>
      </c>
      <c r="BK921" s="94"/>
      <c r="BL921" s="94"/>
      <c r="BM921" s="94"/>
      <c r="BN921" s="72">
        <f t="shared" si="379"/>
        <v>0</v>
      </c>
      <c r="BO921" s="72">
        <f t="shared" si="380"/>
        <v>0</v>
      </c>
      <c r="BP921" s="72">
        <f t="shared" si="381"/>
        <v>0</v>
      </c>
      <c r="BQ921" s="72">
        <f t="shared" si="382"/>
        <v>1</v>
      </c>
      <c r="BR921" s="72">
        <f t="shared" si="383"/>
        <v>1</v>
      </c>
      <c r="BS921" s="72">
        <f t="shared" si="384"/>
        <v>1</v>
      </c>
      <c r="BT921" s="72"/>
      <c r="BU921" s="72"/>
      <c r="BV921" s="72"/>
      <c r="BW921" s="72"/>
      <c r="BX921" s="72"/>
      <c r="BY921" s="72"/>
      <c r="BZ921" s="72"/>
      <c r="CA921" s="72"/>
      <c r="CB921" s="72"/>
      <c r="CC921" s="73"/>
      <c r="CD921" s="73"/>
      <c r="CE921" s="73"/>
      <c r="CF921" s="73"/>
      <c r="CG921" s="73"/>
      <c r="CH921" s="73">
        <f t="shared" si="365"/>
        <v>0</v>
      </c>
      <c r="CI921" s="73">
        <f t="shared" si="366"/>
        <v>0</v>
      </c>
      <c r="CJ921" s="73">
        <f t="shared" si="367"/>
        <v>0</v>
      </c>
      <c r="CK921" s="73"/>
      <c r="CL921" s="73">
        <f t="shared" si="368"/>
        <v>0</v>
      </c>
      <c r="CM921" s="73">
        <f t="shared" si="369"/>
        <v>0</v>
      </c>
      <c r="CN921" s="73">
        <f t="shared" si="370"/>
        <v>0</v>
      </c>
      <c r="CO921" s="73">
        <f t="shared" si="371"/>
        <v>0</v>
      </c>
      <c r="CP921" s="73">
        <f t="shared" si="372"/>
        <v>0</v>
      </c>
      <c r="CQ921" s="73">
        <f t="shared" si="373"/>
        <v>0</v>
      </c>
      <c r="CR921" s="73">
        <f t="shared" si="385"/>
        <v>0</v>
      </c>
      <c r="CS921" s="94"/>
      <c r="CT921" s="94"/>
      <c r="CU921" s="94"/>
      <c r="CV921" s="94"/>
      <c r="CW921" s="94"/>
    </row>
    <row r="922" spans="1:101" s="22" customFormat="1" x14ac:dyDescent="0.2">
      <c r="A922" s="91">
        <f t="shared" si="386"/>
        <v>911</v>
      </c>
      <c r="B922" s="61"/>
      <c r="C922" s="61"/>
      <c r="D922" s="61"/>
      <c r="E922" s="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AS922" s="109"/>
      <c r="AT922" s="94"/>
      <c r="AU922" s="94"/>
      <c r="AV922" s="94"/>
      <c r="AW922" s="94"/>
      <c r="AX922" s="94"/>
      <c r="AY922" s="94">
        <f t="shared" si="374"/>
        <v>911</v>
      </c>
      <c r="AZ922" s="94">
        <f>AVERAGE(B$12:B922)</f>
        <v>-1.0500267633333337E-3</v>
      </c>
      <c r="BA922" s="94">
        <f>AVERAGE(C$12:C922)</f>
        <v>4.6842394133333326E-3</v>
      </c>
      <c r="BB922" s="94">
        <f t="shared" si="375"/>
        <v>0</v>
      </c>
      <c r="BC922" s="94">
        <f t="shared" si="376"/>
        <v>0</v>
      </c>
      <c r="BD922" s="94">
        <f t="shared" si="387"/>
        <v>-6.3001605800000027E-2</v>
      </c>
      <c r="BE922" s="94">
        <f t="shared" si="388"/>
        <v>0.28105436479999996</v>
      </c>
      <c r="BF922" s="94">
        <f t="shared" si="389"/>
        <v>0.34405597060000004</v>
      </c>
      <c r="BG922" s="95">
        <f t="shared" si="377"/>
        <v>0</v>
      </c>
      <c r="BH922" s="95">
        <f t="shared" si="378"/>
        <v>0</v>
      </c>
      <c r="BI922" s="95">
        <f>(AVERAGE(B$12:B922)-AVERAGE($D$12:$D922))/STDEV(B$12:B922)</f>
        <v>-8.7081254602406233E-2</v>
      </c>
      <c r="BJ922" s="95">
        <f>(AVERAGE(C$12:C922)-AVERAGE($D$12:$D922))/STDEV(C$12:C922)</f>
        <v>0.10432948975861421</v>
      </c>
      <c r="BK922" s="94"/>
      <c r="BL922" s="94"/>
      <c r="BM922" s="94"/>
      <c r="BN922" s="72">
        <f t="shared" si="379"/>
        <v>0</v>
      </c>
      <c r="BO922" s="72">
        <f t="shared" si="380"/>
        <v>0</v>
      </c>
      <c r="BP922" s="72">
        <f t="shared" si="381"/>
        <v>0</v>
      </c>
      <c r="BQ922" s="72">
        <f t="shared" si="382"/>
        <v>1</v>
      </c>
      <c r="BR922" s="72">
        <f t="shared" si="383"/>
        <v>1</v>
      </c>
      <c r="BS922" s="72">
        <f t="shared" si="384"/>
        <v>1</v>
      </c>
      <c r="BT922" s="72"/>
      <c r="BU922" s="72"/>
      <c r="BV922" s="72"/>
      <c r="BW922" s="72"/>
      <c r="BX922" s="72"/>
      <c r="BY922" s="72"/>
      <c r="BZ922" s="72"/>
      <c r="CA922" s="72"/>
      <c r="CB922" s="72"/>
      <c r="CC922" s="73"/>
      <c r="CD922" s="73"/>
      <c r="CE922" s="73"/>
      <c r="CF922" s="73"/>
      <c r="CG922" s="73"/>
      <c r="CH922" s="73">
        <f t="shared" si="365"/>
        <v>0</v>
      </c>
      <c r="CI922" s="73">
        <f t="shared" si="366"/>
        <v>0</v>
      </c>
      <c r="CJ922" s="73">
        <f t="shared" si="367"/>
        <v>0</v>
      </c>
      <c r="CK922" s="73"/>
      <c r="CL922" s="73">
        <f t="shared" si="368"/>
        <v>0</v>
      </c>
      <c r="CM922" s="73">
        <f t="shared" si="369"/>
        <v>0</v>
      </c>
      <c r="CN922" s="73">
        <f t="shared" si="370"/>
        <v>0</v>
      </c>
      <c r="CO922" s="73">
        <f t="shared" si="371"/>
        <v>0</v>
      </c>
      <c r="CP922" s="73">
        <f t="shared" si="372"/>
        <v>0</v>
      </c>
      <c r="CQ922" s="73">
        <f t="shared" si="373"/>
        <v>0</v>
      </c>
      <c r="CR922" s="73">
        <f t="shared" si="385"/>
        <v>0</v>
      </c>
      <c r="CS922" s="94"/>
      <c r="CT922" s="94"/>
      <c r="CU922" s="94"/>
      <c r="CV922" s="94"/>
      <c r="CW922" s="94"/>
    </row>
    <row r="923" spans="1:101" s="22" customFormat="1" x14ac:dyDescent="0.2">
      <c r="A923" s="91">
        <f t="shared" si="386"/>
        <v>912</v>
      </c>
      <c r="B923" s="61"/>
      <c r="C923" s="61"/>
      <c r="D923" s="61"/>
      <c r="E923" s="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AS923" s="109"/>
      <c r="AT923" s="94"/>
      <c r="AU923" s="94"/>
      <c r="AV923" s="94"/>
      <c r="AW923" s="94"/>
      <c r="AX923" s="94"/>
      <c r="AY923" s="94">
        <f t="shared" si="374"/>
        <v>912</v>
      </c>
      <c r="AZ923" s="94">
        <f>AVERAGE(B$12:B923)</f>
        <v>-1.0500267633333337E-3</v>
      </c>
      <c r="BA923" s="94">
        <f>AVERAGE(C$12:C923)</f>
        <v>4.6842394133333326E-3</v>
      </c>
      <c r="BB923" s="94">
        <f t="shared" si="375"/>
        <v>0</v>
      </c>
      <c r="BC923" s="94">
        <f t="shared" si="376"/>
        <v>0</v>
      </c>
      <c r="BD923" s="94">
        <f t="shared" si="387"/>
        <v>-6.3001605800000027E-2</v>
      </c>
      <c r="BE923" s="94">
        <f t="shared" si="388"/>
        <v>0.28105436479999996</v>
      </c>
      <c r="BF923" s="94">
        <f t="shared" si="389"/>
        <v>0.34405597060000004</v>
      </c>
      <c r="BG923" s="95">
        <f t="shared" si="377"/>
        <v>0</v>
      </c>
      <c r="BH923" s="95">
        <f t="shared" si="378"/>
        <v>0</v>
      </c>
      <c r="BI923" s="95">
        <f>(AVERAGE(B$12:B923)-AVERAGE($D$12:$D923))/STDEV(B$12:B923)</f>
        <v>-8.7081254602406233E-2</v>
      </c>
      <c r="BJ923" s="95">
        <f>(AVERAGE(C$12:C923)-AVERAGE($D$12:$D923))/STDEV(C$12:C923)</f>
        <v>0.10432948975861421</v>
      </c>
      <c r="BK923" s="94"/>
      <c r="BL923" s="94"/>
      <c r="BM923" s="94"/>
      <c r="BN923" s="72">
        <f t="shared" si="379"/>
        <v>0</v>
      </c>
      <c r="BO923" s="72">
        <f t="shared" si="380"/>
        <v>0</v>
      </c>
      <c r="BP923" s="72">
        <f t="shared" si="381"/>
        <v>0</v>
      </c>
      <c r="BQ923" s="72">
        <f t="shared" si="382"/>
        <v>1</v>
      </c>
      <c r="BR923" s="72">
        <f t="shared" si="383"/>
        <v>1</v>
      </c>
      <c r="BS923" s="72">
        <f t="shared" si="384"/>
        <v>1</v>
      </c>
      <c r="BT923" s="72"/>
      <c r="BU923" s="72"/>
      <c r="BV923" s="72"/>
      <c r="BW923" s="72"/>
      <c r="BX923" s="72"/>
      <c r="BY923" s="72"/>
      <c r="BZ923" s="72"/>
      <c r="CA923" s="72"/>
      <c r="CB923" s="72"/>
      <c r="CC923" s="73"/>
      <c r="CD923" s="73"/>
      <c r="CE923" s="73"/>
      <c r="CF923" s="73"/>
      <c r="CG923" s="73"/>
      <c r="CH923" s="73">
        <f t="shared" si="365"/>
        <v>0</v>
      </c>
      <c r="CI923" s="73">
        <f t="shared" si="366"/>
        <v>0</v>
      </c>
      <c r="CJ923" s="73">
        <f t="shared" si="367"/>
        <v>0</v>
      </c>
      <c r="CK923" s="73"/>
      <c r="CL923" s="73">
        <f t="shared" si="368"/>
        <v>0</v>
      </c>
      <c r="CM923" s="73">
        <f t="shared" si="369"/>
        <v>0</v>
      </c>
      <c r="CN923" s="73">
        <f t="shared" si="370"/>
        <v>0</v>
      </c>
      <c r="CO923" s="73">
        <f t="shared" si="371"/>
        <v>0</v>
      </c>
      <c r="CP923" s="73">
        <f t="shared" si="372"/>
        <v>0</v>
      </c>
      <c r="CQ923" s="73">
        <f t="shared" si="373"/>
        <v>0</v>
      </c>
      <c r="CR923" s="73">
        <f t="shared" si="385"/>
        <v>0</v>
      </c>
      <c r="CS923" s="94"/>
      <c r="CT923" s="94"/>
      <c r="CU923" s="94"/>
      <c r="CV923" s="94"/>
      <c r="CW923" s="94"/>
    </row>
    <row r="924" spans="1:101" s="22" customFormat="1" x14ac:dyDescent="0.2">
      <c r="A924" s="91">
        <f t="shared" si="386"/>
        <v>913</v>
      </c>
      <c r="B924" s="61"/>
      <c r="C924" s="61"/>
      <c r="D924" s="61"/>
      <c r="E924" s="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AS924" s="109"/>
      <c r="AT924" s="94"/>
      <c r="AU924" s="94"/>
      <c r="AV924" s="94"/>
      <c r="AW924" s="94"/>
      <c r="AX924" s="94"/>
      <c r="AY924" s="94">
        <f t="shared" si="374"/>
        <v>913</v>
      </c>
      <c r="AZ924" s="94">
        <f>AVERAGE(B$12:B924)</f>
        <v>-1.0500267633333337E-3</v>
      </c>
      <c r="BA924" s="94">
        <f>AVERAGE(C$12:C924)</f>
        <v>4.6842394133333326E-3</v>
      </c>
      <c r="BB924" s="94">
        <f t="shared" si="375"/>
        <v>0</v>
      </c>
      <c r="BC924" s="94">
        <f t="shared" si="376"/>
        <v>0</v>
      </c>
      <c r="BD924" s="94">
        <f t="shared" si="387"/>
        <v>-6.3001605800000027E-2</v>
      </c>
      <c r="BE924" s="94">
        <f t="shared" si="388"/>
        <v>0.28105436479999996</v>
      </c>
      <c r="BF924" s="94">
        <f t="shared" si="389"/>
        <v>0.34405597060000004</v>
      </c>
      <c r="BG924" s="95">
        <f t="shared" si="377"/>
        <v>0</v>
      </c>
      <c r="BH924" s="95">
        <f t="shared" si="378"/>
        <v>0</v>
      </c>
      <c r="BI924" s="95">
        <f>(AVERAGE(B$12:B924)-AVERAGE($D$12:$D924))/STDEV(B$12:B924)</f>
        <v>-8.7081254602406233E-2</v>
      </c>
      <c r="BJ924" s="95">
        <f>(AVERAGE(C$12:C924)-AVERAGE($D$12:$D924))/STDEV(C$12:C924)</f>
        <v>0.10432948975861421</v>
      </c>
      <c r="BK924" s="94"/>
      <c r="BL924" s="94"/>
      <c r="BM924" s="94"/>
      <c r="BN924" s="72">
        <f t="shared" si="379"/>
        <v>0</v>
      </c>
      <c r="BO924" s="72">
        <f t="shared" si="380"/>
        <v>0</v>
      </c>
      <c r="BP924" s="72">
        <f t="shared" si="381"/>
        <v>0</v>
      </c>
      <c r="BQ924" s="72">
        <f t="shared" si="382"/>
        <v>1</v>
      </c>
      <c r="BR924" s="72">
        <f t="shared" si="383"/>
        <v>1</v>
      </c>
      <c r="BS924" s="72">
        <f t="shared" si="384"/>
        <v>1</v>
      </c>
      <c r="BT924" s="72"/>
      <c r="BU924" s="72"/>
      <c r="BV924" s="72"/>
      <c r="BW924" s="72"/>
      <c r="BX924" s="72"/>
      <c r="BY924" s="72"/>
      <c r="BZ924" s="72"/>
      <c r="CA924" s="72"/>
      <c r="CB924" s="72"/>
      <c r="CC924" s="73"/>
      <c r="CD924" s="73"/>
      <c r="CE924" s="73"/>
      <c r="CF924" s="73"/>
      <c r="CG924" s="73"/>
      <c r="CH924" s="73">
        <f t="shared" si="365"/>
        <v>0</v>
      </c>
      <c r="CI924" s="73">
        <f t="shared" si="366"/>
        <v>0</v>
      </c>
      <c r="CJ924" s="73">
        <f t="shared" si="367"/>
        <v>0</v>
      </c>
      <c r="CK924" s="73"/>
      <c r="CL924" s="73">
        <f t="shared" si="368"/>
        <v>0</v>
      </c>
      <c r="CM924" s="73">
        <f t="shared" si="369"/>
        <v>0</v>
      </c>
      <c r="CN924" s="73">
        <f t="shared" si="370"/>
        <v>0</v>
      </c>
      <c r="CO924" s="73">
        <f t="shared" si="371"/>
        <v>0</v>
      </c>
      <c r="CP924" s="73">
        <f t="shared" si="372"/>
        <v>0</v>
      </c>
      <c r="CQ924" s="73">
        <f t="shared" si="373"/>
        <v>0</v>
      </c>
      <c r="CR924" s="73">
        <f t="shared" si="385"/>
        <v>0</v>
      </c>
      <c r="CS924" s="94"/>
      <c r="CT924" s="94"/>
      <c r="CU924" s="94"/>
      <c r="CV924" s="94"/>
      <c r="CW924" s="94"/>
    </row>
    <row r="925" spans="1:101" s="22" customFormat="1" x14ac:dyDescent="0.2">
      <c r="A925" s="91">
        <f t="shared" si="386"/>
        <v>914</v>
      </c>
      <c r="B925" s="61"/>
      <c r="C925" s="61"/>
      <c r="D925" s="61"/>
      <c r="E925" s="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AS925" s="109"/>
      <c r="AT925" s="94"/>
      <c r="AU925" s="94"/>
      <c r="AV925" s="94"/>
      <c r="AW925" s="94"/>
      <c r="AX925" s="94"/>
      <c r="AY925" s="94">
        <f t="shared" si="374"/>
        <v>914</v>
      </c>
      <c r="AZ925" s="94">
        <f>AVERAGE(B$12:B925)</f>
        <v>-1.0500267633333337E-3</v>
      </c>
      <c r="BA925" s="94">
        <f>AVERAGE(C$12:C925)</f>
        <v>4.6842394133333326E-3</v>
      </c>
      <c r="BB925" s="94">
        <f t="shared" si="375"/>
        <v>0</v>
      </c>
      <c r="BC925" s="94">
        <f t="shared" si="376"/>
        <v>0</v>
      </c>
      <c r="BD925" s="94">
        <f t="shared" si="387"/>
        <v>-6.3001605800000027E-2</v>
      </c>
      <c r="BE925" s="94">
        <f t="shared" si="388"/>
        <v>0.28105436479999996</v>
      </c>
      <c r="BF925" s="94">
        <f t="shared" si="389"/>
        <v>0.34405597060000004</v>
      </c>
      <c r="BG925" s="95">
        <f t="shared" si="377"/>
        <v>0</v>
      </c>
      <c r="BH925" s="95">
        <f t="shared" si="378"/>
        <v>0</v>
      </c>
      <c r="BI925" s="95">
        <f>(AVERAGE(B$12:B925)-AVERAGE($D$12:$D925))/STDEV(B$12:B925)</f>
        <v>-8.7081254602406233E-2</v>
      </c>
      <c r="BJ925" s="95">
        <f>(AVERAGE(C$12:C925)-AVERAGE($D$12:$D925))/STDEV(C$12:C925)</f>
        <v>0.10432948975861421</v>
      </c>
      <c r="BK925" s="94"/>
      <c r="BL925" s="94"/>
      <c r="BM925" s="94"/>
      <c r="BN925" s="72">
        <f t="shared" si="379"/>
        <v>0</v>
      </c>
      <c r="BO925" s="72">
        <f t="shared" si="380"/>
        <v>0</v>
      </c>
      <c r="BP925" s="72">
        <f t="shared" si="381"/>
        <v>0</v>
      </c>
      <c r="BQ925" s="72">
        <f t="shared" si="382"/>
        <v>1</v>
      </c>
      <c r="BR925" s="72">
        <f t="shared" si="383"/>
        <v>1</v>
      </c>
      <c r="BS925" s="72">
        <f t="shared" si="384"/>
        <v>1</v>
      </c>
      <c r="BT925" s="72"/>
      <c r="BU925" s="72"/>
      <c r="BV925" s="72"/>
      <c r="BW925" s="72"/>
      <c r="BX925" s="72"/>
      <c r="BY925" s="72"/>
      <c r="BZ925" s="72"/>
      <c r="CA925" s="72"/>
      <c r="CB925" s="72"/>
      <c r="CC925" s="73"/>
      <c r="CD925" s="73"/>
      <c r="CE925" s="73"/>
      <c r="CF925" s="73"/>
      <c r="CG925" s="73"/>
      <c r="CH925" s="73">
        <f t="shared" si="365"/>
        <v>0</v>
      </c>
      <c r="CI925" s="73">
        <f t="shared" si="366"/>
        <v>0</v>
      </c>
      <c r="CJ925" s="73">
        <f t="shared" si="367"/>
        <v>0</v>
      </c>
      <c r="CK925" s="73"/>
      <c r="CL925" s="73">
        <f t="shared" si="368"/>
        <v>0</v>
      </c>
      <c r="CM925" s="73">
        <f t="shared" si="369"/>
        <v>0</v>
      </c>
      <c r="CN925" s="73">
        <f t="shared" si="370"/>
        <v>0</v>
      </c>
      <c r="CO925" s="73">
        <f t="shared" si="371"/>
        <v>0</v>
      </c>
      <c r="CP925" s="73">
        <f t="shared" si="372"/>
        <v>0</v>
      </c>
      <c r="CQ925" s="73">
        <f t="shared" si="373"/>
        <v>0</v>
      </c>
      <c r="CR925" s="73">
        <f t="shared" si="385"/>
        <v>0</v>
      </c>
      <c r="CS925" s="94"/>
      <c r="CT925" s="94"/>
      <c r="CU925" s="94"/>
      <c r="CV925" s="94"/>
      <c r="CW925" s="94"/>
    </row>
    <row r="926" spans="1:101" s="22" customFormat="1" x14ac:dyDescent="0.2">
      <c r="A926" s="91">
        <f t="shared" si="386"/>
        <v>915</v>
      </c>
      <c r="B926" s="61"/>
      <c r="C926" s="61"/>
      <c r="D926" s="61"/>
      <c r="E926" s="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AS926" s="109"/>
      <c r="AT926" s="94"/>
      <c r="AU926" s="94"/>
      <c r="AV926" s="94"/>
      <c r="AW926" s="94"/>
      <c r="AX926" s="94"/>
      <c r="AY926" s="94">
        <f t="shared" si="374"/>
        <v>915</v>
      </c>
      <c r="AZ926" s="94">
        <f>AVERAGE(B$12:B926)</f>
        <v>-1.0500267633333337E-3</v>
      </c>
      <c r="BA926" s="94">
        <f>AVERAGE(C$12:C926)</f>
        <v>4.6842394133333326E-3</v>
      </c>
      <c r="BB926" s="94">
        <f t="shared" si="375"/>
        <v>0</v>
      </c>
      <c r="BC926" s="94">
        <f t="shared" si="376"/>
        <v>0</v>
      </c>
      <c r="BD926" s="94">
        <f t="shared" si="387"/>
        <v>-6.3001605800000027E-2</v>
      </c>
      <c r="BE926" s="94">
        <f t="shared" si="388"/>
        <v>0.28105436479999996</v>
      </c>
      <c r="BF926" s="94">
        <f t="shared" si="389"/>
        <v>0.34405597060000004</v>
      </c>
      <c r="BG926" s="95">
        <f t="shared" si="377"/>
        <v>0</v>
      </c>
      <c r="BH926" s="95">
        <f t="shared" si="378"/>
        <v>0</v>
      </c>
      <c r="BI926" s="95">
        <f>(AVERAGE(B$12:B926)-AVERAGE($D$12:$D926))/STDEV(B$12:B926)</f>
        <v>-8.7081254602406233E-2</v>
      </c>
      <c r="BJ926" s="95">
        <f>(AVERAGE(C$12:C926)-AVERAGE($D$12:$D926))/STDEV(C$12:C926)</f>
        <v>0.10432948975861421</v>
      </c>
      <c r="BK926" s="94"/>
      <c r="BL926" s="94"/>
      <c r="BM926" s="94"/>
      <c r="BN926" s="72">
        <f t="shared" si="379"/>
        <v>0</v>
      </c>
      <c r="BO926" s="72">
        <f t="shared" si="380"/>
        <v>0</v>
      </c>
      <c r="BP926" s="72">
        <f t="shared" si="381"/>
        <v>0</v>
      </c>
      <c r="BQ926" s="72">
        <f t="shared" si="382"/>
        <v>1</v>
      </c>
      <c r="BR926" s="72">
        <f t="shared" si="383"/>
        <v>1</v>
      </c>
      <c r="BS926" s="72">
        <f t="shared" si="384"/>
        <v>1</v>
      </c>
      <c r="BT926" s="72"/>
      <c r="BU926" s="72"/>
      <c r="BV926" s="72"/>
      <c r="BW926" s="72"/>
      <c r="BX926" s="72"/>
      <c r="BY926" s="72"/>
      <c r="BZ926" s="72"/>
      <c r="CA926" s="72"/>
      <c r="CB926" s="72"/>
      <c r="CC926" s="73"/>
      <c r="CD926" s="73"/>
      <c r="CE926" s="73"/>
      <c r="CF926" s="73"/>
      <c r="CG926" s="73"/>
      <c r="CH926" s="73">
        <f t="shared" si="365"/>
        <v>0</v>
      </c>
      <c r="CI926" s="73">
        <f t="shared" si="366"/>
        <v>0</v>
      </c>
      <c r="CJ926" s="73">
        <f t="shared" si="367"/>
        <v>0</v>
      </c>
      <c r="CK926" s="73"/>
      <c r="CL926" s="73">
        <f t="shared" si="368"/>
        <v>0</v>
      </c>
      <c r="CM926" s="73">
        <f t="shared" si="369"/>
        <v>0</v>
      </c>
      <c r="CN926" s="73">
        <f t="shared" si="370"/>
        <v>0</v>
      </c>
      <c r="CO926" s="73">
        <f t="shared" si="371"/>
        <v>0</v>
      </c>
      <c r="CP926" s="73">
        <f t="shared" si="372"/>
        <v>0</v>
      </c>
      <c r="CQ926" s="73">
        <f t="shared" si="373"/>
        <v>0</v>
      </c>
      <c r="CR926" s="73">
        <f t="shared" si="385"/>
        <v>0</v>
      </c>
      <c r="CS926" s="94"/>
      <c r="CT926" s="94"/>
      <c r="CU926" s="94"/>
      <c r="CV926" s="94"/>
      <c r="CW926" s="94"/>
    </row>
    <row r="927" spans="1:101" s="22" customFormat="1" x14ac:dyDescent="0.2">
      <c r="A927" s="91">
        <f t="shared" si="386"/>
        <v>916</v>
      </c>
      <c r="B927" s="61"/>
      <c r="C927" s="61"/>
      <c r="D927" s="61"/>
      <c r="E927" s="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AS927" s="109"/>
      <c r="AT927" s="94"/>
      <c r="AU927" s="94"/>
      <c r="AV927" s="94"/>
      <c r="AW927" s="94"/>
      <c r="AX927" s="94"/>
      <c r="AY927" s="94">
        <f t="shared" si="374"/>
        <v>916</v>
      </c>
      <c r="AZ927" s="94">
        <f>AVERAGE(B$12:B927)</f>
        <v>-1.0500267633333337E-3</v>
      </c>
      <c r="BA927" s="94">
        <f>AVERAGE(C$12:C927)</f>
        <v>4.6842394133333326E-3</v>
      </c>
      <c r="BB927" s="94">
        <f t="shared" si="375"/>
        <v>0</v>
      </c>
      <c r="BC927" s="94">
        <f t="shared" si="376"/>
        <v>0</v>
      </c>
      <c r="BD927" s="94">
        <f t="shared" si="387"/>
        <v>-6.3001605800000027E-2</v>
      </c>
      <c r="BE927" s="94">
        <f t="shared" si="388"/>
        <v>0.28105436479999996</v>
      </c>
      <c r="BF927" s="94">
        <f t="shared" si="389"/>
        <v>0.34405597060000004</v>
      </c>
      <c r="BG927" s="95">
        <f t="shared" si="377"/>
        <v>0</v>
      </c>
      <c r="BH927" s="95">
        <f t="shared" si="378"/>
        <v>0</v>
      </c>
      <c r="BI927" s="95">
        <f>(AVERAGE(B$12:B927)-AVERAGE($D$12:$D927))/STDEV(B$12:B927)</f>
        <v>-8.7081254602406233E-2</v>
      </c>
      <c r="BJ927" s="95">
        <f>(AVERAGE(C$12:C927)-AVERAGE($D$12:$D927))/STDEV(C$12:C927)</f>
        <v>0.10432948975861421</v>
      </c>
      <c r="BK927" s="94"/>
      <c r="BL927" s="94"/>
      <c r="BM927" s="94"/>
      <c r="BN927" s="72">
        <f t="shared" si="379"/>
        <v>0</v>
      </c>
      <c r="BO927" s="72">
        <f t="shared" si="380"/>
        <v>0</v>
      </c>
      <c r="BP927" s="72">
        <f t="shared" si="381"/>
        <v>0</v>
      </c>
      <c r="BQ927" s="72">
        <f t="shared" si="382"/>
        <v>1</v>
      </c>
      <c r="BR927" s="72">
        <f t="shared" si="383"/>
        <v>1</v>
      </c>
      <c r="BS927" s="72">
        <f t="shared" si="384"/>
        <v>1</v>
      </c>
      <c r="BT927" s="72"/>
      <c r="BU927" s="72"/>
      <c r="BV927" s="72"/>
      <c r="BW927" s="72"/>
      <c r="BX927" s="72"/>
      <c r="BY927" s="72"/>
      <c r="BZ927" s="72"/>
      <c r="CA927" s="72"/>
      <c r="CB927" s="72"/>
      <c r="CC927" s="73"/>
      <c r="CD927" s="73"/>
      <c r="CE927" s="73"/>
      <c r="CF927" s="73"/>
      <c r="CG927" s="73"/>
      <c r="CH927" s="73">
        <f t="shared" si="365"/>
        <v>0</v>
      </c>
      <c r="CI927" s="73">
        <f t="shared" si="366"/>
        <v>0</v>
      </c>
      <c r="CJ927" s="73">
        <f t="shared" si="367"/>
        <v>0</v>
      </c>
      <c r="CK927" s="73"/>
      <c r="CL927" s="73">
        <f t="shared" si="368"/>
        <v>0</v>
      </c>
      <c r="CM927" s="73">
        <f t="shared" si="369"/>
        <v>0</v>
      </c>
      <c r="CN927" s="73">
        <f t="shared" si="370"/>
        <v>0</v>
      </c>
      <c r="CO927" s="73">
        <f t="shared" si="371"/>
        <v>0</v>
      </c>
      <c r="CP927" s="73">
        <f t="shared" si="372"/>
        <v>0</v>
      </c>
      <c r="CQ927" s="73">
        <f t="shared" si="373"/>
        <v>0</v>
      </c>
      <c r="CR927" s="73">
        <f t="shared" si="385"/>
        <v>0</v>
      </c>
      <c r="CS927" s="94"/>
      <c r="CT927" s="94"/>
      <c r="CU927" s="94"/>
      <c r="CV927" s="94"/>
      <c r="CW927" s="94"/>
    </row>
    <row r="928" spans="1:101" s="22" customFormat="1" x14ac:dyDescent="0.2">
      <c r="A928" s="91">
        <f t="shared" si="386"/>
        <v>917</v>
      </c>
      <c r="B928" s="61"/>
      <c r="C928" s="61"/>
      <c r="D928" s="61"/>
      <c r="E928" s="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AS928" s="109"/>
      <c r="AT928" s="94"/>
      <c r="AU928" s="94"/>
      <c r="AV928" s="94"/>
      <c r="AW928" s="94"/>
      <c r="AX928" s="94"/>
      <c r="AY928" s="94">
        <f t="shared" si="374"/>
        <v>917</v>
      </c>
      <c r="AZ928" s="94">
        <f>AVERAGE(B$12:B928)</f>
        <v>-1.0500267633333337E-3</v>
      </c>
      <c r="BA928" s="94">
        <f>AVERAGE(C$12:C928)</f>
        <v>4.6842394133333326E-3</v>
      </c>
      <c r="BB928" s="94">
        <f t="shared" si="375"/>
        <v>0</v>
      </c>
      <c r="BC928" s="94">
        <f t="shared" si="376"/>
        <v>0</v>
      </c>
      <c r="BD928" s="94">
        <f t="shared" si="387"/>
        <v>-6.3001605800000027E-2</v>
      </c>
      <c r="BE928" s="94">
        <f t="shared" si="388"/>
        <v>0.28105436479999996</v>
      </c>
      <c r="BF928" s="94">
        <f t="shared" si="389"/>
        <v>0.34405597060000004</v>
      </c>
      <c r="BG928" s="95">
        <f t="shared" si="377"/>
        <v>0</v>
      </c>
      <c r="BH928" s="95">
        <f t="shared" si="378"/>
        <v>0</v>
      </c>
      <c r="BI928" s="95">
        <f>(AVERAGE(B$12:B928)-AVERAGE($D$12:$D928))/STDEV(B$12:B928)</f>
        <v>-8.7081254602406233E-2</v>
      </c>
      <c r="BJ928" s="95">
        <f>(AVERAGE(C$12:C928)-AVERAGE($D$12:$D928))/STDEV(C$12:C928)</f>
        <v>0.10432948975861421</v>
      </c>
      <c r="BK928" s="94"/>
      <c r="BL928" s="94"/>
      <c r="BM928" s="94"/>
      <c r="BN928" s="72">
        <f t="shared" si="379"/>
        <v>0</v>
      </c>
      <c r="BO928" s="72">
        <f t="shared" si="380"/>
        <v>0</v>
      </c>
      <c r="BP928" s="72">
        <f t="shared" si="381"/>
        <v>0</v>
      </c>
      <c r="BQ928" s="72">
        <f t="shared" si="382"/>
        <v>1</v>
      </c>
      <c r="BR928" s="72">
        <f t="shared" si="383"/>
        <v>1</v>
      </c>
      <c r="BS928" s="72">
        <f t="shared" si="384"/>
        <v>1</v>
      </c>
      <c r="BT928" s="72"/>
      <c r="BU928" s="72"/>
      <c r="BV928" s="72"/>
      <c r="BW928" s="72"/>
      <c r="BX928" s="72"/>
      <c r="BY928" s="72"/>
      <c r="BZ928" s="72"/>
      <c r="CA928" s="72"/>
      <c r="CB928" s="72"/>
      <c r="CC928" s="73"/>
      <c r="CD928" s="73"/>
      <c r="CE928" s="73"/>
      <c r="CF928" s="73"/>
      <c r="CG928" s="73"/>
      <c r="CH928" s="73">
        <f t="shared" si="365"/>
        <v>0</v>
      </c>
      <c r="CI928" s="73">
        <f t="shared" si="366"/>
        <v>0</v>
      </c>
      <c r="CJ928" s="73">
        <f t="shared" si="367"/>
        <v>0</v>
      </c>
      <c r="CK928" s="73"/>
      <c r="CL928" s="73">
        <f t="shared" si="368"/>
        <v>0</v>
      </c>
      <c r="CM928" s="73">
        <f t="shared" si="369"/>
        <v>0</v>
      </c>
      <c r="CN928" s="73">
        <f t="shared" si="370"/>
        <v>0</v>
      </c>
      <c r="CO928" s="73">
        <f t="shared" si="371"/>
        <v>0</v>
      </c>
      <c r="CP928" s="73">
        <f t="shared" si="372"/>
        <v>0</v>
      </c>
      <c r="CQ928" s="73">
        <f t="shared" si="373"/>
        <v>0</v>
      </c>
      <c r="CR928" s="73">
        <f t="shared" si="385"/>
        <v>0</v>
      </c>
      <c r="CS928" s="94"/>
      <c r="CT928" s="94"/>
      <c r="CU928" s="94"/>
      <c r="CV928" s="94"/>
      <c r="CW928" s="94"/>
    </row>
    <row r="929" spans="1:101" s="22" customFormat="1" x14ac:dyDescent="0.2">
      <c r="A929" s="91">
        <f t="shared" si="386"/>
        <v>918</v>
      </c>
      <c r="B929" s="61"/>
      <c r="C929" s="61"/>
      <c r="D929" s="61"/>
      <c r="E929" s="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AS929" s="109"/>
      <c r="AT929" s="94"/>
      <c r="AU929" s="94"/>
      <c r="AV929" s="94"/>
      <c r="AW929" s="94"/>
      <c r="AX929" s="94"/>
      <c r="AY929" s="94">
        <f t="shared" si="374"/>
        <v>918</v>
      </c>
      <c r="AZ929" s="94">
        <f>AVERAGE(B$12:B929)</f>
        <v>-1.0500267633333337E-3</v>
      </c>
      <c r="BA929" s="94">
        <f>AVERAGE(C$12:C929)</f>
        <v>4.6842394133333326E-3</v>
      </c>
      <c r="BB929" s="94">
        <f t="shared" si="375"/>
        <v>0</v>
      </c>
      <c r="BC929" s="94">
        <f t="shared" si="376"/>
        <v>0</v>
      </c>
      <c r="BD929" s="94">
        <f t="shared" si="387"/>
        <v>-6.3001605800000027E-2</v>
      </c>
      <c r="BE929" s="94">
        <f t="shared" si="388"/>
        <v>0.28105436479999996</v>
      </c>
      <c r="BF929" s="94">
        <f t="shared" si="389"/>
        <v>0.34405597060000004</v>
      </c>
      <c r="BG929" s="95">
        <f t="shared" si="377"/>
        <v>0</v>
      </c>
      <c r="BH929" s="95">
        <f t="shared" si="378"/>
        <v>0</v>
      </c>
      <c r="BI929" s="95">
        <f>(AVERAGE(B$12:B929)-AVERAGE($D$12:$D929))/STDEV(B$12:B929)</f>
        <v>-8.7081254602406233E-2</v>
      </c>
      <c r="BJ929" s="95">
        <f>(AVERAGE(C$12:C929)-AVERAGE($D$12:$D929))/STDEV(C$12:C929)</f>
        <v>0.10432948975861421</v>
      </c>
      <c r="BK929" s="94"/>
      <c r="BL929" s="94"/>
      <c r="BM929" s="94"/>
      <c r="BN929" s="72">
        <f t="shared" si="379"/>
        <v>0</v>
      </c>
      <c r="BO929" s="72">
        <f t="shared" si="380"/>
        <v>0</v>
      </c>
      <c r="BP929" s="72">
        <f t="shared" si="381"/>
        <v>0</v>
      </c>
      <c r="BQ929" s="72">
        <f t="shared" si="382"/>
        <v>1</v>
      </c>
      <c r="BR929" s="72">
        <f t="shared" si="383"/>
        <v>1</v>
      </c>
      <c r="BS929" s="72">
        <f t="shared" si="384"/>
        <v>1</v>
      </c>
      <c r="BT929" s="72"/>
      <c r="BU929" s="72"/>
      <c r="BV929" s="72"/>
      <c r="BW929" s="72"/>
      <c r="BX929" s="72"/>
      <c r="BY929" s="72"/>
      <c r="BZ929" s="72"/>
      <c r="CA929" s="72"/>
      <c r="CB929" s="72"/>
      <c r="CC929" s="73"/>
      <c r="CD929" s="73"/>
      <c r="CE929" s="73"/>
      <c r="CF929" s="73"/>
      <c r="CG929" s="73"/>
      <c r="CH929" s="73">
        <f t="shared" si="365"/>
        <v>0</v>
      </c>
      <c r="CI929" s="73">
        <f t="shared" si="366"/>
        <v>0</v>
      </c>
      <c r="CJ929" s="73">
        <f t="shared" si="367"/>
        <v>0</v>
      </c>
      <c r="CK929" s="73"/>
      <c r="CL929" s="73">
        <f t="shared" si="368"/>
        <v>0</v>
      </c>
      <c r="CM929" s="73">
        <f t="shared" si="369"/>
        <v>0</v>
      </c>
      <c r="CN929" s="73">
        <f t="shared" si="370"/>
        <v>0</v>
      </c>
      <c r="CO929" s="73">
        <f t="shared" si="371"/>
        <v>0</v>
      </c>
      <c r="CP929" s="73">
        <f t="shared" si="372"/>
        <v>0</v>
      </c>
      <c r="CQ929" s="73">
        <f t="shared" si="373"/>
        <v>0</v>
      </c>
      <c r="CR929" s="73">
        <f t="shared" si="385"/>
        <v>0</v>
      </c>
      <c r="CS929" s="94"/>
      <c r="CT929" s="94"/>
      <c r="CU929" s="94"/>
      <c r="CV929" s="94"/>
      <c r="CW929" s="94"/>
    </row>
    <row r="930" spans="1:101" s="22" customFormat="1" x14ac:dyDescent="0.2">
      <c r="A930" s="91">
        <f t="shared" si="386"/>
        <v>919</v>
      </c>
      <c r="B930" s="61"/>
      <c r="C930" s="61"/>
      <c r="D930" s="61"/>
      <c r="E930" s="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AS930" s="109"/>
      <c r="AT930" s="94"/>
      <c r="AU930" s="94"/>
      <c r="AV930" s="94"/>
      <c r="AW930" s="94"/>
      <c r="AX930" s="94"/>
      <c r="AY930" s="94">
        <f t="shared" si="374"/>
        <v>919</v>
      </c>
      <c r="AZ930" s="94">
        <f>AVERAGE(B$12:B930)</f>
        <v>-1.0500267633333337E-3</v>
      </c>
      <c r="BA930" s="94">
        <f>AVERAGE(C$12:C930)</f>
        <v>4.6842394133333326E-3</v>
      </c>
      <c r="BB930" s="94">
        <f t="shared" si="375"/>
        <v>0</v>
      </c>
      <c r="BC930" s="94">
        <f t="shared" si="376"/>
        <v>0</v>
      </c>
      <c r="BD930" s="94">
        <f t="shared" si="387"/>
        <v>-6.3001605800000027E-2</v>
      </c>
      <c r="BE930" s="94">
        <f t="shared" si="388"/>
        <v>0.28105436479999996</v>
      </c>
      <c r="BF930" s="94">
        <f t="shared" si="389"/>
        <v>0.34405597060000004</v>
      </c>
      <c r="BG930" s="95">
        <f t="shared" si="377"/>
        <v>0</v>
      </c>
      <c r="BH930" s="95">
        <f t="shared" si="378"/>
        <v>0</v>
      </c>
      <c r="BI930" s="95">
        <f>(AVERAGE(B$12:B930)-AVERAGE($D$12:$D930))/STDEV(B$12:B930)</f>
        <v>-8.7081254602406233E-2</v>
      </c>
      <c r="BJ930" s="95">
        <f>(AVERAGE(C$12:C930)-AVERAGE($D$12:$D930))/STDEV(C$12:C930)</f>
        <v>0.10432948975861421</v>
      </c>
      <c r="BK930" s="94"/>
      <c r="BL930" s="94"/>
      <c r="BM930" s="94"/>
      <c r="BN930" s="72">
        <f t="shared" si="379"/>
        <v>0</v>
      </c>
      <c r="BO930" s="72">
        <f t="shared" si="380"/>
        <v>0</v>
      </c>
      <c r="BP930" s="72">
        <f t="shared" si="381"/>
        <v>0</v>
      </c>
      <c r="BQ930" s="72">
        <f t="shared" si="382"/>
        <v>1</v>
      </c>
      <c r="BR930" s="72">
        <f t="shared" si="383"/>
        <v>1</v>
      </c>
      <c r="BS930" s="72">
        <f t="shared" si="384"/>
        <v>1</v>
      </c>
      <c r="BT930" s="72"/>
      <c r="BU930" s="72"/>
      <c r="BV930" s="72"/>
      <c r="BW930" s="72"/>
      <c r="BX930" s="72"/>
      <c r="BY930" s="72"/>
      <c r="BZ930" s="72"/>
      <c r="CA930" s="72"/>
      <c r="CB930" s="72"/>
      <c r="CC930" s="73"/>
      <c r="CD930" s="73"/>
      <c r="CE930" s="73"/>
      <c r="CF930" s="73"/>
      <c r="CG930" s="73"/>
      <c r="CH930" s="73">
        <f t="shared" si="365"/>
        <v>0</v>
      </c>
      <c r="CI930" s="73">
        <f t="shared" si="366"/>
        <v>0</v>
      </c>
      <c r="CJ930" s="73">
        <f t="shared" si="367"/>
        <v>0</v>
      </c>
      <c r="CK930" s="73"/>
      <c r="CL930" s="73">
        <f t="shared" si="368"/>
        <v>0</v>
      </c>
      <c r="CM930" s="73">
        <f t="shared" si="369"/>
        <v>0</v>
      </c>
      <c r="CN930" s="73">
        <f t="shared" si="370"/>
        <v>0</v>
      </c>
      <c r="CO930" s="73">
        <f t="shared" si="371"/>
        <v>0</v>
      </c>
      <c r="CP930" s="73">
        <f t="shared" si="372"/>
        <v>0</v>
      </c>
      <c r="CQ930" s="73">
        <f t="shared" si="373"/>
        <v>0</v>
      </c>
      <c r="CR930" s="73">
        <f t="shared" si="385"/>
        <v>0</v>
      </c>
      <c r="CS930" s="94"/>
      <c r="CT930" s="94"/>
      <c r="CU930" s="94"/>
      <c r="CV930" s="94"/>
      <c r="CW930" s="94"/>
    </row>
    <row r="931" spans="1:101" s="22" customFormat="1" x14ac:dyDescent="0.2">
      <c r="A931" s="91">
        <f t="shared" si="386"/>
        <v>920</v>
      </c>
      <c r="B931" s="61"/>
      <c r="C931" s="61"/>
      <c r="D931" s="61"/>
      <c r="E931" s="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AS931" s="109"/>
      <c r="AT931" s="94"/>
      <c r="AU931" s="94"/>
      <c r="AV931" s="94"/>
      <c r="AW931" s="94"/>
      <c r="AX931" s="94"/>
      <c r="AY931" s="94">
        <f t="shared" si="374"/>
        <v>920</v>
      </c>
      <c r="AZ931" s="94">
        <f>AVERAGE(B$12:B931)</f>
        <v>-1.0500267633333337E-3</v>
      </c>
      <c r="BA931" s="94">
        <f>AVERAGE(C$12:C931)</f>
        <v>4.6842394133333326E-3</v>
      </c>
      <c r="BB931" s="94">
        <f t="shared" si="375"/>
        <v>0</v>
      </c>
      <c r="BC931" s="94">
        <f t="shared" si="376"/>
        <v>0</v>
      </c>
      <c r="BD931" s="94">
        <f t="shared" si="387"/>
        <v>-6.3001605800000027E-2</v>
      </c>
      <c r="BE931" s="94">
        <f t="shared" si="388"/>
        <v>0.28105436479999996</v>
      </c>
      <c r="BF931" s="94">
        <f t="shared" si="389"/>
        <v>0.34405597060000004</v>
      </c>
      <c r="BG931" s="95">
        <f t="shared" si="377"/>
        <v>0</v>
      </c>
      <c r="BH931" s="95">
        <f t="shared" si="378"/>
        <v>0</v>
      </c>
      <c r="BI931" s="95">
        <f>(AVERAGE(B$12:B931)-AVERAGE($D$12:$D931))/STDEV(B$12:B931)</f>
        <v>-8.7081254602406233E-2</v>
      </c>
      <c r="BJ931" s="95">
        <f>(AVERAGE(C$12:C931)-AVERAGE($D$12:$D931))/STDEV(C$12:C931)</f>
        <v>0.10432948975861421</v>
      </c>
      <c r="BK931" s="94"/>
      <c r="BL931" s="94"/>
      <c r="BM931" s="94"/>
      <c r="BN931" s="72">
        <f t="shared" si="379"/>
        <v>0</v>
      </c>
      <c r="BO931" s="72">
        <f t="shared" si="380"/>
        <v>0</v>
      </c>
      <c r="BP931" s="72">
        <f t="shared" si="381"/>
        <v>0</v>
      </c>
      <c r="BQ931" s="72">
        <f t="shared" si="382"/>
        <v>1</v>
      </c>
      <c r="BR931" s="72">
        <f t="shared" si="383"/>
        <v>1</v>
      </c>
      <c r="BS931" s="72">
        <f t="shared" si="384"/>
        <v>1</v>
      </c>
      <c r="BT931" s="72"/>
      <c r="BU931" s="72"/>
      <c r="BV931" s="72"/>
      <c r="BW931" s="72"/>
      <c r="BX931" s="72"/>
      <c r="BY931" s="72"/>
      <c r="BZ931" s="72"/>
      <c r="CA931" s="72"/>
      <c r="CB931" s="72"/>
      <c r="CC931" s="73"/>
      <c r="CD931" s="73"/>
      <c r="CE931" s="73"/>
      <c r="CF931" s="73"/>
      <c r="CG931" s="73"/>
      <c r="CH931" s="73">
        <f t="shared" si="365"/>
        <v>0</v>
      </c>
      <c r="CI931" s="73">
        <f t="shared" si="366"/>
        <v>0</v>
      </c>
      <c r="CJ931" s="73">
        <f t="shared" si="367"/>
        <v>0</v>
      </c>
      <c r="CK931" s="73"/>
      <c r="CL931" s="73">
        <f t="shared" si="368"/>
        <v>0</v>
      </c>
      <c r="CM931" s="73">
        <f t="shared" si="369"/>
        <v>0</v>
      </c>
      <c r="CN931" s="73">
        <f t="shared" si="370"/>
        <v>0</v>
      </c>
      <c r="CO931" s="73">
        <f t="shared" si="371"/>
        <v>0</v>
      </c>
      <c r="CP931" s="73">
        <f t="shared" si="372"/>
        <v>0</v>
      </c>
      <c r="CQ931" s="73">
        <f t="shared" si="373"/>
        <v>0</v>
      </c>
      <c r="CR931" s="73">
        <f t="shared" si="385"/>
        <v>0</v>
      </c>
      <c r="CS931" s="94"/>
      <c r="CT931" s="94"/>
      <c r="CU931" s="94"/>
      <c r="CV931" s="94"/>
      <c r="CW931" s="94"/>
    </row>
    <row r="932" spans="1:101" s="22" customFormat="1" x14ac:dyDescent="0.2">
      <c r="A932" s="91">
        <f t="shared" si="386"/>
        <v>921</v>
      </c>
      <c r="B932" s="61"/>
      <c r="C932" s="61"/>
      <c r="D932" s="61"/>
      <c r="E932" s="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AS932" s="109"/>
      <c r="AT932" s="94"/>
      <c r="AU932" s="94"/>
      <c r="AV932" s="94"/>
      <c r="AW932" s="94"/>
      <c r="AX932" s="94"/>
      <c r="AY932" s="94">
        <f t="shared" si="374"/>
        <v>921</v>
      </c>
      <c r="AZ932" s="94">
        <f>AVERAGE(B$12:B932)</f>
        <v>-1.0500267633333337E-3</v>
      </c>
      <c r="BA932" s="94">
        <f>AVERAGE(C$12:C932)</f>
        <v>4.6842394133333326E-3</v>
      </c>
      <c r="BB932" s="94">
        <f t="shared" si="375"/>
        <v>0</v>
      </c>
      <c r="BC932" s="94">
        <f t="shared" si="376"/>
        <v>0</v>
      </c>
      <c r="BD932" s="94">
        <f t="shared" si="387"/>
        <v>-6.3001605800000027E-2</v>
      </c>
      <c r="BE932" s="94">
        <f t="shared" si="388"/>
        <v>0.28105436479999996</v>
      </c>
      <c r="BF932" s="94">
        <f t="shared" si="389"/>
        <v>0.34405597060000004</v>
      </c>
      <c r="BG932" s="95">
        <f t="shared" si="377"/>
        <v>0</v>
      </c>
      <c r="BH932" s="95">
        <f t="shared" si="378"/>
        <v>0</v>
      </c>
      <c r="BI932" s="95">
        <f>(AVERAGE(B$12:B932)-AVERAGE($D$12:$D932))/STDEV(B$12:B932)</f>
        <v>-8.7081254602406233E-2</v>
      </c>
      <c r="BJ932" s="95">
        <f>(AVERAGE(C$12:C932)-AVERAGE($D$12:$D932))/STDEV(C$12:C932)</f>
        <v>0.10432948975861421</v>
      </c>
      <c r="BK932" s="94"/>
      <c r="BL932" s="94"/>
      <c r="BM932" s="94"/>
      <c r="BN932" s="72">
        <f t="shared" si="379"/>
        <v>0</v>
      </c>
      <c r="BO932" s="72">
        <f t="shared" si="380"/>
        <v>0</v>
      </c>
      <c r="BP932" s="72">
        <f t="shared" si="381"/>
        <v>0</v>
      </c>
      <c r="BQ932" s="72">
        <f t="shared" si="382"/>
        <v>1</v>
      </c>
      <c r="BR932" s="72">
        <f t="shared" si="383"/>
        <v>1</v>
      </c>
      <c r="BS932" s="72">
        <f t="shared" si="384"/>
        <v>1</v>
      </c>
      <c r="BT932" s="72"/>
      <c r="BU932" s="72"/>
      <c r="BV932" s="72"/>
      <c r="BW932" s="72"/>
      <c r="BX932" s="72"/>
      <c r="BY932" s="72"/>
      <c r="BZ932" s="72"/>
      <c r="CA932" s="72"/>
      <c r="CB932" s="72"/>
      <c r="CC932" s="73"/>
      <c r="CD932" s="73"/>
      <c r="CE932" s="73"/>
      <c r="CF932" s="73"/>
      <c r="CG932" s="73"/>
      <c r="CH932" s="73">
        <f t="shared" si="365"/>
        <v>0</v>
      </c>
      <c r="CI932" s="73">
        <f t="shared" si="366"/>
        <v>0</v>
      </c>
      <c r="CJ932" s="73">
        <f t="shared" si="367"/>
        <v>0</v>
      </c>
      <c r="CK932" s="73"/>
      <c r="CL932" s="73">
        <f t="shared" si="368"/>
        <v>0</v>
      </c>
      <c r="CM932" s="73">
        <f t="shared" si="369"/>
        <v>0</v>
      </c>
      <c r="CN932" s="73">
        <f t="shared" si="370"/>
        <v>0</v>
      </c>
      <c r="CO932" s="73">
        <f t="shared" si="371"/>
        <v>0</v>
      </c>
      <c r="CP932" s="73">
        <f t="shared" si="372"/>
        <v>0</v>
      </c>
      <c r="CQ932" s="73">
        <f t="shared" si="373"/>
        <v>0</v>
      </c>
      <c r="CR932" s="73">
        <f t="shared" si="385"/>
        <v>0</v>
      </c>
      <c r="CS932" s="94"/>
      <c r="CT932" s="94"/>
      <c r="CU932" s="94"/>
      <c r="CV932" s="94"/>
      <c r="CW932" s="94"/>
    </row>
    <row r="933" spans="1:101" s="22" customFormat="1" x14ac:dyDescent="0.2">
      <c r="A933" s="91">
        <f t="shared" si="386"/>
        <v>922</v>
      </c>
      <c r="B933" s="61"/>
      <c r="C933" s="61"/>
      <c r="D933" s="61"/>
      <c r="E933" s="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AS933" s="109"/>
      <c r="AT933" s="94"/>
      <c r="AU933" s="94"/>
      <c r="AV933" s="94"/>
      <c r="AW933" s="94"/>
      <c r="AX933" s="94"/>
      <c r="AY933" s="94">
        <f t="shared" si="374"/>
        <v>922</v>
      </c>
      <c r="AZ933" s="94">
        <f>AVERAGE(B$12:B933)</f>
        <v>-1.0500267633333337E-3</v>
      </c>
      <c r="BA933" s="94">
        <f>AVERAGE(C$12:C933)</f>
        <v>4.6842394133333326E-3</v>
      </c>
      <c r="BB933" s="94">
        <f t="shared" si="375"/>
        <v>0</v>
      </c>
      <c r="BC933" s="94">
        <f t="shared" si="376"/>
        <v>0</v>
      </c>
      <c r="BD933" s="94">
        <f t="shared" si="387"/>
        <v>-6.3001605800000027E-2</v>
      </c>
      <c r="BE933" s="94">
        <f t="shared" si="388"/>
        <v>0.28105436479999996</v>
      </c>
      <c r="BF933" s="94">
        <f t="shared" si="389"/>
        <v>0.34405597060000004</v>
      </c>
      <c r="BG933" s="95">
        <f t="shared" si="377"/>
        <v>0</v>
      </c>
      <c r="BH933" s="95">
        <f t="shared" si="378"/>
        <v>0</v>
      </c>
      <c r="BI933" s="95">
        <f>(AVERAGE(B$12:B933)-AVERAGE($D$12:$D933))/STDEV(B$12:B933)</f>
        <v>-8.7081254602406233E-2</v>
      </c>
      <c r="BJ933" s="95">
        <f>(AVERAGE(C$12:C933)-AVERAGE($D$12:$D933))/STDEV(C$12:C933)</f>
        <v>0.10432948975861421</v>
      </c>
      <c r="BK933" s="94"/>
      <c r="BL933" s="94"/>
      <c r="BM933" s="94"/>
      <c r="BN933" s="72">
        <f t="shared" si="379"/>
        <v>0</v>
      </c>
      <c r="BO933" s="72">
        <f t="shared" si="380"/>
        <v>0</v>
      </c>
      <c r="BP933" s="72">
        <f t="shared" si="381"/>
        <v>0</v>
      </c>
      <c r="BQ933" s="72">
        <f t="shared" si="382"/>
        <v>1</v>
      </c>
      <c r="BR933" s="72">
        <f t="shared" si="383"/>
        <v>1</v>
      </c>
      <c r="BS933" s="72">
        <f t="shared" si="384"/>
        <v>1</v>
      </c>
      <c r="BT933" s="72"/>
      <c r="BU933" s="72"/>
      <c r="BV933" s="72"/>
      <c r="BW933" s="72"/>
      <c r="BX933" s="72"/>
      <c r="BY933" s="72"/>
      <c r="BZ933" s="72"/>
      <c r="CA933" s="72"/>
      <c r="CB933" s="72"/>
      <c r="CC933" s="73"/>
      <c r="CD933" s="73"/>
      <c r="CE933" s="73"/>
      <c r="CF933" s="73"/>
      <c r="CG933" s="73"/>
      <c r="CH933" s="73">
        <f t="shared" si="365"/>
        <v>0</v>
      </c>
      <c r="CI933" s="73">
        <f t="shared" si="366"/>
        <v>0</v>
      </c>
      <c r="CJ933" s="73">
        <f t="shared" si="367"/>
        <v>0</v>
      </c>
      <c r="CK933" s="73"/>
      <c r="CL933" s="73">
        <f t="shared" si="368"/>
        <v>0</v>
      </c>
      <c r="CM933" s="73">
        <f t="shared" si="369"/>
        <v>0</v>
      </c>
      <c r="CN933" s="73">
        <f t="shared" si="370"/>
        <v>0</v>
      </c>
      <c r="CO933" s="73">
        <f t="shared" si="371"/>
        <v>0</v>
      </c>
      <c r="CP933" s="73">
        <f t="shared" si="372"/>
        <v>0</v>
      </c>
      <c r="CQ933" s="73">
        <f t="shared" si="373"/>
        <v>0</v>
      </c>
      <c r="CR933" s="73">
        <f t="shared" si="385"/>
        <v>0</v>
      </c>
      <c r="CS933" s="94"/>
      <c r="CT933" s="94"/>
      <c r="CU933" s="94"/>
      <c r="CV933" s="94"/>
      <c r="CW933" s="94"/>
    </row>
    <row r="934" spans="1:101" s="22" customFormat="1" x14ac:dyDescent="0.2">
      <c r="A934" s="91">
        <f t="shared" si="386"/>
        <v>923</v>
      </c>
      <c r="B934" s="61"/>
      <c r="C934" s="61"/>
      <c r="D934" s="61"/>
      <c r="E934" s="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AS934" s="109"/>
      <c r="AT934" s="94"/>
      <c r="AU934" s="94"/>
      <c r="AV934" s="94"/>
      <c r="AW934" s="94"/>
      <c r="AX934" s="94"/>
      <c r="AY934" s="94">
        <f t="shared" si="374"/>
        <v>923</v>
      </c>
      <c r="AZ934" s="94">
        <f>AVERAGE(B$12:B934)</f>
        <v>-1.0500267633333337E-3</v>
      </c>
      <c r="BA934" s="94">
        <f>AVERAGE(C$12:C934)</f>
        <v>4.6842394133333326E-3</v>
      </c>
      <c r="BB934" s="94">
        <f t="shared" si="375"/>
        <v>0</v>
      </c>
      <c r="BC934" s="94">
        <f t="shared" si="376"/>
        <v>0</v>
      </c>
      <c r="BD934" s="94">
        <f t="shared" si="387"/>
        <v>-6.3001605800000027E-2</v>
      </c>
      <c r="BE934" s="94">
        <f t="shared" si="388"/>
        <v>0.28105436479999996</v>
      </c>
      <c r="BF934" s="94">
        <f t="shared" si="389"/>
        <v>0.34405597060000004</v>
      </c>
      <c r="BG934" s="95">
        <f t="shared" si="377"/>
        <v>0</v>
      </c>
      <c r="BH934" s="95">
        <f t="shared" si="378"/>
        <v>0</v>
      </c>
      <c r="BI934" s="95">
        <f>(AVERAGE(B$12:B934)-AVERAGE($D$12:$D934))/STDEV(B$12:B934)</f>
        <v>-8.7081254602406233E-2</v>
      </c>
      <c r="BJ934" s="95">
        <f>(AVERAGE(C$12:C934)-AVERAGE($D$12:$D934))/STDEV(C$12:C934)</f>
        <v>0.10432948975861421</v>
      </c>
      <c r="BK934" s="94"/>
      <c r="BL934" s="94"/>
      <c r="BM934" s="94"/>
      <c r="BN934" s="72">
        <f t="shared" si="379"/>
        <v>0</v>
      </c>
      <c r="BO934" s="72">
        <f t="shared" si="380"/>
        <v>0</v>
      </c>
      <c r="BP934" s="72">
        <f t="shared" si="381"/>
        <v>0</v>
      </c>
      <c r="BQ934" s="72">
        <f t="shared" si="382"/>
        <v>1</v>
      </c>
      <c r="BR934" s="72">
        <f t="shared" si="383"/>
        <v>1</v>
      </c>
      <c r="BS934" s="72">
        <f t="shared" si="384"/>
        <v>1</v>
      </c>
      <c r="BT934" s="72"/>
      <c r="BU934" s="72"/>
      <c r="BV934" s="72"/>
      <c r="BW934" s="72"/>
      <c r="BX934" s="72"/>
      <c r="BY934" s="72"/>
      <c r="BZ934" s="72"/>
      <c r="CA934" s="72"/>
      <c r="CB934" s="72"/>
      <c r="CC934" s="73"/>
      <c r="CD934" s="73"/>
      <c r="CE934" s="73"/>
      <c r="CF934" s="73"/>
      <c r="CG934" s="73"/>
      <c r="CH934" s="73">
        <f t="shared" si="365"/>
        <v>0</v>
      </c>
      <c r="CI934" s="73">
        <f t="shared" si="366"/>
        <v>0</v>
      </c>
      <c r="CJ934" s="73">
        <f t="shared" si="367"/>
        <v>0</v>
      </c>
      <c r="CK934" s="73"/>
      <c r="CL934" s="73">
        <f t="shared" si="368"/>
        <v>0</v>
      </c>
      <c r="CM934" s="73">
        <f t="shared" si="369"/>
        <v>0</v>
      </c>
      <c r="CN934" s="73">
        <f t="shared" si="370"/>
        <v>0</v>
      </c>
      <c r="CO934" s="73">
        <f t="shared" si="371"/>
        <v>0</v>
      </c>
      <c r="CP934" s="73">
        <f t="shared" si="372"/>
        <v>0</v>
      </c>
      <c r="CQ934" s="73">
        <f t="shared" si="373"/>
        <v>0</v>
      </c>
      <c r="CR934" s="73">
        <f t="shared" si="385"/>
        <v>0</v>
      </c>
      <c r="CS934" s="94"/>
      <c r="CT934" s="94"/>
      <c r="CU934" s="94"/>
      <c r="CV934" s="94"/>
      <c r="CW934" s="94"/>
    </row>
    <row r="935" spans="1:101" s="22" customFormat="1" x14ac:dyDescent="0.2">
      <c r="A935" s="91">
        <f t="shared" si="386"/>
        <v>924</v>
      </c>
      <c r="B935" s="61"/>
      <c r="C935" s="61"/>
      <c r="D935" s="61"/>
      <c r="E935" s="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AS935" s="109"/>
      <c r="AT935" s="94"/>
      <c r="AU935" s="94"/>
      <c r="AV935" s="94"/>
      <c r="AW935" s="94"/>
      <c r="AX935" s="94"/>
      <c r="AY935" s="94">
        <f t="shared" si="374"/>
        <v>924</v>
      </c>
      <c r="AZ935" s="94">
        <f>AVERAGE(B$12:B935)</f>
        <v>-1.0500267633333337E-3</v>
      </c>
      <c r="BA935" s="94">
        <f>AVERAGE(C$12:C935)</f>
        <v>4.6842394133333326E-3</v>
      </c>
      <c r="BB935" s="94">
        <f t="shared" si="375"/>
        <v>0</v>
      </c>
      <c r="BC935" s="94">
        <f t="shared" si="376"/>
        <v>0</v>
      </c>
      <c r="BD935" s="94">
        <f t="shared" si="387"/>
        <v>-6.3001605800000027E-2</v>
      </c>
      <c r="BE935" s="94">
        <f t="shared" si="388"/>
        <v>0.28105436479999996</v>
      </c>
      <c r="BF935" s="94">
        <f t="shared" si="389"/>
        <v>0.34405597060000004</v>
      </c>
      <c r="BG935" s="95">
        <f t="shared" si="377"/>
        <v>0</v>
      </c>
      <c r="BH935" s="95">
        <f t="shared" si="378"/>
        <v>0</v>
      </c>
      <c r="BI935" s="95">
        <f>(AVERAGE(B$12:B935)-AVERAGE($D$12:$D935))/STDEV(B$12:B935)</f>
        <v>-8.7081254602406233E-2</v>
      </c>
      <c r="BJ935" s="95">
        <f>(AVERAGE(C$12:C935)-AVERAGE($D$12:$D935))/STDEV(C$12:C935)</f>
        <v>0.10432948975861421</v>
      </c>
      <c r="BK935" s="94"/>
      <c r="BL935" s="94"/>
      <c r="BM935" s="94"/>
      <c r="BN935" s="72">
        <f t="shared" si="379"/>
        <v>0</v>
      </c>
      <c r="BO935" s="72">
        <f t="shared" si="380"/>
        <v>0</v>
      </c>
      <c r="BP935" s="72">
        <f t="shared" si="381"/>
        <v>0</v>
      </c>
      <c r="BQ935" s="72">
        <f t="shared" si="382"/>
        <v>1</v>
      </c>
      <c r="BR935" s="72">
        <f t="shared" si="383"/>
        <v>1</v>
      </c>
      <c r="BS935" s="72">
        <f t="shared" si="384"/>
        <v>1</v>
      </c>
      <c r="BT935" s="72"/>
      <c r="BU935" s="72"/>
      <c r="BV935" s="72"/>
      <c r="BW935" s="72"/>
      <c r="BX935" s="72"/>
      <c r="BY935" s="72"/>
      <c r="BZ935" s="72"/>
      <c r="CA935" s="72"/>
      <c r="CB935" s="72"/>
      <c r="CC935" s="73"/>
      <c r="CD935" s="73"/>
      <c r="CE935" s="73"/>
      <c r="CF935" s="73"/>
      <c r="CG935" s="73"/>
      <c r="CH935" s="73">
        <f t="shared" si="365"/>
        <v>0</v>
      </c>
      <c r="CI935" s="73">
        <f t="shared" si="366"/>
        <v>0</v>
      </c>
      <c r="CJ935" s="73">
        <f t="shared" si="367"/>
        <v>0</v>
      </c>
      <c r="CK935" s="73"/>
      <c r="CL935" s="73">
        <f t="shared" si="368"/>
        <v>0</v>
      </c>
      <c r="CM935" s="73">
        <f t="shared" si="369"/>
        <v>0</v>
      </c>
      <c r="CN935" s="73">
        <f t="shared" si="370"/>
        <v>0</v>
      </c>
      <c r="CO935" s="73">
        <f t="shared" si="371"/>
        <v>0</v>
      </c>
      <c r="CP935" s="73">
        <f t="shared" si="372"/>
        <v>0</v>
      </c>
      <c r="CQ935" s="73">
        <f t="shared" si="373"/>
        <v>0</v>
      </c>
      <c r="CR935" s="73">
        <f t="shared" si="385"/>
        <v>0</v>
      </c>
      <c r="CS935" s="94"/>
      <c r="CT935" s="94"/>
      <c r="CU935" s="94"/>
      <c r="CV935" s="94"/>
      <c r="CW935" s="94"/>
    </row>
    <row r="936" spans="1:101" s="22" customFormat="1" x14ac:dyDescent="0.2">
      <c r="A936" s="91">
        <f t="shared" si="386"/>
        <v>925</v>
      </c>
      <c r="B936" s="61"/>
      <c r="C936" s="61"/>
      <c r="D936" s="61"/>
      <c r="E936" s="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AS936" s="109"/>
      <c r="AT936" s="94"/>
      <c r="AU936" s="94"/>
      <c r="AV936" s="94"/>
      <c r="AW936" s="94"/>
      <c r="AX936" s="94"/>
      <c r="AY936" s="94">
        <f t="shared" si="374"/>
        <v>925</v>
      </c>
      <c r="AZ936" s="94">
        <f>AVERAGE(B$12:B936)</f>
        <v>-1.0500267633333337E-3</v>
      </c>
      <c r="BA936" s="94">
        <f>AVERAGE(C$12:C936)</f>
        <v>4.6842394133333326E-3</v>
      </c>
      <c r="BB936" s="94">
        <f t="shared" si="375"/>
        <v>0</v>
      </c>
      <c r="BC936" s="94">
        <f t="shared" si="376"/>
        <v>0</v>
      </c>
      <c r="BD936" s="94">
        <f t="shared" si="387"/>
        <v>-6.3001605800000027E-2</v>
      </c>
      <c r="BE936" s="94">
        <f t="shared" si="388"/>
        <v>0.28105436479999996</v>
      </c>
      <c r="BF936" s="94">
        <f t="shared" si="389"/>
        <v>0.34405597060000004</v>
      </c>
      <c r="BG936" s="95">
        <f t="shared" si="377"/>
        <v>0</v>
      </c>
      <c r="BH936" s="95">
        <f t="shared" si="378"/>
        <v>0</v>
      </c>
      <c r="BI936" s="95">
        <f>(AVERAGE(B$12:B936)-AVERAGE($D$12:$D936))/STDEV(B$12:B936)</f>
        <v>-8.7081254602406233E-2</v>
      </c>
      <c r="BJ936" s="95">
        <f>(AVERAGE(C$12:C936)-AVERAGE($D$12:$D936))/STDEV(C$12:C936)</f>
        <v>0.10432948975861421</v>
      </c>
      <c r="BK936" s="94"/>
      <c r="BL936" s="94"/>
      <c r="BM936" s="94"/>
      <c r="BN936" s="72">
        <f t="shared" si="379"/>
        <v>0</v>
      </c>
      <c r="BO936" s="72">
        <f t="shared" si="380"/>
        <v>0</v>
      </c>
      <c r="BP936" s="72">
        <f t="shared" si="381"/>
        <v>0</v>
      </c>
      <c r="BQ936" s="72">
        <f t="shared" si="382"/>
        <v>1</v>
      </c>
      <c r="BR936" s="72">
        <f t="shared" si="383"/>
        <v>1</v>
      </c>
      <c r="BS936" s="72">
        <f t="shared" si="384"/>
        <v>1</v>
      </c>
      <c r="BT936" s="72"/>
      <c r="BU936" s="72"/>
      <c r="BV936" s="72"/>
      <c r="BW936" s="72"/>
      <c r="BX936" s="72"/>
      <c r="BY936" s="72"/>
      <c r="BZ936" s="72"/>
      <c r="CA936" s="72"/>
      <c r="CB936" s="72"/>
      <c r="CC936" s="73"/>
      <c r="CD936" s="73"/>
      <c r="CE936" s="73"/>
      <c r="CF936" s="73"/>
      <c r="CG936" s="73"/>
      <c r="CH936" s="73">
        <f t="shared" si="365"/>
        <v>0</v>
      </c>
      <c r="CI936" s="73">
        <f t="shared" si="366"/>
        <v>0</v>
      </c>
      <c r="CJ936" s="73">
        <f t="shared" si="367"/>
        <v>0</v>
      </c>
      <c r="CK936" s="73"/>
      <c r="CL936" s="73">
        <f t="shared" si="368"/>
        <v>0</v>
      </c>
      <c r="CM936" s="73">
        <f t="shared" si="369"/>
        <v>0</v>
      </c>
      <c r="CN936" s="73">
        <f t="shared" si="370"/>
        <v>0</v>
      </c>
      <c r="CO936" s="73">
        <f t="shared" si="371"/>
        <v>0</v>
      </c>
      <c r="CP936" s="73">
        <f t="shared" si="372"/>
        <v>0</v>
      </c>
      <c r="CQ936" s="73">
        <f t="shared" si="373"/>
        <v>0</v>
      </c>
      <c r="CR936" s="73">
        <f t="shared" si="385"/>
        <v>0</v>
      </c>
      <c r="CS936" s="94"/>
      <c r="CT936" s="94"/>
      <c r="CU936" s="94"/>
      <c r="CV936" s="94"/>
      <c r="CW936" s="94"/>
    </row>
    <row r="937" spans="1:101" s="22" customFormat="1" x14ac:dyDescent="0.2">
      <c r="A937" s="91">
        <f t="shared" si="386"/>
        <v>926</v>
      </c>
      <c r="B937" s="61"/>
      <c r="C937" s="61"/>
      <c r="D937" s="61"/>
      <c r="E937" s="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AS937" s="109"/>
      <c r="AT937" s="94"/>
      <c r="AU937" s="94"/>
      <c r="AV937" s="94"/>
      <c r="AW937" s="94"/>
      <c r="AX937" s="94"/>
      <c r="AY937" s="94">
        <f t="shared" si="374"/>
        <v>926</v>
      </c>
      <c r="AZ937" s="94">
        <f>AVERAGE(B$12:B937)</f>
        <v>-1.0500267633333337E-3</v>
      </c>
      <c r="BA937" s="94">
        <f>AVERAGE(C$12:C937)</f>
        <v>4.6842394133333326E-3</v>
      </c>
      <c r="BB937" s="94">
        <f t="shared" si="375"/>
        <v>0</v>
      </c>
      <c r="BC937" s="94">
        <f t="shared" si="376"/>
        <v>0</v>
      </c>
      <c r="BD937" s="94">
        <f t="shared" si="387"/>
        <v>-6.3001605800000027E-2</v>
      </c>
      <c r="BE937" s="94">
        <f t="shared" si="388"/>
        <v>0.28105436479999996</v>
      </c>
      <c r="BF937" s="94">
        <f t="shared" si="389"/>
        <v>0.34405597060000004</v>
      </c>
      <c r="BG937" s="95">
        <f t="shared" si="377"/>
        <v>0</v>
      </c>
      <c r="BH937" s="95">
        <f t="shared" si="378"/>
        <v>0</v>
      </c>
      <c r="BI937" s="95">
        <f>(AVERAGE(B$12:B937)-AVERAGE($D$12:$D937))/STDEV(B$12:B937)</f>
        <v>-8.7081254602406233E-2</v>
      </c>
      <c r="BJ937" s="95">
        <f>(AVERAGE(C$12:C937)-AVERAGE($D$12:$D937))/STDEV(C$12:C937)</f>
        <v>0.10432948975861421</v>
      </c>
      <c r="BK937" s="94"/>
      <c r="BL937" s="94"/>
      <c r="BM937" s="94"/>
      <c r="BN937" s="72">
        <f t="shared" si="379"/>
        <v>0</v>
      </c>
      <c r="BO937" s="72">
        <f t="shared" si="380"/>
        <v>0</v>
      </c>
      <c r="BP937" s="72">
        <f t="shared" si="381"/>
        <v>0</v>
      </c>
      <c r="BQ937" s="72">
        <f t="shared" si="382"/>
        <v>1</v>
      </c>
      <c r="BR937" s="72">
        <f t="shared" si="383"/>
        <v>1</v>
      </c>
      <c r="BS937" s="72">
        <f t="shared" si="384"/>
        <v>1</v>
      </c>
      <c r="BT937" s="72"/>
      <c r="BU937" s="72"/>
      <c r="BV937" s="72"/>
      <c r="BW937" s="72"/>
      <c r="BX937" s="72"/>
      <c r="BY937" s="72"/>
      <c r="BZ937" s="72"/>
      <c r="CA937" s="72"/>
      <c r="CB937" s="72"/>
      <c r="CC937" s="73"/>
      <c r="CD937" s="73"/>
      <c r="CE937" s="73"/>
      <c r="CF937" s="73"/>
      <c r="CG937" s="73"/>
      <c r="CH937" s="73">
        <f t="shared" si="365"/>
        <v>0</v>
      </c>
      <c r="CI937" s="73">
        <f t="shared" si="366"/>
        <v>0</v>
      </c>
      <c r="CJ937" s="73">
        <f t="shared" si="367"/>
        <v>0</v>
      </c>
      <c r="CK937" s="73"/>
      <c r="CL937" s="73">
        <f t="shared" si="368"/>
        <v>0</v>
      </c>
      <c r="CM937" s="73">
        <f t="shared" si="369"/>
        <v>0</v>
      </c>
      <c r="CN937" s="73">
        <f t="shared" si="370"/>
        <v>0</v>
      </c>
      <c r="CO937" s="73">
        <f t="shared" si="371"/>
        <v>0</v>
      </c>
      <c r="CP937" s="73">
        <f t="shared" si="372"/>
        <v>0</v>
      </c>
      <c r="CQ937" s="73">
        <f t="shared" si="373"/>
        <v>0</v>
      </c>
      <c r="CR937" s="73">
        <f t="shared" si="385"/>
        <v>0</v>
      </c>
      <c r="CS937" s="94"/>
      <c r="CT937" s="94"/>
      <c r="CU937" s="94"/>
      <c r="CV937" s="94"/>
      <c r="CW937" s="94"/>
    </row>
    <row r="938" spans="1:101" s="22" customFormat="1" x14ac:dyDescent="0.2">
      <c r="A938" s="91">
        <f t="shared" si="386"/>
        <v>927</v>
      </c>
      <c r="B938" s="61"/>
      <c r="C938" s="61"/>
      <c r="D938" s="61"/>
      <c r="E938" s="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AS938" s="109"/>
      <c r="AT938" s="94"/>
      <c r="AU938" s="94"/>
      <c r="AV938" s="94"/>
      <c r="AW938" s="94"/>
      <c r="AX938" s="94"/>
      <c r="AY938" s="94">
        <f t="shared" si="374"/>
        <v>927</v>
      </c>
      <c r="AZ938" s="94">
        <f>AVERAGE(B$12:B938)</f>
        <v>-1.0500267633333337E-3</v>
      </c>
      <c r="BA938" s="94">
        <f>AVERAGE(C$12:C938)</f>
        <v>4.6842394133333326E-3</v>
      </c>
      <c r="BB938" s="94">
        <f t="shared" si="375"/>
        <v>0</v>
      </c>
      <c r="BC938" s="94">
        <f t="shared" si="376"/>
        <v>0</v>
      </c>
      <c r="BD938" s="94">
        <f t="shared" si="387"/>
        <v>-6.3001605800000027E-2</v>
      </c>
      <c r="BE938" s="94">
        <f t="shared" si="388"/>
        <v>0.28105436479999996</v>
      </c>
      <c r="BF938" s="94">
        <f t="shared" si="389"/>
        <v>0.34405597060000004</v>
      </c>
      <c r="BG938" s="95">
        <f t="shared" si="377"/>
        <v>0</v>
      </c>
      <c r="BH938" s="95">
        <f t="shared" si="378"/>
        <v>0</v>
      </c>
      <c r="BI938" s="95">
        <f>(AVERAGE(B$12:B938)-AVERAGE($D$12:$D938))/STDEV(B$12:B938)</f>
        <v>-8.7081254602406233E-2</v>
      </c>
      <c r="BJ938" s="95">
        <f>(AVERAGE(C$12:C938)-AVERAGE($D$12:$D938))/STDEV(C$12:C938)</f>
        <v>0.10432948975861421</v>
      </c>
      <c r="BK938" s="94"/>
      <c r="BL938" s="94"/>
      <c r="BM938" s="94"/>
      <c r="BN938" s="72">
        <f t="shared" si="379"/>
        <v>0</v>
      </c>
      <c r="BO938" s="72">
        <f t="shared" si="380"/>
        <v>0</v>
      </c>
      <c r="BP938" s="72">
        <f t="shared" si="381"/>
        <v>0</v>
      </c>
      <c r="BQ938" s="72">
        <f t="shared" si="382"/>
        <v>1</v>
      </c>
      <c r="BR938" s="72">
        <f t="shared" si="383"/>
        <v>1</v>
      </c>
      <c r="BS938" s="72">
        <f t="shared" si="384"/>
        <v>1</v>
      </c>
      <c r="BT938" s="72"/>
      <c r="BU938" s="72"/>
      <c r="BV938" s="72"/>
      <c r="BW938" s="72"/>
      <c r="BX938" s="72"/>
      <c r="BY938" s="72"/>
      <c r="BZ938" s="72"/>
      <c r="CA938" s="72"/>
      <c r="CB938" s="72"/>
      <c r="CC938" s="73"/>
      <c r="CD938" s="73"/>
      <c r="CE938" s="73"/>
      <c r="CF938" s="73"/>
      <c r="CG938" s="73"/>
      <c r="CH938" s="73">
        <f t="shared" si="365"/>
        <v>0</v>
      </c>
      <c r="CI938" s="73">
        <f t="shared" si="366"/>
        <v>0</v>
      </c>
      <c r="CJ938" s="73">
        <f t="shared" si="367"/>
        <v>0</v>
      </c>
      <c r="CK938" s="73"/>
      <c r="CL938" s="73">
        <f t="shared" si="368"/>
        <v>0</v>
      </c>
      <c r="CM938" s="73">
        <f t="shared" si="369"/>
        <v>0</v>
      </c>
      <c r="CN938" s="73">
        <f t="shared" si="370"/>
        <v>0</v>
      </c>
      <c r="CO938" s="73">
        <f t="shared" si="371"/>
        <v>0</v>
      </c>
      <c r="CP938" s="73">
        <f t="shared" si="372"/>
        <v>0</v>
      </c>
      <c r="CQ938" s="73">
        <f t="shared" si="373"/>
        <v>0</v>
      </c>
      <c r="CR938" s="73">
        <f t="shared" si="385"/>
        <v>0</v>
      </c>
      <c r="CS938" s="94"/>
      <c r="CT938" s="94"/>
      <c r="CU938" s="94"/>
      <c r="CV938" s="94"/>
      <c r="CW938" s="94"/>
    </row>
    <row r="939" spans="1:101" s="22" customFormat="1" x14ac:dyDescent="0.2">
      <c r="A939" s="91">
        <f t="shared" si="386"/>
        <v>928</v>
      </c>
      <c r="B939" s="61"/>
      <c r="C939" s="61"/>
      <c r="D939" s="61"/>
      <c r="E939" s="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AS939" s="109"/>
      <c r="AT939" s="94"/>
      <c r="AU939" s="94"/>
      <c r="AV939" s="94"/>
      <c r="AW939" s="94"/>
      <c r="AX939" s="94"/>
      <c r="AY939" s="94">
        <f t="shared" si="374"/>
        <v>928</v>
      </c>
      <c r="AZ939" s="94">
        <f>AVERAGE(B$12:B939)</f>
        <v>-1.0500267633333337E-3</v>
      </c>
      <c r="BA939" s="94">
        <f>AVERAGE(C$12:C939)</f>
        <v>4.6842394133333326E-3</v>
      </c>
      <c r="BB939" s="94">
        <f t="shared" si="375"/>
        <v>0</v>
      </c>
      <c r="BC939" s="94">
        <f t="shared" si="376"/>
        <v>0</v>
      </c>
      <c r="BD939" s="94">
        <f t="shared" si="387"/>
        <v>-6.3001605800000027E-2</v>
      </c>
      <c r="BE939" s="94">
        <f t="shared" si="388"/>
        <v>0.28105436479999996</v>
      </c>
      <c r="BF939" s="94">
        <f t="shared" si="389"/>
        <v>0.34405597060000004</v>
      </c>
      <c r="BG939" s="95">
        <f t="shared" si="377"/>
        <v>0</v>
      </c>
      <c r="BH939" s="95">
        <f t="shared" si="378"/>
        <v>0</v>
      </c>
      <c r="BI939" s="95">
        <f>(AVERAGE(B$12:B939)-AVERAGE($D$12:$D939))/STDEV(B$12:B939)</f>
        <v>-8.7081254602406233E-2</v>
      </c>
      <c r="BJ939" s="95">
        <f>(AVERAGE(C$12:C939)-AVERAGE($D$12:$D939))/STDEV(C$12:C939)</f>
        <v>0.10432948975861421</v>
      </c>
      <c r="BK939" s="94"/>
      <c r="BL939" s="94"/>
      <c r="BM939" s="94"/>
      <c r="BN939" s="72">
        <f t="shared" si="379"/>
        <v>0</v>
      </c>
      <c r="BO939" s="72">
        <f t="shared" si="380"/>
        <v>0</v>
      </c>
      <c r="BP939" s="72">
        <f t="shared" si="381"/>
        <v>0</v>
      </c>
      <c r="BQ939" s="72">
        <f t="shared" si="382"/>
        <v>1</v>
      </c>
      <c r="BR939" s="72">
        <f t="shared" si="383"/>
        <v>1</v>
      </c>
      <c r="BS939" s="72">
        <f t="shared" si="384"/>
        <v>1</v>
      </c>
      <c r="BT939" s="72"/>
      <c r="BU939" s="72"/>
      <c r="BV939" s="72"/>
      <c r="BW939" s="72"/>
      <c r="BX939" s="72"/>
      <c r="BY939" s="72"/>
      <c r="BZ939" s="72"/>
      <c r="CA939" s="72"/>
      <c r="CB939" s="72"/>
      <c r="CC939" s="73"/>
      <c r="CD939" s="73"/>
      <c r="CE939" s="73"/>
      <c r="CF939" s="73"/>
      <c r="CG939" s="73"/>
      <c r="CH939" s="73">
        <f t="shared" si="365"/>
        <v>0</v>
      </c>
      <c r="CI939" s="73">
        <f t="shared" si="366"/>
        <v>0</v>
      </c>
      <c r="CJ939" s="73">
        <f t="shared" si="367"/>
        <v>0</v>
      </c>
      <c r="CK939" s="73"/>
      <c r="CL939" s="73">
        <f t="shared" si="368"/>
        <v>0</v>
      </c>
      <c r="CM939" s="73">
        <f t="shared" si="369"/>
        <v>0</v>
      </c>
      <c r="CN939" s="73">
        <f t="shared" si="370"/>
        <v>0</v>
      </c>
      <c r="CO939" s="73">
        <f t="shared" si="371"/>
        <v>0</v>
      </c>
      <c r="CP939" s="73">
        <f t="shared" si="372"/>
        <v>0</v>
      </c>
      <c r="CQ939" s="73">
        <f t="shared" si="373"/>
        <v>0</v>
      </c>
      <c r="CR939" s="73">
        <f t="shared" si="385"/>
        <v>0</v>
      </c>
      <c r="CS939" s="94"/>
      <c r="CT939" s="94"/>
      <c r="CU939" s="94"/>
      <c r="CV939" s="94"/>
      <c r="CW939" s="94"/>
    </row>
    <row r="940" spans="1:101" s="22" customFormat="1" x14ac:dyDescent="0.2">
      <c r="A940" s="91">
        <f t="shared" si="386"/>
        <v>929</v>
      </c>
      <c r="B940" s="61"/>
      <c r="C940" s="61"/>
      <c r="D940" s="61"/>
      <c r="E940" s="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AS940" s="109"/>
      <c r="AT940" s="94"/>
      <c r="AU940" s="94"/>
      <c r="AV940" s="94"/>
      <c r="AW940" s="94"/>
      <c r="AX940" s="94"/>
      <c r="AY940" s="94">
        <f t="shared" si="374"/>
        <v>929</v>
      </c>
      <c r="AZ940" s="94">
        <f>AVERAGE(B$12:B940)</f>
        <v>-1.0500267633333337E-3</v>
      </c>
      <c r="BA940" s="94">
        <f>AVERAGE(C$12:C940)</f>
        <v>4.6842394133333326E-3</v>
      </c>
      <c r="BB940" s="94">
        <f t="shared" si="375"/>
        <v>0</v>
      </c>
      <c r="BC940" s="94">
        <f t="shared" si="376"/>
        <v>0</v>
      </c>
      <c r="BD940" s="94">
        <f t="shared" si="387"/>
        <v>-6.3001605800000027E-2</v>
      </c>
      <c r="BE940" s="94">
        <f t="shared" si="388"/>
        <v>0.28105436479999996</v>
      </c>
      <c r="BF940" s="94">
        <f t="shared" si="389"/>
        <v>0.34405597060000004</v>
      </c>
      <c r="BG940" s="95">
        <f t="shared" si="377"/>
        <v>0</v>
      </c>
      <c r="BH940" s="95">
        <f t="shared" si="378"/>
        <v>0</v>
      </c>
      <c r="BI940" s="95">
        <f>(AVERAGE(B$12:B940)-AVERAGE($D$12:$D940))/STDEV(B$12:B940)</f>
        <v>-8.7081254602406233E-2</v>
      </c>
      <c r="BJ940" s="95">
        <f>(AVERAGE(C$12:C940)-AVERAGE($D$12:$D940))/STDEV(C$12:C940)</f>
        <v>0.10432948975861421</v>
      </c>
      <c r="BK940" s="94"/>
      <c r="BL940" s="94"/>
      <c r="BM940" s="94"/>
      <c r="BN940" s="72">
        <f t="shared" si="379"/>
        <v>0</v>
      </c>
      <c r="BO940" s="72">
        <f t="shared" si="380"/>
        <v>0</v>
      </c>
      <c r="BP940" s="72">
        <f t="shared" si="381"/>
        <v>0</v>
      </c>
      <c r="BQ940" s="72">
        <f t="shared" si="382"/>
        <v>1</v>
      </c>
      <c r="BR940" s="72">
        <f t="shared" si="383"/>
        <v>1</v>
      </c>
      <c r="BS940" s="72">
        <f t="shared" si="384"/>
        <v>1</v>
      </c>
      <c r="BT940" s="72"/>
      <c r="BU940" s="72"/>
      <c r="BV940" s="72"/>
      <c r="BW940" s="72"/>
      <c r="BX940" s="72"/>
      <c r="BY940" s="72"/>
      <c r="BZ940" s="72"/>
      <c r="CA940" s="72"/>
      <c r="CB940" s="72"/>
      <c r="CC940" s="73"/>
      <c r="CD940" s="73"/>
      <c r="CE940" s="73"/>
      <c r="CF940" s="73"/>
      <c r="CG940" s="73"/>
      <c r="CH940" s="73">
        <f t="shared" si="365"/>
        <v>0</v>
      </c>
      <c r="CI940" s="73">
        <f t="shared" si="366"/>
        <v>0</v>
      </c>
      <c r="CJ940" s="73">
        <f t="shared" si="367"/>
        <v>0</v>
      </c>
      <c r="CK940" s="73"/>
      <c r="CL940" s="73">
        <f t="shared" si="368"/>
        <v>0</v>
      </c>
      <c r="CM940" s="73">
        <f t="shared" si="369"/>
        <v>0</v>
      </c>
      <c r="CN940" s="73">
        <f t="shared" si="370"/>
        <v>0</v>
      </c>
      <c r="CO940" s="73">
        <f t="shared" si="371"/>
        <v>0</v>
      </c>
      <c r="CP940" s="73">
        <f t="shared" si="372"/>
        <v>0</v>
      </c>
      <c r="CQ940" s="73">
        <f t="shared" si="373"/>
        <v>0</v>
      </c>
      <c r="CR940" s="73">
        <f t="shared" si="385"/>
        <v>0</v>
      </c>
      <c r="CS940" s="94"/>
      <c r="CT940" s="94"/>
      <c r="CU940" s="94"/>
      <c r="CV940" s="94"/>
      <c r="CW940" s="94"/>
    </row>
    <row r="941" spans="1:101" s="22" customFormat="1" x14ac:dyDescent="0.2">
      <c r="A941" s="91">
        <f t="shared" si="386"/>
        <v>930</v>
      </c>
      <c r="B941" s="61"/>
      <c r="C941" s="61"/>
      <c r="D941" s="61"/>
      <c r="E941" s="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AS941" s="109"/>
      <c r="AT941" s="94"/>
      <c r="AU941" s="94"/>
      <c r="AV941" s="94"/>
      <c r="AW941" s="94"/>
      <c r="AX941" s="94"/>
      <c r="AY941" s="94">
        <f t="shared" si="374"/>
        <v>930</v>
      </c>
      <c r="AZ941" s="94">
        <f>AVERAGE(B$12:B941)</f>
        <v>-1.0500267633333337E-3</v>
      </c>
      <c r="BA941" s="94">
        <f>AVERAGE(C$12:C941)</f>
        <v>4.6842394133333326E-3</v>
      </c>
      <c r="BB941" s="94">
        <f t="shared" si="375"/>
        <v>0</v>
      </c>
      <c r="BC941" s="94">
        <f t="shared" si="376"/>
        <v>0</v>
      </c>
      <c r="BD941" s="94">
        <f t="shared" si="387"/>
        <v>-6.3001605800000027E-2</v>
      </c>
      <c r="BE941" s="94">
        <f t="shared" si="388"/>
        <v>0.28105436479999996</v>
      </c>
      <c r="BF941" s="94">
        <f t="shared" si="389"/>
        <v>0.34405597060000004</v>
      </c>
      <c r="BG941" s="95">
        <f t="shared" si="377"/>
        <v>0</v>
      </c>
      <c r="BH941" s="95">
        <f t="shared" si="378"/>
        <v>0</v>
      </c>
      <c r="BI941" s="95">
        <f>(AVERAGE(B$12:B941)-AVERAGE($D$12:$D941))/STDEV(B$12:B941)</f>
        <v>-8.7081254602406233E-2</v>
      </c>
      <c r="BJ941" s="95">
        <f>(AVERAGE(C$12:C941)-AVERAGE($D$12:$D941))/STDEV(C$12:C941)</f>
        <v>0.10432948975861421</v>
      </c>
      <c r="BK941" s="94"/>
      <c r="BL941" s="94"/>
      <c r="BM941" s="94"/>
      <c r="BN941" s="72">
        <f t="shared" si="379"/>
        <v>0</v>
      </c>
      <c r="BO941" s="72">
        <f t="shared" si="380"/>
        <v>0</v>
      </c>
      <c r="BP941" s="72">
        <f t="shared" si="381"/>
        <v>0</v>
      </c>
      <c r="BQ941" s="72">
        <f t="shared" si="382"/>
        <v>1</v>
      </c>
      <c r="BR941" s="72">
        <f t="shared" si="383"/>
        <v>1</v>
      </c>
      <c r="BS941" s="72">
        <f t="shared" si="384"/>
        <v>1</v>
      </c>
      <c r="BT941" s="72"/>
      <c r="BU941" s="72"/>
      <c r="BV941" s="72"/>
      <c r="BW941" s="72"/>
      <c r="BX941" s="72"/>
      <c r="BY941" s="72"/>
      <c r="BZ941" s="72"/>
      <c r="CA941" s="72"/>
      <c r="CB941" s="72"/>
      <c r="CC941" s="73"/>
      <c r="CD941" s="73"/>
      <c r="CE941" s="73"/>
      <c r="CF941" s="73"/>
      <c r="CG941" s="73"/>
      <c r="CH941" s="73">
        <f t="shared" si="365"/>
        <v>0</v>
      </c>
      <c r="CI941" s="73">
        <f t="shared" si="366"/>
        <v>0</v>
      </c>
      <c r="CJ941" s="73">
        <f t="shared" si="367"/>
        <v>0</v>
      </c>
      <c r="CK941" s="73"/>
      <c r="CL941" s="73">
        <f t="shared" si="368"/>
        <v>0</v>
      </c>
      <c r="CM941" s="73">
        <f t="shared" si="369"/>
        <v>0</v>
      </c>
      <c r="CN941" s="73">
        <f t="shared" si="370"/>
        <v>0</v>
      </c>
      <c r="CO941" s="73">
        <f t="shared" si="371"/>
        <v>0</v>
      </c>
      <c r="CP941" s="73">
        <f t="shared" si="372"/>
        <v>0</v>
      </c>
      <c r="CQ941" s="73">
        <f t="shared" si="373"/>
        <v>0</v>
      </c>
      <c r="CR941" s="73">
        <f t="shared" si="385"/>
        <v>0</v>
      </c>
      <c r="CS941" s="94"/>
      <c r="CT941" s="94"/>
      <c r="CU941" s="94"/>
      <c r="CV941" s="94"/>
      <c r="CW941" s="94"/>
    </row>
    <row r="942" spans="1:101" s="22" customFormat="1" x14ac:dyDescent="0.2">
      <c r="A942" s="91">
        <f t="shared" si="386"/>
        <v>931</v>
      </c>
      <c r="B942" s="61"/>
      <c r="C942" s="61"/>
      <c r="D942" s="61"/>
      <c r="E942" s="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AS942" s="109"/>
      <c r="AT942" s="94"/>
      <c r="AU942" s="94"/>
      <c r="AV942" s="94"/>
      <c r="AW942" s="94"/>
      <c r="AX942" s="94"/>
      <c r="AY942" s="94">
        <f t="shared" si="374"/>
        <v>931</v>
      </c>
      <c r="AZ942" s="94">
        <f>AVERAGE(B$12:B942)</f>
        <v>-1.0500267633333337E-3</v>
      </c>
      <c r="BA942" s="94">
        <f>AVERAGE(C$12:C942)</f>
        <v>4.6842394133333326E-3</v>
      </c>
      <c r="BB942" s="94">
        <f t="shared" si="375"/>
        <v>0</v>
      </c>
      <c r="BC942" s="94">
        <f t="shared" si="376"/>
        <v>0</v>
      </c>
      <c r="BD942" s="94">
        <f t="shared" si="387"/>
        <v>-6.3001605800000027E-2</v>
      </c>
      <c r="BE942" s="94">
        <f t="shared" si="388"/>
        <v>0.28105436479999996</v>
      </c>
      <c r="BF942" s="94">
        <f t="shared" si="389"/>
        <v>0.34405597060000004</v>
      </c>
      <c r="BG942" s="95">
        <f t="shared" si="377"/>
        <v>0</v>
      </c>
      <c r="BH942" s="95">
        <f t="shared" si="378"/>
        <v>0</v>
      </c>
      <c r="BI942" s="95">
        <f>(AVERAGE(B$12:B942)-AVERAGE($D$12:$D942))/STDEV(B$12:B942)</f>
        <v>-8.7081254602406233E-2</v>
      </c>
      <c r="BJ942" s="95">
        <f>(AVERAGE(C$12:C942)-AVERAGE($D$12:$D942))/STDEV(C$12:C942)</f>
        <v>0.10432948975861421</v>
      </c>
      <c r="BK942" s="94"/>
      <c r="BL942" s="94"/>
      <c r="BM942" s="94"/>
      <c r="BN942" s="72">
        <f t="shared" si="379"/>
        <v>0</v>
      </c>
      <c r="BO942" s="72">
        <f t="shared" si="380"/>
        <v>0</v>
      </c>
      <c r="BP942" s="72">
        <f t="shared" si="381"/>
        <v>0</v>
      </c>
      <c r="BQ942" s="72">
        <f t="shared" si="382"/>
        <v>1</v>
      </c>
      <c r="BR942" s="72">
        <f t="shared" si="383"/>
        <v>1</v>
      </c>
      <c r="BS942" s="72">
        <f t="shared" si="384"/>
        <v>1</v>
      </c>
      <c r="BT942" s="72"/>
      <c r="BU942" s="72"/>
      <c r="BV942" s="72"/>
      <c r="BW942" s="72"/>
      <c r="BX942" s="72"/>
      <c r="BY942" s="72"/>
      <c r="BZ942" s="72"/>
      <c r="CA942" s="72"/>
      <c r="CB942" s="72"/>
      <c r="CC942" s="73"/>
      <c r="CD942" s="73"/>
      <c r="CE942" s="73"/>
      <c r="CF942" s="73"/>
      <c r="CG942" s="73"/>
      <c r="CH942" s="73">
        <f t="shared" si="365"/>
        <v>0</v>
      </c>
      <c r="CI942" s="73">
        <f t="shared" si="366"/>
        <v>0</v>
      </c>
      <c r="CJ942" s="73">
        <f t="shared" si="367"/>
        <v>0</v>
      </c>
      <c r="CK942" s="73"/>
      <c r="CL942" s="73">
        <f t="shared" si="368"/>
        <v>0</v>
      </c>
      <c r="CM942" s="73">
        <f t="shared" si="369"/>
        <v>0</v>
      </c>
      <c r="CN942" s="73">
        <f t="shared" si="370"/>
        <v>0</v>
      </c>
      <c r="CO942" s="73">
        <f t="shared" si="371"/>
        <v>0</v>
      </c>
      <c r="CP942" s="73">
        <f t="shared" si="372"/>
        <v>0</v>
      </c>
      <c r="CQ942" s="73">
        <f t="shared" si="373"/>
        <v>0</v>
      </c>
      <c r="CR942" s="73">
        <f t="shared" si="385"/>
        <v>0</v>
      </c>
      <c r="CS942" s="94"/>
      <c r="CT942" s="94"/>
      <c r="CU942" s="94"/>
      <c r="CV942" s="94"/>
      <c r="CW942" s="94"/>
    </row>
    <row r="943" spans="1:101" s="22" customFormat="1" x14ac:dyDescent="0.2">
      <c r="A943" s="91">
        <f t="shared" si="386"/>
        <v>932</v>
      </c>
      <c r="B943" s="61"/>
      <c r="C943" s="61"/>
      <c r="D943" s="61"/>
      <c r="E943" s="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AS943" s="109"/>
      <c r="AT943" s="94"/>
      <c r="AU943" s="94"/>
      <c r="AV943" s="94"/>
      <c r="AW943" s="94"/>
      <c r="AX943" s="94"/>
      <c r="AY943" s="94">
        <f t="shared" si="374"/>
        <v>932</v>
      </c>
      <c r="AZ943" s="94">
        <f>AVERAGE(B$12:B943)</f>
        <v>-1.0500267633333337E-3</v>
      </c>
      <c r="BA943" s="94">
        <f>AVERAGE(C$12:C943)</f>
        <v>4.6842394133333326E-3</v>
      </c>
      <c r="BB943" s="94">
        <f t="shared" si="375"/>
        <v>0</v>
      </c>
      <c r="BC943" s="94">
        <f t="shared" si="376"/>
        <v>0</v>
      </c>
      <c r="BD943" s="94">
        <f t="shared" si="387"/>
        <v>-6.3001605800000027E-2</v>
      </c>
      <c r="BE943" s="94">
        <f t="shared" si="388"/>
        <v>0.28105436479999996</v>
      </c>
      <c r="BF943" s="94">
        <f t="shared" si="389"/>
        <v>0.34405597060000004</v>
      </c>
      <c r="BG943" s="95">
        <f t="shared" si="377"/>
        <v>0</v>
      </c>
      <c r="BH943" s="95">
        <f t="shared" si="378"/>
        <v>0</v>
      </c>
      <c r="BI943" s="95">
        <f>(AVERAGE(B$12:B943)-AVERAGE($D$12:$D943))/STDEV(B$12:B943)</f>
        <v>-8.7081254602406233E-2</v>
      </c>
      <c r="BJ943" s="95">
        <f>(AVERAGE(C$12:C943)-AVERAGE($D$12:$D943))/STDEV(C$12:C943)</f>
        <v>0.10432948975861421</v>
      </c>
      <c r="BK943" s="94"/>
      <c r="BL943" s="94"/>
      <c r="BM943" s="94"/>
      <c r="BN943" s="72">
        <f t="shared" si="379"/>
        <v>0</v>
      </c>
      <c r="BO943" s="72">
        <f t="shared" si="380"/>
        <v>0</v>
      </c>
      <c r="BP943" s="72">
        <f t="shared" si="381"/>
        <v>0</v>
      </c>
      <c r="BQ943" s="72">
        <f t="shared" si="382"/>
        <v>1</v>
      </c>
      <c r="BR943" s="72">
        <f t="shared" si="383"/>
        <v>1</v>
      </c>
      <c r="BS943" s="72">
        <f t="shared" si="384"/>
        <v>1</v>
      </c>
      <c r="BT943" s="72"/>
      <c r="BU943" s="72"/>
      <c r="BV943" s="72"/>
      <c r="BW943" s="72"/>
      <c r="BX943" s="72"/>
      <c r="BY943" s="72"/>
      <c r="BZ943" s="72"/>
      <c r="CA943" s="72"/>
      <c r="CB943" s="72"/>
      <c r="CC943" s="73"/>
      <c r="CD943" s="73"/>
      <c r="CE943" s="73"/>
      <c r="CF943" s="73"/>
      <c r="CG943" s="73"/>
      <c r="CH943" s="73">
        <f t="shared" si="365"/>
        <v>0</v>
      </c>
      <c r="CI943" s="73">
        <f t="shared" si="366"/>
        <v>0</v>
      </c>
      <c r="CJ943" s="73">
        <f t="shared" si="367"/>
        <v>0</v>
      </c>
      <c r="CK943" s="73"/>
      <c r="CL943" s="73">
        <f t="shared" si="368"/>
        <v>0</v>
      </c>
      <c r="CM943" s="73">
        <f t="shared" si="369"/>
        <v>0</v>
      </c>
      <c r="CN943" s="73">
        <f t="shared" si="370"/>
        <v>0</v>
      </c>
      <c r="CO943" s="73">
        <f t="shared" si="371"/>
        <v>0</v>
      </c>
      <c r="CP943" s="73">
        <f t="shared" si="372"/>
        <v>0</v>
      </c>
      <c r="CQ943" s="73">
        <f t="shared" si="373"/>
        <v>0</v>
      </c>
      <c r="CR943" s="73">
        <f t="shared" si="385"/>
        <v>0</v>
      </c>
      <c r="CS943" s="94"/>
      <c r="CT943" s="94"/>
      <c r="CU943" s="94"/>
      <c r="CV943" s="94"/>
      <c r="CW943" s="94"/>
    </row>
    <row r="944" spans="1:101" s="22" customFormat="1" x14ac:dyDescent="0.2">
      <c r="A944" s="91">
        <f t="shared" si="386"/>
        <v>933</v>
      </c>
      <c r="B944" s="61"/>
      <c r="C944" s="61"/>
      <c r="D944" s="61"/>
      <c r="E944" s="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AS944" s="109"/>
      <c r="AT944" s="94"/>
      <c r="AU944" s="94"/>
      <c r="AV944" s="94"/>
      <c r="AW944" s="94"/>
      <c r="AX944" s="94"/>
      <c r="AY944" s="94">
        <f t="shared" si="374"/>
        <v>933</v>
      </c>
      <c r="AZ944" s="94">
        <f>AVERAGE(B$12:B944)</f>
        <v>-1.0500267633333337E-3</v>
      </c>
      <c r="BA944" s="94">
        <f>AVERAGE(C$12:C944)</f>
        <v>4.6842394133333326E-3</v>
      </c>
      <c r="BB944" s="94">
        <f t="shared" si="375"/>
        <v>0</v>
      </c>
      <c r="BC944" s="94">
        <f t="shared" si="376"/>
        <v>0</v>
      </c>
      <c r="BD944" s="94">
        <f t="shared" si="387"/>
        <v>-6.3001605800000027E-2</v>
      </c>
      <c r="BE944" s="94">
        <f t="shared" si="388"/>
        <v>0.28105436479999996</v>
      </c>
      <c r="BF944" s="94">
        <f t="shared" si="389"/>
        <v>0.34405597060000004</v>
      </c>
      <c r="BG944" s="95">
        <f t="shared" si="377"/>
        <v>0</v>
      </c>
      <c r="BH944" s="95">
        <f t="shared" si="378"/>
        <v>0</v>
      </c>
      <c r="BI944" s="95">
        <f>(AVERAGE(B$12:B944)-AVERAGE($D$12:$D944))/STDEV(B$12:B944)</f>
        <v>-8.7081254602406233E-2</v>
      </c>
      <c r="BJ944" s="95">
        <f>(AVERAGE(C$12:C944)-AVERAGE($D$12:$D944))/STDEV(C$12:C944)</f>
        <v>0.10432948975861421</v>
      </c>
      <c r="BK944" s="94"/>
      <c r="BL944" s="94"/>
      <c r="BM944" s="94"/>
      <c r="BN944" s="72">
        <f t="shared" si="379"/>
        <v>0</v>
      </c>
      <c r="BO944" s="72">
        <f t="shared" si="380"/>
        <v>0</v>
      </c>
      <c r="BP944" s="72">
        <f t="shared" si="381"/>
        <v>0</v>
      </c>
      <c r="BQ944" s="72">
        <f t="shared" si="382"/>
        <v>1</v>
      </c>
      <c r="BR944" s="72">
        <f t="shared" si="383"/>
        <v>1</v>
      </c>
      <c r="BS944" s="72">
        <f t="shared" si="384"/>
        <v>1</v>
      </c>
      <c r="BT944" s="72"/>
      <c r="BU944" s="72"/>
      <c r="BV944" s="72"/>
      <c r="BW944" s="72"/>
      <c r="BX944" s="72"/>
      <c r="BY944" s="72"/>
      <c r="BZ944" s="72"/>
      <c r="CA944" s="72"/>
      <c r="CB944" s="72"/>
      <c r="CC944" s="73"/>
      <c r="CD944" s="73"/>
      <c r="CE944" s="73"/>
      <c r="CF944" s="73"/>
      <c r="CG944" s="73"/>
      <c r="CH944" s="73">
        <f t="shared" si="365"/>
        <v>0</v>
      </c>
      <c r="CI944" s="73">
        <f t="shared" si="366"/>
        <v>0</v>
      </c>
      <c r="CJ944" s="73">
        <f t="shared" si="367"/>
        <v>0</v>
      </c>
      <c r="CK944" s="73"/>
      <c r="CL944" s="73">
        <f t="shared" si="368"/>
        <v>0</v>
      </c>
      <c r="CM944" s="73">
        <f t="shared" si="369"/>
        <v>0</v>
      </c>
      <c r="CN944" s="73">
        <f t="shared" si="370"/>
        <v>0</v>
      </c>
      <c r="CO944" s="73">
        <f t="shared" si="371"/>
        <v>0</v>
      </c>
      <c r="CP944" s="73">
        <f t="shared" si="372"/>
        <v>0</v>
      </c>
      <c r="CQ944" s="73">
        <f t="shared" si="373"/>
        <v>0</v>
      </c>
      <c r="CR944" s="73">
        <f t="shared" si="385"/>
        <v>0</v>
      </c>
      <c r="CS944" s="94"/>
      <c r="CT944" s="94"/>
      <c r="CU944" s="94"/>
      <c r="CV944" s="94"/>
      <c r="CW944" s="94"/>
    </row>
    <row r="945" spans="1:101" s="22" customFormat="1" x14ac:dyDescent="0.2">
      <c r="A945" s="91">
        <f t="shared" si="386"/>
        <v>934</v>
      </c>
      <c r="B945" s="61"/>
      <c r="C945" s="61"/>
      <c r="D945" s="61"/>
      <c r="E945" s="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AS945" s="109"/>
      <c r="AT945" s="94"/>
      <c r="AU945" s="94"/>
      <c r="AV945" s="94"/>
      <c r="AW945" s="94"/>
      <c r="AX945" s="94"/>
      <c r="AY945" s="94">
        <f t="shared" si="374"/>
        <v>934</v>
      </c>
      <c r="AZ945" s="94">
        <f>AVERAGE(B$12:B945)</f>
        <v>-1.0500267633333337E-3</v>
      </c>
      <c r="BA945" s="94">
        <f>AVERAGE(C$12:C945)</f>
        <v>4.6842394133333326E-3</v>
      </c>
      <c r="BB945" s="94">
        <f t="shared" si="375"/>
        <v>0</v>
      </c>
      <c r="BC945" s="94">
        <f t="shared" si="376"/>
        <v>0</v>
      </c>
      <c r="BD945" s="94">
        <f t="shared" si="387"/>
        <v>-6.3001605800000027E-2</v>
      </c>
      <c r="BE945" s="94">
        <f t="shared" si="388"/>
        <v>0.28105436479999996</v>
      </c>
      <c r="BF945" s="94">
        <f t="shared" si="389"/>
        <v>0.34405597060000004</v>
      </c>
      <c r="BG945" s="95">
        <f t="shared" si="377"/>
        <v>0</v>
      </c>
      <c r="BH945" s="95">
        <f t="shared" si="378"/>
        <v>0</v>
      </c>
      <c r="BI945" s="95">
        <f>(AVERAGE(B$12:B945)-AVERAGE($D$12:$D945))/STDEV(B$12:B945)</f>
        <v>-8.7081254602406233E-2</v>
      </c>
      <c r="BJ945" s="95">
        <f>(AVERAGE(C$12:C945)-AVERAGE($D$12:$D945))/STDEV(C$12:C945)</f>
        <v>0.10432948975861421</v>
      </c>
      <c r="BK945" s="94"/>
      <c r="BL945" s="94"/>
      <c r="BM945" s="94"/>
      <c r="BN945" s="72">
        <f t="shared" si="379"/>
        <v>0</v>
      </c>
      <c r="BO945" s="72">
        <f t="shared" si="380"/>
        <v>0</v>
      </c>
      <c r="BP945" s="72">
        <f t="shared" si="381"/>
        <v>0</v>
      </c>
      <c r="BQ945" s="72">
        <f t="shared" si="382"/>
        <v>1</v>
      </c>
      <c r="BR945" s="72">
        <f t="shared" si="383"/>
        <v>1</v>
      </c>
      <c r="BS945" s="72">
        <f t="shared" si="384"/>
        <v>1</v>
      </c>
      <c r="BT945" s="72"/>
      <c r="BU945" s="72"/>
      <c r="BV945" s="72"/>
      <c r="BW945" s="72"/>
      <c r="BX945" s="72"/>
      <c r="BY945" s="72"/>
      <c r="BZ945" s="72"/>
      <c r="CA945" s="72"/>
      <c r="CB945" s="72"/>
      <c r="CC945" s="73"/>
      <c r="CD945" s="73"/>
      <c r="CE945" s="73"/>
      <c r="CF945" s="73"/>
      <c r="CG945" s="73"/>
      <c r="CH945" s="73">
        <f t="shared" si="365"/>
        <v>0</v>
      </c>
      <c r="CI945" s="73">
        <f t="shared" si="366"/>
        <v>0</v>
      </c>
      <c r="CJ945" s="73">
        <f t="shared" si="367"/>
        <v>0</v>
      </c>
      <c r="CK945" s="73"/>
      <c r="CL945" s="73">
        <f t="shared" si="368"/>
        <v>0</v>
      </c>
      <c r="CM945" s="73">
        <f t="shared" si="369"/>
        <v>0</v>
      </c>
      <c r="CN945" s="73">
        <f t="shared" si="370"/>
        <v>0</v>
      </c>
      <c r="CO945" s="73">
        <f t="shared" si="371"/>
        <v>0</v>
      </c>
      <c r="CP945" s="73">
        <f t="shared" si="372"/>
        <v>0</v>
      </c>
      <c r="CQ945" s="73">
        <f t="shared" si="373"/>
        <v>0</v>
      </c>
      <c r="CR945" s="73">
        <f t="shared" si="385"/>
        <v>0</v>
      </c>
      <c r="CS945" s="94"/>
      <c r="CT945" s="94"/>
      <c r="CU945" s="94"/>
      <c r="CV945" s="94"/>
      <c r="CW945" s="94"/>
    </row>
    <row r="946" spans="1:101" s="22" customFormat="1" x14ac:dyDescent="0.2">
      <c r="A946" s="91">
        <f t="shared" si="386"/>
        <v>935</v>
      </c>
      <c r="B946" s="61"/>
      <c r="C946" s="61"/>
      <c r="D946" s="61"/>
      <c r="E946" s="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AS946" s="109"/>
      <c r="AT946" s="94"/>
      <c r="AU946" s="94"/>
      <c r="AV946" s="94"/>
      <c r="AW946" s="94"/>
      <c r="AX946" s="94"/>
      <c r="AY946" s="94">
        <f t="shared" si="374"/>
        <v>935</v>
      </c>
      <c r="AZ946" s="94">
        <f>AVERAGE(B$12:B946)</f>
        <v>-1.0500267633333337E-3</v>
      </c>
      <c r="BA946" s="94">
        <f>AVERAGE(C$12:C946)</f>
        <v>4.6842394133333326E-3</v>
      </c>
      <c r="BB946" s="94">
        <f t="shared" si="375"/>
        <v>0</v>
      </c>
      <c r="BC946" s="94">
        <f t="shared" si="376"/>
        <v>0</v>
      </c>
      <c r="BD946" s="94">
        <f t="shared" si="387"/>
        <v>-6.3001605800000027E-2</v>
      </c>
      <c r="BE946" s="94">
        <f t="shared" si="388"/>
        <v>0.28105436479999996</v>
      </c>
      <c r="BF946" s="94">
        <f t="shared" si="389"/>
        <v>0.34405597060000004</v>
      </c>
      <c r="BG946" s="95">
        <f t="shared" si="377"/>
        <v>0</v>
      </c>
      <c r="BH946" s="95">
        <f t="shared" si="378"/>
        <v>0</v>
      </c>
      <c r="BI946" s="95">
        <f>(AVERAGE(B$12:B946)-AVERAGE($D$12:$D946))/STDEV(B$12:B946)</f>
        <v>-8.7081254602406233E-2</v>
      </c>
      <c r="BJ946" s="95">
        <f>(AVERAGE(C$12:C946)-AVERAGE($D$12:$D946))/STDEV(C$12:C946)</f>
        <v>0.10432948975861421</v>
      </c>
      <c r="BK946" s="94"/>
      <c r="BL946" s="94"/>
      <c r="BM946" s="94"/>
      <c r="BN946" s="72">
        <f t="shared" si="379"/>
        <v>0</v>
      </c>
      <c r="BO946" s="72">
        <f t="shared" si="380"/>
        <v>0</v>
      </c>
      <c r="BP946" s="72">
        <f t="shared" si="381"/>
        <v>0</v>
      </c>
      <c r="BQ946" s="72">
        <f t="shared" si="382"/>
        <v>1</v>
      </c>
      <c r="BR946" s="72">
        <f t="shared" si="383"/>
        <v>1</v>
      </c>
      <c r="BS946" s="72">
        <f t="shared" si="384"/>
        <v>1</v>
      </c>
      <c r="BT946" s="72"/>
      <c r="BU946" s="72"/>
      <c r="BV946" s="72"/>
      <c r="BW946" s="72"/>
      <c r="BX946" s="72"/>
      <c r="BY946" s="72"/>
      <c r="BZ946" s="72"/>
      <c r="CA946" s="72"/>
      <c r="CB946" s="72"/>
      <c r="CC946" s="73"/>
      <c r="CD946" s="73"/>
      <c r="CE946" s="73"/>
      <c r="CF946" s="73"/>
      <c r="CG946" s="73"/>
      <c r="CH946" s="73">
        <f t="shared" si="365"/>
        <v>0</v>
      </c>
      <c r="CI946" s="73">
        <f t="shared" si="366"/>
        <v>0</v>
      </c>
      <c r="CJ946" s="73">
        <f t="shared" si="367"/>
        <v>0</v>
      </c>
      <c r="CK946" s="73"/>
      <c r="CL946" s="73">
        <f t="shared" si="368"/>
        <v>0</v>
      </c>
      <c r="CM946" s="73">
        <f t="shared" si="369"/>
        <v>0</v>
      </c>
      <c r="CN946" s="73">
        <f t="shared" si="370"/>
        <v>0</v>
      </c>
      <c r="CO946" s="73">
        <f t="shared" si="371"/>
        <v>0</v>
      </c>
      <c r="CP946" s="73">
        <f t="shared" si="372"/>
        <v>0</v>
      </c>
      <c r="CQ946" s="73">
        <f t="shared" si="373"/>
        <v>0</v>
      </c>
      <c r="CR946" s="73">
        <f t="shared" si="385"/>
        <v>0</v>
      </c>
      <c r="CS946" s="94"/>
      <c r="CT946" s="94"/>
      <c r="CU946" s="94"/>
      <c r="CV946" s="94"/>
      <c r="CW946" s="94"/>
    </row>
    <row r="947" spans="1:101" s="22" customFormat="1" x14ac:dyDescent="0.2">
      <c r="A947" s="91">
        <f t="shared" si="386"/>
        <v>936</v>
      </c>
      <c r="B947" s="61"/>
      <c r="C947" s="61"/>
      <c r="D947" s="61"/>
      <c r="E947" s="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AS947" s="109"/>
      <c r="AT947" s="94"/>
      <c r="AU947" s="94"/>
      <c r="AV947" s="94"/>
      <c r="AW947" s="94"/>
      <c r="AX947" s="94"/>
      <c r="AY947" s="94">
        <f t="shared" si="374"/>
        <v>936</v>
      </c>
      <c r="AZ947" s="94">
        <f>AVERAGE(B$12:B947)</f>
        <v>-1.0500267633333337E-3</v>
      </c>
      <c r="BA947" s="94">
        <f>AVERAGE(C$12:C947)</f>
        <v>4.6842394133333326E-3</v>
      </c>
      <c r="BB947" s="94">
        <f t="shared" si="375"/>
        <v>0</v>
      </c>
      <c r="BC947" s="94">
        <f t="shared" si="376"/>
        <v>0</v>
      </c>
      <c r="BD947" s="94">
        <f t="shared" si="387"/>
        <v>-6.3001605800000027E-2</v>
      </c>
      <c r="BE947" s="94">
        <f t="shared" si="388"/>
        <v>0.28105436479999996</v>
      </c>
      <c r="BF947" s="94">
        <f t="shared" si="389"/>
        <v>0.34405597060000004</v>
      </c>
      <c r="BG947" s="95">
        <f t="shared" si="377"/>
        <v>0</v>
      </c>
      <c r="BH947" s="95">
        <f t="shared" si="378"/>
        <v>0</v>
      </c>
      <c r="BI947" s="95">
        <f>(AVERAGE(B$12:B947)-AVERAGE($D$12:$D947))/STDEV(B$12:B947)</f>
        <v>-8.7081254602406233E-2</v>
      </c>
      <c r="BJ947" s="95">
        <f>(AVERAGE(C$12:C947)-AVERAGE($D$12:$D947))/STDEV(C$12:C947)</f>
        <v>0.10432948975861421</v>
      </c>
      <c r="BK947" s="94"/>
      <c r="BL947" s="94"/>
      <c r="BM947" s="94"/>
      <c r="BN947" s="72">
        <f t="shared" si="379"/>
        <v>0</v>
      </c>
      <c r="BO947" s="72">
        <f t="shared" si="380"/>
        <v>0</v>
      </c>
      <c r="BP947" s="72">
        <f t="shared" si="381"/>
        <v>0</v>
      </c>
      <c r="BQ947" s="72">
        <f t="shared" si="382"/>
        <v>1</v>
      </c>
      <c r="BR947" s="72">
        <f t="shared" si="383"/>
        <v>1</v>
      </c>
      <c r="BS947" s="72">
        <f t="shared" si="384"/>
        <v>1</v>
      </c>
      <c r="BT947" s="72"/>
      <c r="BU947" s="72"/>
      <c r="BV947" s="72"/>
      <c r="BW947" s="72"/>
      <c r="BX947" s="72"/>
      <c r="BY947" s="72"/>
      <c r="BZ947" s="72"/>
      <c r="CA947" s="72"/>
      <c r="CB947" s="72"/>
      <c r="CC947" s="73"/>
      <c r="CD947" s="73"/>
      <c r="CE947" s="73"/>
      <c r="CF947" s="73"/>
      <c r="CG947" s="73"/>
      <c r="CH947" s="73">
        <f t="shared" si="365"/>
        <v>0</v>
      </c>
      <c r="CI947" s="73">
        <f t="shared" si="366"/>
        <v>0</v>
      </c>
      <c r="CJ947" s="73">
        <f t="shared" si="367"/>
        <v>0</v>
      </c>
      <c r="CK947" s="73"/>
      <c r="CL947" s="73">
        <f t="shared" si="368"/>
        <v>0</v>
      </c>
      <c r="CM947" s="73">
        <f t="shared" si="369"/>
        <v>0</v>
      </c>
      <c r="CN947" s="73">
        <f t="shared" si="370"/>
        <v>0</v>
      </c>
      <c r="CO947" s="73">
        <f t="shared" si="371"/>
        <v>0</v>
      </c>
      <c r="CP947" s="73">
        <f t="shared" si="372"/>
        <v>0</v>
      </c>
      <c r="CQ947" s="73">
        <f t="shared" si="373"/>
        <v>0</v>
      </c>
      <c r="CR947" s="73">
        <f t="shared" si="385"/>
        <v>0</v>
      </c>
      <c r="CS947" s="94"/>
      <c r="CT947" s="94"/>
      <c r="CU947" s="94"/>
      <c r="CV947" s="94"/>
      <c r="CW947" s="94"/>
    </row>
    <row r="948" spans="1:101" s="22" customFormat="1" x14ac:dyDescent="0.2">
      <c r="A948" s="91">
        <f t="shared" si="386"/>
        <v>937</v>
      </c>
      <c r="B948" s="61"/>
      <c r="C948" s="61"/>
      <c r="D948" s="61"/>
      <c r="E948" s="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AS948" s="109"/>
      <c r="AT948" s="94"/>
      <c r="AU948" s="94"/>
      <c r="AV948" s="94"/>
      <c r="AW948" s="94"/>
      <c r="AX948" s="94"/>
      <c r="AY948" s="94">
        <f t="shared" si="374"/>
        <v>937</v>
      </c>
      <c r="AZ948" s="94">
        <f>AVERAGE(B$12:B948)</f>
        <v>-1.0500267633333337E-3</v>
      </c>
      <c r="BA948" s="94">
        <f>AVERAGE(C$12:C948)</f>
        <v>4.6842394133333326E-3</v>
      </c>
      <c r="BB948" s="94">
        <f t="shared" si="375"/>
        <v>0</v>
      </c>
      <c r="BC948" s="94">
        <f t="shared" si="376"/>
        <v>0</v>
      </c>
      <c r="BD948" s="94">
        <f t="shared" si="387"/>
        <v>-6.3001605800000027E-2</v>
      </c>
      <c r="BE948" s="94">
        <f t="shared" si="388"/>
        <v>0.28105436479999996</v>
      </c>
      <c r="BF948" s="94">
        <f t="shared" si="389"/>
        <v>0.34405597060000004</v>
      </c>
      <c r="BG948" s="95">
        <f t="shared" si="377"/>
        <v>0</v>
      </c>
      <c r="BH948" s="95">
        <f t="shared" si="378"/>
        <v>0</v>
      </c>
      <c r="BI948" s="95">
        <f>(AVERAGE(B$12:B948)-AVERAGE($D$12:$D948))/STDEV(B$12:B948)</f>
        <v>-8.7081254602406233E-2</v>
      </c>
      <c r="BJ948" s="95">
        <f>(AVERAGE(C$12:C948)-AVERAGE($D$12:$D948))/STDEV(C$12:C948)</f>
        <v>0.10432948975861421</v>
      </c>
      <c r="BK948" s="94"/>
      <c r="BL948" s="94"/>
      <c r="BM948" s="94"/>
      <c r="BN948" s="72">
        <f t="shared" si="379"/>
        <v>0</v>
      </c>
      <c r="BO948" s="72">
        <f t="shared" si="380"/>
        <v>0</v>
      </c>
      <c r="BP948" s="72">
        <f t="shared" si="381"/>
        <v>0</v>
      </c>
      <c r="BQ948" s="72">
        <f t="shared" si="382"/>
        <v>1</v>
      </c>
      <c r="BR948" s="72">
        <f t="shared" si="383"/>
        <v>1</v>
      </c>
      <c r="BS948" s="72">
        <f t="shared" si="384"/>
        <v>1</v>
      </c>
      <c r="BT948" s="72"/>
      <c r="BU948" s="72"/>
      <c r="BV948" s="72"/>
      <c r="BW948" s="72"/>
      <c r="BX948" s="72"/>
      <c r="BY948" s="72"/>
      <c r="BZ948" s="72"/>
      <c r="CA948" s="72"/>
      <c r="CB948" s="72"/>
      <c r="CC948" s="73"/>
      <c r="CD948" s="73"/>
      <c r="CE948" s="73"/>
      <c r="CF948" s="73"/>
      <c r="CG948" s="73"/>
      <c r="CH948" s="73">
        <f t="shared" si="365"/>
        <v>0</v>
      </c>
      <c r="CI948" s="73">
        <f t="shared" si="366"/>
        <v>0</v>
      </c>
      <c r="CJ948" s="73">
        <f t="shared" si="367"/>
        <v>0</v>
      </c>
      <c r="CK948" s="73"/>
      <c r="CL948" s="73">
        <f t="shared" si="368"/>
        <v>0</v>
      </c>
      <c r="CM948" s="73">
        <f t="shared" si="369"/>
        <v>0</v>
      </c>
      <c r="CN948" s="73">
        <f t="shared" si="370"/>
        <v>0</v>
      </c>
      <c r="CO948" s="73">
        <f t="shared" si="371"/>
        <v>0</v>
      </c>
      <c r="CP948" s="73">
        <f t="shared" si="372"/>
        <v>0</v>
      </c>
      <c r="CQ948" s="73">
        <f t="shared" si="373"/>
        <v>0</v>
      </c>
      <c r="CR948" s="73">
        <f t="shared" si="385"/>
        <v>0</v>
      </c>
      <c r="CS948" s="94"/>
      <c r="CT948" s="94"/>
      <c r="CU948" s="94"/>
      <c r="CV948" s="94"/>
      <c r="CW948" s="94"/>
    </row>
    <row r="949" spans="1:101" s="22" customFormat="1" x14ac:dyDescent="0.2">
      <c r="A949" s="91">
        <f t="shared" si="386"/>
        <v>938</v>
      </c>
      <c r="B949" s="61"/>
      <c r="C949" s="61"/>
      <c r="D949" s="61"/>
      <c r="E949" s="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AS949" s="109"/>
      <c r="AT949" s="94"/>
      <c r="AU949" s="94"/>
      <c r="AV949" s="94"/>
      <c r="AW949" s="94"/>
      <c r="AX949" s="94"/>
      <c r="AY949" s="94">
        <f t="shared" si="374"/>
        <v>938</v>
      </c>
      <c r="AZ949" s="94">
        <f>AVERAGE(B$12:B949)</f>
        <v>-1.0500267633333337E-3</v>
      </c>
      <c r="BA949" s="94">
        <f>AVERAGE(C$12:C949)</f>
        <v>4.6842394133333326E-3</v>
      </c>
      <c r="BB949" s="94">
        <f t="shared" si="375"/>
        <v>0</v>
      </c>
      <c r="BC949" s="94">
        <f t="shared" si="376"/>
        <v>0</v>
      </c>
      <c r="BD949" s="94">
        <f t="shared" si="387"/>
        <v>-6.3001605800000027E-2</v>
      </c>
      <c r="BE949" s="94">
        <f t="shared" si="388"/>
        <v>0.28105436479999996</v>
      </c>
      <c r="BF949" s="94">
        <f t="shared" si="389"/>
        <v>0.34405597060000004</v>
      </c>
      <c r="BG949" s="95">
        <f t="shared" si="377"/>
        <v>0</v>
      </c>
      <c r="BH949" s="95">
        <f t="shared" si="378"/>
        <v>0</v>
      </c>
      <c r="BI949" s="95">
        <f>(AVERAGE(B$12:B949)-AVERAGE($D$12:$D949))/STDEV(B$12:B949)</f>
        <v>-8.7081254602406233E-2</v>
      </c>
      <c r="BJ949" s="95">
        <f>(AVERAGE(C$12:C949)-AVERAGE($D$12:$D949))/STDEV(C$12:C949)</f>
        <v>0.10432948975861421</v>
      </c>
      <c r="BK949" s="94"/>
      <c r="BL949" s="94"/>
      <c r="BM949" s="94"/>
      <c r="BN949" s="72">
        <f t="shared" si="379"/>
        <v>0</v>
      </c>
      <c r="BO949" s="72">
        <f t="shared" si="380"/>
        <v>0</v>
      </c>
      <c r="BP949" s="72">
        <f t="shared" si="381"/>
        <v>0</v>
      </c>
      <c r="BQ949" s="72">
        <f t="shared" si="382"/>
        <v>1</v>
      </c>
      <c r="BR949" s="72">
        <f t="shared" si="383"/>
        <v>1</v>
      </c>
      <c r="BS949" s="72">
        <f t="shared" si="384"/>
        <v>1</v>
      </c>
      <c r="BT949" s="72"/>
      <c r="BU949" s="72"/>
      <c r="BV949" s="72"/>
      <c r="BW949" s="72"/>
      <c r="BX949" s="72"/>
      <c r="BY949" s="72"/>
      <c r="BZ949" s="72"/>
      <c r="CA949" s="72"/>
      <c r="CB949" s="72"/>
      <c r="CC949" s="73"/>
      <c r="CD949" s="73"/>
      <c r="CE949" s="73"/>
      <c r="CF949" s="73"/>
      <c r="CG949" s="73"/>
      <c r="CH949" s="73">
        <f t="shared" si="365"/>
        <v>0</v>
      </c>
      <c r="CI949" s="73">
        <f t="shared" si="366"/>
        <v>0</v>
      </c>
      <c r="CJ949" s="73">
        <f t="shared" si="367"/>
        <v>0</v>
      </c>
      <c r="CK949" s="73"/>
      <c r="CL949" s="73">
        <f t="shared" si="368"/>
        <v>0</v>
      </c>
      <c r="CM949" s="73">
        <f t="shared" si="369"/>
        <v>0</v>
      </c>
      <c r="CN949" s="73">
        <f t="shared" si="370"/>
        <v>0</v>
      </c>
      <c r="CO949" s="73">
        <f t="shared" si="371"/>
        <v>0</v>
      </c>
      <c r="CP949" s="73">
        <f t="shared" si="372"/>
        <v>0</v>
      </c>
      <c r="CQ949" s="73">
        <f t="shared" si="373"/>
        <v>0</v>
      </c>
      <c r="CR949" s="73">
        <f t="shared" si="385"/>
        <v>0</v>
      </c>
      <c r="CS949" s="94"/>
      <c r="CT949" s="94"/>
      <c r="CU949" s="94"/>
      <c r="CV949" s="94"/>
      <c r="CW949" s="94"/>
    </row>
    <row r="950" spans="1:101" s="22" customFormat="1" x14ac:dyDescent="0.2">
      <c r="A950" s="91">
        <f t="shared" si="386"/>
        <v>939</v>
      </c>
      <c r="B950" s="61"/>
      <c r="C950" s="61"/>
      <c r="D950" s="61"/>
      <c r="E950" s="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AS950" s="109"/>
      <c r="AT950" s="94"/>
      <c r="AU950" s="94"/>
      <c r="AV950" s="94"/>
      <c r="AW950" s="94"/>
      <c r="AX950" s="94"/>
      <c r="AY950" s="94">
        <f t="shared" si="374"/>
        <v>939</v>
      </c>
      <c r="AZ950" s="94">
        <f>AVERAGE(B$12:B950)</f>
        <v>-1.0500267633333337E-3</v>
      </c>
      <c r="BA950" s="94">
        <f>AVERAGE(C$12:C950)</f>
        <v>4.6842394133333326E-3</v>
      </c>
      <c r="BB950" s="94">
        <f t="shared" si="375"/>
        <v>0</v>
      </c>
      <c r="BC950" s="94">
        <f t="shared" si="376"/>
        <v>0</v>
      </c>
      <c r="BD950" s="94">
        <f t="shared" si="387"/>
        <v>-6.3001605800000027E-2</v>
      </c>
      <c r="BE950" s="94">
        <f t="shared" si="388"/>
        <v>0.28105436479999996</v>
      </c>
      <c r="BF950" s="94">
        <f t="shared" si="389"/>
        <v>0.34405597060000004</v>
      </c>
      <c r="BG950" s="95">
        <f t="shared" si="377"/>
        <v>0</v>
      </c>
      <c r="BH950" s="95">
        <f t="shared" si="378"/>
        <v>0</v>
      </c>
      <c r="BI950" s="95">
        <f>(AVERAGE(B$12:B950)-AVERAGE($D$12:$D950))/STDEV(B$12:B950)</f>
        <v>-8.7081254602406233E-2</v>
      </c>
      <c r="BJ950" s="95">
        <f>(AVERAGE(C$12:C950)-AVERAGE($D$12:$D950))/STDEV(C$12:C950)</f>
        <v>0.10432948975861421</v>
      </c>
      <c r="BK950" s="94"/>
      <c r="BL950" s="94"/>
      <c r="BM950" s="94"/>
      <c r="BN950" s="72">
        <f t="shared" si="379"/>
        <v>0</v>
      </c>
      <c r="BO950" s="72">
        <f t="shared" si="380"/>
        <v>0</v>
      </c>
      <c r="BP950" s="72">
        <f t="shared" si="381"/>
        <v>0</v>
      </c>
      <c r="BQ950" s="72">
        <f t="shared" si="382"/>
        <v>1</v>
      </c>
      <c r="BR950" s="72">
        <f t="shared" si="383"/>
        <v>1</v>
      </c>
      <c r="BS950" s="72">
        <f t="shared" si="384"/>
        <v>1</v>
      </c>
      <c r="BT950" s="72"/>
      <c r="BU950" s="72"/>
      <c r="BV950" s="72"/>
      <c r="BW950" s="72"/>
      <c r="BX950" s="72"/>
      <c r="BY950" s="72"/>
      <c r="BZ950" s="72"/>
      <c r="CA950" s="72"/>
      <c r="CB950" s="72"/>
      <c r="CC950" s="73"/>
      <c r="CD950" s="73"/>
      <c r="CE950" s="73"/>
      <c r="CF950" s="73"/>
      <c r="CG950" s="73"/>
      <c r="CH950" s="73">
        <f t="shared" si="365"/>
        <v>0</v>
      </c>
      <c r="CI950" s="73">
        <f t="shared" si="366"/>
        <v>0</v>
      </c>
      <c r="CJ950" s="73">
        <f t="shared" si="367"/>
        <v>0</v>
      </c>
      <c r="CK950" s="73"/>
      <c r="CL950" s="73">
        <f t="shared" si="368"/>
        <v>0</v>
      </c>
      <c r="CM950" s="73">
        <f t="shared" si="369"/>
        <v>0</v>
      </c>
      <c r="CN950" s="73">
        <f t="shared" si="370"/>
        <v>0</v>
      </c>
      <c r="CO950" s="73">
        <f t="shared" si="371"/>
        <v>0</v>
      </c>
      <c r="CP950" s="73">
        <f t="shared" si="372"/>
        <v>0</v>
      </c>
      <c r="CQ950" s="73">
        <f t="shared" si="373"/>
        <v>0</v>
      </c>
      <c r="CR950" s="73">
        <f t="shared" si="385"/>
        <v>0</v>
      </c>
      <c r="CS950" s="94"/>
      <c r="CT950" s="94"/>
      <c r="CU950" s="94"/>
      <c r="CV950" s="94"/>
      <c r="CW950" s="94"/>
    </row>
    <row r="951" spans="1:101" s="22" customFormat="1" x14ac:dyDescent="0.2">
      <c r="A951" s="91">
        <f t="shared" si="386"/>
        <v>940</v>
      </c>
      <c r="B951" s="61"/>
      <c r="C951" s="61"/>
      <c r="D951" s="61"/>
      <c r="E951" s="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AS951" s="109"/>
      <c r="AT951" s="94"/>
      <c r="AU951" s="94"/>
      <c r="AV951" s="94"/>
      <c r="AW951" s="94"/>
      <c r="AX951" s="94"/>
      <c r="AY951" s="94">
        <f t="shared" si="374"/>
        <v>940</v>
      </c>
      <c r="AZ951" s="94">
        <f>AVERAGE(B$12:B951)</f>
        <v>-1.0500267633333337E-3</v>
      </c>
      <c r="BA951" s="94">
        <f>AVERAGE(C$12:C951)</f>
        <v>4.6842394133333326E-3</v>
      </c>
      <c r="BB951" s="94">
        <f t="shared" si="375"/>
        <v>0</v>
      </c>
      <c r="BC951" s="94">
        <f t="shared" si="376"/>
        <v>0</v>
      </c>
      <c r="BD951" s="94">
        <f t="shared" si="387"/>
        <v>-6.3001605800000027E-2</v>
      </c>
      <c r="BE951" s="94">
        <f t="shared" si="388"/>
        <v>0.28105436479999996</v>
      </c>
      <c r="BF951" s="94">
        <f t="shared" si="389"/>
        <v>0.34405597060000004</v>
      </c>
      <c r="BG951" s="95">
        <f t="shared" si="377"/>
        <v>0</v>
      </c>
      <c r="BH951" s="95">
        <f t="shared" si="378"/>
        <v>0</v>
      </c>
      <c r="BI951" s="95">
        <f>(AVERAGE(B$12:B951)-AVERAGE($D$12:$D951))/STDEV(B$12:B951)</f>
        <v>-8.7081254602406233E-2</v>
      </c>
      <c r="BJ951" s="95">
        <f>(AVERAGE(C$12:C951)-AVERAGE($D$12:$D951))/STDEV(C$12:C951)</f>
        <v>0.10432948975861421</v>
      </c>
      <c r="BK951" s="94"/>
      <c r="BL951" s="94"/>
      <c r="BM951" s="94"/>
      <c r="BN951" s="72">
        <f t="shared" si="379"/>
        <v>0</v>
      </c>
      <c r="BO951" s="72">
        <f t="shared" si="380"/>
        <v>0</v>
      </c>
      <c r="BP951" s="72">
        <f t="shared" si="381"/>
        <v>0</v>
      </c>
      <c r="BQ951" s="72">
        <f t="shared" si="382"/>
        <v>1</v>
      </c>
      <c r="BR951" s="72">
        <f t="shared" si="383"/>
        <v>1</v>
      </c>
      <c r="BS951" s="72">
        <f t="shared" si="384"/>
        <v>1</v>
      </c>
      <c r="BT951" s="72"/>
      <c r="BU951" s="72"/>
      <c r="BV951" s="72"/>
      <c r="BW951" s="72"/>
      <c r="BX951" s="72"/>
      <c r="BY951" s="72"/>
      <c r="BZ951" s="72"/>
      <c r="CA951" s="72"/>
      <c r="CB951" s="72"/>
      <c r="CC951" s="73"/>
      <c r="CD951" s="73"/>
      <c r="CE951" s="73"/>
      <c r="CF951" s="73"/>
      <c r="CG951" s="73"/>
      <c r="CH951" s="73">
        <f t="shared" si="365"/>
        <v>0</v>
      </c>
      <c r="CI951" s="73">
        <f t="shared" si="366"/>
        <v>0</v>
      </c>
      <c r="CJ951" s="73">
        <f t="shared" si="367"/>
        <v>0</v>
      </c>
      <c r="CK951" s="73"/>
      <c r="CL951" s="73">
        <f t="shared" si="368"/>
        <v>0</v>
      </c>
      <c r="CM951" s="73">
        <f t="shared" si="369"/>
        <v>0</v>
      </c>
      <c r="CN951" s="73">
        <f t="shared" si="370"/>
        <v>0</v>
      </c>
      <c r="CO951" s="73">
        <f t="shared" si="371"/>
        <v>0</v>
      </c>
      <c r="CP951" s="73">
        <f t="shared" si="372"/>
        <v>0</v>
      </c>
      <c r="CQ951" s="73">
        <f t="shared" si="373"/>
        <v>0</v>
      </c>
      <c r="CR951" s="73">
        <f t="shared" si="385"/>
        <v>0</v>
      </c>
      <c r="CS951" s="94"/>
      <c r="CT951" s="94"/>
      <c r="CU951" s="94"/>
      <c r="CV951" s="94"/>
      <c r="CW951" s="94"/>
    </row>
    <row r="952" spans="1:101" s="22" customFormat="1" x14ac:dyDescent="0.2">
      <c r="A952" s="91">
        <f t="shared" si="386"/>
        <v>941</v>
      </c>
      <c r="B952" s="61"/>
      <c r="C952" s="61"/>
      <c r="D952" s="61"/>
      <c r="E952" s="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AS952" s="109"/>
      <c r="AT952" s="94"/>
      <c r="AU952" s="94"/>
      <c r="AV952" s="94"/>
      <c r="AW952" s="94"/>
      <c r="AX952" s="94"/>
      <c r="AY952" s="94">
        <f t="shared" si="374"/>
        <v>941</v>
      </c>
      <c r="AZ952" s="94">
        <f>AVERAGE(B$12:B952)</f>
        <v>-1.0500267633333337E-3</v>
      </c>
      <c r="BA952" s="94">
        <f>AVERAGE(C$12:C952)</f>
        <v>4.6842394133333326E-3</v>
      </c>
      <c r="BB952" s="94">
        <f t="shared" si="375"/>
        <v>0</v>
      </c>
      <c r="BC952" s="94">
        <f t="shared" si="376"/>
        <v>0</v>
      </c>
      <c r="BD952" s="94">
        <f t="shared" si="387"/>
        <v>-6.3001605800000027E-2</v>
      </c>
      <c r="BE952" s="94">
        <f t="shared" si="388"/>
        <v>0.28105436479999996</v>
      </c>
      <c r="BF952" s="94">
        <f t="shared" si="389"/>
        <v>0.34405597060000004</v>
      </c>
      <c r="BG952" s="95">
        <f t="shared" si="377"/>
        <v>0</v>
      </c>
      <c r="BH952" s="95">
        <f t="shared" si="378"/>
        <v>0</v>
      </c>
      <c r="BI952" s="95">
        <f>(AVERAGE(B$12:B952)-AVERAGE($D$12:$D952))/STDEV(B$12:B952)</f>
        <v>-8.7081254602406233E-2</v>
      </c>
      <c r="BJ952" s="95">
        <f>(AVERAGE(C$12:C952)-AVERAGE($D$12:$D952))/STDEV(C$12:C952)</f>
        <v>0.10432948975861421</v>
      </c>
      <c r="BK952" s="94"/>
      <c r="BL952" s="94"/>
      <c r="BM952" s="94"/>
      <c r="BN952" s="72">
        <f t="shared" si="379"/>
        <v>0</v>
      </c>
      <c r="BO952" s="72">
        <f t="shared" si="380"/>
        <v>0</v>
      </c>
      <c r="BP952" s="72">
        <f t="shared" si="381"/>
        <v>0</v>
      </c>
      <c r="BQ952" s="72">
        <f t="shared" si="382"/>
        <v>1</v>
      </c>
      <c r="BR952" s="72">
        <f t="shared" si="383"/>
        <v>1</v>
      </c>
      <c r="BS952" s="72">
        <f t="shared" si="384"/>
        <v>1</v>
      </c>
      <c r="BT952" s="72"/>
      <c r="BU952" s="72"/>
      <c r="BV952" s="72"/>
      <c r="BW952" s="72"/>
      <c r="BX952" s="72"/>
      <c r="BY952" s="72"/>
      <c r="BZ952" s="72"/>
      <c r="CA952" s="72"/>
      <c r="CB952" s="72"/>
      <c r="CC952" s="73"/>
      <c r="CD952" s="73"/>
      <c r="CE952" s="73"/>
      <c r="CF952" s="73"/>
      <c r="CG952" s="73"/>
      <c r="CH952" s="73">
        <f t="shared" si="365"/>
        <v>0</v>
      </c>
      <c r="CI952" s="73">
        <f t="shared" si="366"/>
        <v>0</v>
      </c>
      <c r="CJ952" s="73">
        <f t="shared" si="367"/>
        <v>0</v>
      </c>
      <c r="CK952" s="73"/>
      <c r="CL952" s="73">
        <f t="shared" si="368"/>
        <v>0</v>
      </c>
      <c r="CM952" s="73">
        <f t="shared" si="369"/>
        <v>0</v>
      </c>
      <c r="CN952" s="73">
        <f t="shared" si="370"/>
        <v>0</v>
      </c>
      <c r="CO952" s="73">
        <f t="shared" si="371"/>
        <v>0</v>
      </c>
      <c r="CP952" s="73">
        <f t="shared" si="372"/>
        <v>0</v>
      </c>
      <c r="CQ952" s="73">
        <f t="shared" si="373"/>
        <v>0</v>
      </c>
      <c r="CR952" s="73">
        <f t="shared" si="385"/>
        <v>0</v>
      </c>
      <c r="CS952" s="94"/>
      <c r="CT952" s="94"/>
      <c r="CU952" s="94"/>
      <c r="CV952" s="94"/>
      <c r="CW952" s="94"/>
    </row>
    <row r="953" spans="1:101" s="22" customFormat="1" x14ac:dyDescent="0.2">
      <c r="A953" s="91">
        <f t="shared" si="386"/>
        <v>942</v>
      </c>
      <c r="B953" s="61"/>
      <c r="C953" s="61"/>
      <c r="D953" s="61"/>
      <c r="E953" s="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AS953" s="109"/>
      <c r="AT953" s="94"/>
      <c r="AU953" s="94"/>
      <c r="AV953" s="94"/>
      <c r="AW953" s="94"/>
      <c r="AX953" s="94"/>
      <c r="AY953" s="94">
        <f t="shared" si="374"/>
        <v>942</v>
      </c>
      <c r="AZ953" s="94">
        <f>AVERAGE(B$12:B953)</f>
        <v>-1.0500267633333337E-3</v>
      </c>
      <c r="BA953" s="94">
        <f>AVERAGE(C$12:C953)</f>
        <v>4.6842394133333326E-3</v>
      </c>
      <c r="BB953" s="94">
        <f t="shared" si="375"/>
        <v>0</v>
      </c>
      <c r="BC953" s="94">
        <f t="shared" si="376"/>
        <v>0</v>
      </c>
      <c r="BD953" s="94">
        <f t="shared" si="387"/>
        <v>-6.3001605800000027E-2</v>
      </c>
      <c r="BE953" s="94">
        <f t="shared" si="388"/>
        <v>0.28105436479999996</v>
      </c>
      <c r="BF953" s="94">
        <f t="shared" si="389"/>
        <v>0.34405597060000004</v>
      </c>
      <c r="BG953" s="95">
        <f t="shared" si="377"/>
        <v>0</v>
      </c>
      <c r="BH953" s="95">
        <f t="shared" si="378"/>
        <v>0</v>
      </c>
      <c r="BI953" s="95">
        <f>(AVERAGE(B$12:B953)-AVERAGE($D$12:$D953))/STDEV(B$12:B953)</f>
        <v>-8.7081254602406233E-2</v>
      </c>
      <c r="BJ953" s="95">
        <f>(AVERAGE(C$12:C953)-AVERAGE($D$12:$D953))/STDEV(C$12:C953)</f>
        <v>0.10432948975861421</v>
      </c>
      <c r="BK953" s="94"/>
      <c r="BL953" s="94"/>
      <c r="BM953" s="94"/>
      <c r="BN953" s="72">
        <f t="shared" si="379"/>
        <v>0</v>
      </c>
      <c r="BO953" s="72">
        <f t="shared" si="380"/>
        <v>0</v>
      </c>
      <c r="BP953" s="72">
        <f t="shared" si="381"/>
        <v>0</v>
      </c>
      <c r="BQ953" s="72">
        <f t="shared" si="382"/>
        <v>1</v>
      </c>
      <c r="BR953" s="72">
        <f t="shared" si="383"/>
        <v>1</v>
      </c>
      <c r="BS953" s="72">
        <f t="shared" si="384"/>
        <v>1</v>
      </c>
      <c r="BT953" s="72"/>
      <c r="BU953" s="72"/>
      <c r="BV953" s="72"/>
      <c r="BW953" s="72"/>
      <c r="BX953" s="72"/>
      <c r="BY953" s="72"/>
      <c r="BZ953" s="72"/>
      <c r="CA953" s="72"/>
      <c r="CB953" s="72"/>
      <c r="CC953" s="73"/>
      <c r="CD953" s="73"/>
      <c r="CE953" s="73"/>
      <c r="CF953" s="73"/>
      <c r="CG953" s="73"/>
      <c r="CH953" s="73">
        <f t="shared" si="365"/>
        <v>0</v>
      </c>
      <c r="CI953" s="73">
        <f t="shared" si="366"/>
        <v>0</v>
      </c>
      <c r="CJ953" s="73">
        <f t="shared" si="367"/>
        <v>0</v>
      </c>
      <c r="CK953" s="73"/>
      <c r="CL953" s="73">
        <f t="shared" si="368"/>
        <v>0</v>
      </c>
      <c r="CM953" s="73">
        <f t="shared" si="369"/>
        <v>0</v>
      </c>
      <c r="CN953" s="73">
        <f t="shared" si="370"/>
        <v>0</v>
      </c>
      <c r="CO953" s="73">
        <f t="shared" si="371"/>
        <v>0</v>
      </c>
      <c r="CP953" s="73">
        <f t="shared" si="372"/>
        <v>0</v>
      </c>
      <c r="CQ953" s="73">
        <f t="shared" si="373"/>
        <v>0</v>
      </c>
      <c r="CR953" s="73">
        <f t="shared" si="385"/>
        <v>0</v>
      </c>
      <c r="CS953" s="94"/>
      <c r="CT953" s="94"/>
      <c r="CU953" s="94"/>
      <c r="CV953" s="94"/>
      <c r="CW953" s="94"/>
    </row>
    <row r="954" spans="1:101" s="22" customFormat="1" x14ac:dyDescent="0.2">
      <c r="A954" s="91">
        <f t="shared" si="386"/>
        <v>943</v>
      </c>
      <c r="B954" s="61"/>
      <c r="C954" s="61"/>
      <c r="D954" s="61"/>
      <c r="E954" s="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AS954" s="109"/>
      <c r="AT954" s="94"/>
      <c r="AU954" s="94"/>
      <c r="AV954" s="94"/>
      <c r="AW954" s="94"/>
      <c r="AX954" s="94"/>
      <c r="AY954" s="94">
        <f t="shared" si="374"/>
        <v>943</v>
      </c>
      <c r="AZ954" s="94">
        <f>AVERAGE(B$12:B954)</f>
        <v>-1.0500267633333337E-3</v>
      </c>
      <c r="BA954" s="94">
        <f>AVERAGE(C$12:C954)</f>
        <v>4.6842394133333326E-3</v>
      </c>
      <c r="BB954" s="94">
        <f t="shared" si="375"/>
        <v>0</v>
      </c>
      <c r="BC954" s="94">
        <f t="shared" si="376"/>
        <v>0</v>
      </c>
      <c r="BD954" s="94">
        <f t="shared" si="387"/>
        <v>-6.3001605800000027E-2</v>
      </c>
      <c r="BE954" s="94">
        <f t="shared" si="388"/>
        <v>0.28105436479999996</v>
      </c>
      <c r="BF954" s="94">
        <f t="shared" si="389"/>
        <v>0.34405597060000004</v>
      </c>
      <c r="BG954" s="95">
        <f t="shared" si="377"/>
        <v>0</v>
      </c>
      <c r="BH954" s="95">
        <f t="shared" si="378"/>
        <v>0</v>
      </c>
      <c r="BI954" s="95">
        <f>(AVERAGE(B$12:B954)-AVERAGE($D$12:$D954))/STDEV(B$12:B954)</f>
        <v>-8.7081254602406233E-2</v>
      </c>
      <c r="BJ954" s="95">
        <f>(AVERAGE(C$12:C954)-AVERAGE($D$12:$D954))/STDEV(C$12:C954)</f>
        <v>0.10432948975861421</v>
      </c>
      <c r="BK954" s="94"/>
      <c r="BL954" s="94"/>
      <c r="BM954" s="94"/>
      <c r="BN954" s="72">
        <f t="shared" si="379"/>
        <v>0</v>
      </c>
      <c r="BO954" s="72">
        <f t="shared" si="380"/>
        <v>0</v>
      </c>
      <c r="BP954" s="72">
        <f t="shared" si="381"/>
        <v>0</v>
      </c>
      <c r="BQ954" s="72">
        <f t="shared" si="382"/>
        <v>1</v>
      </c>
      <c r="BR954" s="72">
        <f t="shared" si="383"/>
        <v>1</v>
      </c>
      <c r="BS954" s="72">
        <f t="shared" si="384"/>
        <v>1</v>
      </c>
      <c r="BT954" s="72"/>
      <c r="BU954" s="72"/>
      <c r="BV954" s="72"/>
      <c r="BW954" s="72"/>
      <c r="BX954" s="72"/>
      <c r="BY954" s="72"/>
      <c r="BZ954" s="72"/>
      <c r="CA954" s="72"/>
      <c r="CB954" s="72"/>
      <c r="CC954" s="73"/>
      <c r="CD954" s="73"/>
      <c r="CE954" s="73"/>
      <c r="CF954" s="73"/>
      <c r="CG954" s="73"/>
      <c r="CH954" s="73">
        <f t="shared" si="365"/>
        <v>0</v>
      </c>
      <c r="CI954" s="73">
        <f t="shared" si="366"/>
        <v>0</v>
      </c>
      <c r="CJ954" s="73">
        <f t="shared" si="367"/>
        <v>0</v>
      </c>
      <c r="CK954" s="73"/>
      <c r="CL954" s="73">
        <f t="shared" si="368"/>
        <v>0</v>
      </c>
      <c r="CM954" s="73">
        <f t="shared" si="369"/>
        <v>0</v>
      </c>
      <c r="CN954" s="73">
        <f t="shared" si="370"/>
        <v>0</v>
      </c>
      <c r="CO954" s="73">
        <f t="shared" si="371"/>
        <v>0</v>
      </c>
      <c r="CP954" s="73">
        <f t="shared" si="372"/>
        <v>0</v>
      </c>
      <c r="CQ954" s="73">
        <f t="shared" si="373"/>
        <v>0</v>
      </c>
      <c r="CR954" s="73">
        <f t="shared" si="385"/>
        <v>0</v>
      </c>
      <c r="CS954" s="94"/>
      <c r="CT954" s="94"/>
      <c r="CU954" s="94"/>
      <c r="CV954" s="94"/>
      <c r="CW954" s="94"/>
    </row>
    <row r="955" spans="1:101" s="22" customFormat="1" x14ac:dyDescent="0.2">
      <c r="A955" s="91">
        <f t="shared" si="386"/>
        <v>944</v>
      </c>
      <c r="B955" s="61"/>
      <c r="C955" s="61"/>
      <c r="D955" s="61"/>
      <c r="E955" s="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AS955" s="109"/>
      <c r="AT955" s="94"/>
      <c r="AU955" s="94"/>
      <c r="AV955" s="94"/>
      <c r="AW955" s="94"/>
      <c r="AX955" s="94"/>
      <c r="AY955" s="94">
        <f t="shared" si="374"/>
        <v>944</v>
      </c>
      <c r="AZ955" s="94">
        <f>AVERAGE(B$12:B955)</f>
        <v>-1.0500267633333337E-3</v>
      </c>
      <c r="BA955" s="94">
        <f>AVERAGE(C$12:C955)</f>
        <v>4.6842394133333326E-3</v>
      </c>
      <c r="BB955" s="94">
        <f t="shared" si="375"/>
        <v>0</v>
      </c>
      <c r="BC955" s="94">
        <f t="shared" si="376"/>
        <v>0</v>
      </c>
      <c r="BD955" s="94">
        <f t="shared" si="387"/>
        <v>-6.3001605800000027E-2</v>
      </c>
      <c r="BE955" s="94">
        <f t="shared" si="388"/>
        <v>0.28105436479999996</v>
      </c>
      <c r="BF955" s="94">
        <f t="shared" si="389"/>
        <v>0.34405597060000004</v>
      </c>
      <c r="BG955" s="95">
        <f t="shared" si="377"/>
        <v>0</v>
      </c>
      <c r="BH955" s="95">
        <f t="shared" si="378"/>
        <v>0</v>
      </c>
      <c r="BI955" s="95">
        <f>(AVERAGE(B$12:B955)-AVERAGE($D$12:$D955))/STDEV(B$12:B955)</f>
        <v>-8.7081254602406233E-2</v>
      </c>
      <c r="BJ955" s="95">
        <f>(AVERAGE(C$12:C955)-AVERAGE($D$12:$D955))/STDEV(C$12:C955)</f>
        <v>0.10432948975861421</v>
      </c>
      <c r="BK955" s="94"/>
      <c r="BL955" s="94"/>
      <c r="BM955" s="94"/>
      <c r="BN955" s="72">
        <f t="shared" si="379"/>
        <v>0</v>
      </c>
      <c r="BO955" s="72">
        <f t="shared" si="380"/>
        <v>0</v>
      </c>
      <c r="BP955" s="72">
        <f t="shared" si="381"/>
        <v>0</v>
      </c>
      <c r="BQ955" s="72">
        <f t="shared" si="382"/>
        <v>1</v>
      </c>
      <c r="BR955" s="72">
        <f t="shared" si="383"/>
        <v>1</v>
      </c>
      <c r="BS955" s="72">
        <f t="shared" si="384"/>
        <v>1</v>
      </c>
      <c r="BT955" s="72"/>
      <c r="BU955" s="72"/>
      <c r="BV955" s="72"/>
      <c r="BW955" s="72"/>
      <c r="BX955" s="72"/>
      <c r="BY955" s="72"/>
      <c r="BZ955" s="72"/>
      <c r="CA955" s="72"/>
      <c r="CB955" s="72"/>
      <c r="CC955" s="73"/>
      <c r="CD955" s="73"/>
      <c r="CE955" s="73"/>
      <c r="CF955" s="73"/>
      <c r="CG955" s="73"/>
      <c r="CH955" s="73">
        <f t="shared" si="365"/>
        <v>0</v>
      </c>
      <c r="CI955" s="73">
        <f t="shared" si="366"/>
        <v>0</v>
      </c>
      <c r="CJ955" s="73">
        <f t="shared" si="367"/>
        <v>0</v>
      </c>
      <c r="CK955" s="73"/>
      <c r="CL955" s="73">
        <f t="shared" si="368"/>
        <v>0</v>
      </c>
      <c r="CM955" s="73">
        <f t="shared" si="369"/>
        <v>0</v>
      </c>
      <c r="CN955" s="73">
        <f t="shared" si="370"/>
        <v>0</v>
      </c>
      <c r="CO955" s="73">
        <f t="shared" si="371"/>
        <v>0</v>
      </c>
      <c r="CP955" s="73">
        <f t="shared" si="372"/>
        <v>0</v>
      </c>
      <c r="CQ955" s="73">
        <f t="shared" si="373"/>
        <v>0</v>
      </c>
      <c r="CR955" s="73">
        <f t="shared" si="385"/>
        <v>0</v>
      </c>
      <c r="CS955" s="94"/>
      <c r="CT955" s="94"/>
      <c r="CU955" s="94"/>
      <c r="CV955" s="94"/>
      <c r="CW955" s="94"/>
    </row>
    <row r="956" spans="1:101" s="22" customFormat="1" x14ac:dyDescent="0.2">
      <c r="A956" s="91">
        <f t="shared" si="386"/>
        <v>945</v>
      </c>
      <c r="B956" s="61"/>
      <c r="C956" s="61"/>
      <c r="D956" s="61"/>
      <c r="E956" s="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AS956" s="109"/>
      <c r="AT956" s="94"/>
      <c r="AU956" s="94"/>
      <c r="AV956" s="94"/>
      <c r="AW956" s="94"/>
      <c r="AX956" s="94"/>
      <c r="AY956" s="94">
        <f t="shared" si="374"/>
        <v>945</v>
      </c>
      <c r="AZ956" s="94">
        <f>AVERAGE(B$12:B956)</f>
        <v>-1.0500267633333337E-3</v>
      </c>
      <c r="BA956" s="94">
        <f>AVERAGE(C$12:C956)</f>
        <v>4.6842394133333326E-3</v>
      </c>
      <c r="BB956" s="94">
        <f t="shared" si="375"/>
        <v>0</v>
      </c>
      <c r="BC956" s="94">
        <f t="shared" si="376"/>
        <v>0</v>
      </c>
      <c r="BD956" s="94">
        <f t="shared" si="387"/>
        <v>-6.3001605800000027E-2</v>
      </c>
      <c r="BE956" s="94">
        <f t="shared" si="388"/>
        <v>0.28105436479999996</v>
      </c>
      <c r="BF956" s="94">
        <f t="shared" si="389"/>
        <v>0.34405597060000004</v>
      </c>
      <c r="BG956" s="95">
        <f t="shared" si="377"/>
        <v>0</v>
      </c>
      <c r="BH956" s="95">
        <f t="shared" si="378"/>
        <v>0</v>
      </c>
      <c r="BI956" s="95">
        <f>(AVERAGE(B$12:B956)-AVERAGE($D$12:$D956))/STDEV(B$12:B956)</f>
        <v>-8.7081254602406233E-2</v>
      </c>
      <c r="BJ956" s="95">
        <f>(AVERAGE(C$12:C956)-AVERAGE($D$12:$D956))/STDEV(C$12:C956)</f>
        <v>0.10432948975861421</v>
      </c>
      <c r="BK956" s="94"/>
      <c r="BL956" s="94"/>
      <c r="BM956" s="94"/>
      <c r="BN956" s="72">
        <f t="shared" si="379"/>
        <v>0</v>
      </c>
      <c r="BO956" s="72">
        <f t="shared" si="380"/>
        <v>0</v>
      </c>
      <c r="BP956" s="72">
        <f t="shared" si="381"/>
        <v>0</v>
      </c>
      <c r="BQ956" s="72">
        <f t="shared" si="382"/>
        <v>1</v>
      </c>
      <c r="BR956" s="72">
        <f t="shared" si="383"/>
        <v>1</v>
      </c>
      <c r="BS956" s="72">
        <f t="shared" si="384"/>
        <v>1</v>
      </c>
      <c r="BT956" s="72"/>
      <c r="BU956" s="72"/>
      <c r="BV956" s="72"/>
      <c r="BW956" s="72"/>
      <c r="BX956" s="72"/>
      <c r="BY956" s="72"/>
      <c r="BZ956" s="72"/>
      <c r="CA956" s="72"/>
      <c r="CB956" s="72"/>
      <c r="CC956" s="73"/>
      <c r="CD956" s="73"/>
      <c r="CE956" s="73"/>
      <c r="CF956" s="73"/>
      <c r="CG956" s="73"/>
      <c r="CH956" s="73">
        <f t="shared" si="365"/>
        <v>0</v>
      </c>
      <c r="CI956" s="73">
        <f t="shared" si="366"/>
        <v>0</v>
      </c>
      <c r="CJ956" s="73">
        <f t="shared" si="367"/>
        <v>0</v>
      </c>
      <c r="CK956" s="73"/>
      <c r="CL956" s="73">
        <f t="shared" si="368"/>
        <v>0</v>
      </c>
      <c r="CM956" s="73">
        <f t="shared" si="369"/>
        <v>0</v>
      </c>
      <c r="CN956" s="73">
        <f t="shared" si="370"/>
        <v>0</v>
      </c>
      <c r="CO956" s="73">
        <f t="shared" si="371"/>
        <v>0</v>
      </c>
      <c r="CP956" s="73">
        <f t="shared" si="372"/>
        <v>0</v>
      </c>
      <c r="CQ956" s="73">
        <f t="shared" si="373"/>
        <v>0</v>
      </c>
      <c r="CR956" s="73">
        <f t="shared" si="385"/>
        <v>0</v>
      </c>
      <c r="CS956" s="94"/>
      <c r="CT956" s="94"/>
      <c r="CU956" s="94"/>
      <c r="CV956" s="94"/>
      <c r="CW956" s="94"/>
    </row>
    <row r="957" spans="1:101" s="22" customFormat="1" x14ac:dyDescent="0.2">
      <c r="A957" s="91">
        <f t="shared" si="386"/>
        <v>946</v>
      </c>
      <c r="B957" s="61"/>
      <c r="C957" s="61"/>
      <c r="D957" s="61"/>
      <c r="E957" s="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AS957" s="109"/>
      <c r="AT957" s="94"/>
      <c r="AU957" s="94"/>
      <c r="AV957" s="94"/>
      <c r="AW957" s="94"/>
      <c r="AX957" s="94"/>
      <c r="AY957" s="94">
        <f t="shared" si="374"/>
        <v>946</v>
      </c>
      <c r="AZ957" s="94">
        <f>AVERAGE(B$12:B957)</f>
        <v>-1.0500267633333337E-3</v>
      </c>
      <c r="BA957" s="94">
        <f>AVERAGE(C$12:C957)</f>
        <v>4.6842394133333326E-3</v>
      </c>
      <c r="BB957" s="94">
        <f t="shared" si="375"/>
        <v>0</v>
      </c>
      <c r="BC957" s="94">
        <f t="shared" si="376"/>
        <v>0</v>
      </c>
      <c r="BD957" s="94">
        <f t="shared" si="387"/>
        <v>-6.3001605800000027E-2</v>
      </c>
      <c r="BE957" s="94">
        <f t="shared" si="388"/>
        <v>0.28105436479999996</v>
      </c>
      <c r="BF957" s="94">
        <f t="shared" si="389"/>
        <v>0.34405597060000004</v>
      </c>
      <c r="BG957" s="95">
        <f t="shared" si="377"/>
        <v>0</v>
      </c>
      <c r="BH957" s="95">
        <f t="shared" si="378"/>
        <v>0</v>
      </c>
      <c r="BI957" s="95">
        <f>(AVERAGE(B$12:B957)-AVERAGE($D$12:$D957))/STDEV(B$12:B957)</f>
        <v>-8.7081254602406233E-2</v>
      </c>
      <c r="BJ957" s="95">
        <f>(AVERAGE(C$12:C957)-AVERAGE($D$12:$D957))/STDEV(C$12:C957)</f>
        <v>0.10432948975861421</v>
      </c>
      <c r="BK957" s="94"/>
      <c r="BL957" s="94"/>
      <c r="BM957" s="94"/>
      <c r="BN957" s="72">
        <f t="shared" si="379"/>
        <v>0</v>
      </c>
      <c r="BO957" s="72">
        <f t="shared" si="380"/>
        <v>0</v>
      </c>
      <c r="BP957" s="72">
        <f t="shared" si="381"/>
        <v>0</v>
      </c>
      <c r="BQ957" s="72">
        <f t="shared" si="382"/>
        <v>1</v>
      </c>
      <c r="BR957" s="72">
        <f t="shared" si="383"/>
        <v>1</v>
      </c>
      <c r="BS957" s="72">
        <f t="shared" si="384"/>
        <v>1</v>
      </c>
      <c r="BT957" s="72"/>
      <c r="BU957" s="72"/>
      <c r="BV957" s="72"/>
      <c r="BW957" s="72"/>
      <c r="BX957" s="72"/>
      <c r="BY957" s="72"/>
      <c r="BZ957" s="72"/>
      <c r="CA957" s="72"/>
      <c r="CB957" s="72"/>
      <c r="CC957" s="73"/>
      <c r="CD957" s="73"/>
      <c r="CE957" s="73"/>
      <c r="CF957" s="73"/>
      <c r="CG957" s="73"/>
      <c r="CH957" s="73">
        <f t="shared" si="365"/>
        <v>0</v>
      </c>
      <c r="CI957" s="73">
        <f t="shared" si="366"/>
        <v>0</v>
      </c>
      <c r="CJ957" s="73">
        <f t="shared" si="367"/>
        <v>0</v>
      </c>
      <c r="CK957" s="73"/>
      <c r="CL957" s="73">
        <f t="shared" si="368"/>
        <v>0</v>
      </c>
      <c r="CM957" s="73">
        <f t="shared" si="369"/>
        <v>0</v>
      </c>
      <c r="CN957" s="73">
        <f t="shared" si="370"/>
        <v>0</v>
      </c>
      <c r="CO957" s="73">
        <f t="shared" si="371"/>
        <v>0</v>
      </c>
      <c r="CP957" s="73">
        <f t="shared" si="372"/>
        <v>0</v>
      </c>
      <c r="CQ957" s="73">
        <f t="shared" si="373"/>
        <v>0</v>
      </c>
      <c r="CR957" s="73">
        <f t="shared" si="385"/>
        <v>0</v>
      </c>
      <c r="CS957" s="94"/>
      <c r="CT957" s="94"/>
      <c r="CU957" s="94"/>
      <c r="CV957" s="94"/>
      <c r="CW957" s="94"/>
    </row>
    <row r="958" spans="1:101" s="22" customFormat="1" x14ac:dyDescent="0.2">
      <c r="A958" s="91">
        <f t="shared" si="386"/>
        <v>947</v>
      </c>
      <c r="B958" s="61"/>
      <c r="C958" s="61"/>
      <c r="D958" s="61"/>
      <c r="E958" s="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AS958" s="109"/>
      <c r="AT958" s="94"/>
      <c r="AU958" s="94"/>
      <c r="AV958" s="94"/>
      <c r="AW958" s="94"/>
      <c r="AX958" s="94"/>
      <c r="AY958" s="94">
        <f t="shared" si="374"/>
        <v>947</v>
      </c>
      <c r="AZ958" s="94">
        <f>AVERAGE(B$12:B958)</f>
        <v>-1.0500267633333337E-3</v>
      </c>
      <c r="BA958" s="94">
        <f>AVERAGE(C$12:C958)</f>
        <v>4.6842394133333326E-3</v>
      </c>
      <c r="BB958" s="94">
        <f t="shared" si="375"/>
        <v>0</v>
      </c>
      <c r="BC958" s="94">
        <f t="shared" si="376"/>
        <v>0</v>
      </c>
      <c r="BD958" s="94">
        <f t="shared" si="387"/>
        <v>-6.3001605800000027E-2</v>
      </c>
      <c r="BE958" s="94">
        <f t="shared" si="388"/>
        <v>0.28105436479999996</v>
      </c>
      <c r="BF958" s="94">
        <f t="shared" si="389"/>
        <v>0.34405597060000004</v>
      </c>
      <c r="BG958" s="95">
        <f t="shared" si="377"/>
        <v>0</v>
      </c>
      <c r="BH958" s="95">
        <f t="shared" si="378"/>
        <v>0</v>
      </c>
      <c r="BI958" s="95">
        <f>(AVERAGE(B$12:B958)-AVERAGE($D$12:$D958))/STDEV(B$12:B958)</f>
        <v>-8.7081254602406233E-2</v>
      </c>
      <c r="BJ958" s="95">
        <f>(AVERAGE(C$12:C958)-AVERAGE($D$12:$D958))/STDEV(C$12:C958)</f>
        <v>0.10432948975861421</v>
      </c>
      <c r="BK958" s="94"/>
      <c r="BL958" s="94"/>
      <c r="BM958" s="94"/>
      <c r="BN958" s="72">
        <f t="shared" si="379"/>
        <v>0</v>
      </c>
      <c r="BO958" s="72">
        <f t="shared" si="380"/>
        <v>0</v>
      </c>
      <c r="BP958" s="72">
        <f t="shared" si="381"/>
        <v>0</v>
      </c>
      <c r="BQ958" s="72">
        <f t="shared" si="382"/>
        <v>1</v>
      </c>
      <c r="BR958" s="72">
        <f t="shared" si="383"/>
        <v>1</v>
      </c>
      <c r="BS958" s="72">
        <f t="shared" si="384"/>
        <v>1</v>
      </c>
      <c r="BT958" s="72"/>
      <c r="BU958" s="72"/>
      <c r="BV958" s="72"/>
      <c r="BW958" s="72"/>
      <c r="BX958" s="72"/>
      <c r="BY958" s="72"/>
      <c r="BZ958" s="72"/>
      <c r="CA958" s="72"/>
      <c r="CB958" s="72"/>
      <c r="CC958" s="73"/>
      <c r="CD958" s="73"/>
      <c r="CE958" s="73"/>
      <c r="CF958" s="73"/>
      <c r="CG958" s="73"/>
      <c r="CH958" s="73">
        <f t="shared" si="365"/>
        <v>0</v>
      </c>
      <c r="CI958" s="73">
        <f t="shared" si="366"/>
        <v>0</v>
      </c>
      <c r="CJ958" s="73">
        <f t="shared" si="367"/>
        <v>0</v>
      </c>
      <c r="CK958" s="73"/>
      <c r="CL958" s="73">
        <f t="shared" si="368"/>
        <v>0</v>
      </c>
      <c r="CM958" s="73">
        <f t="shared" si="369"/>
        <v>0</v>
      </c>
      <c r="CN958" s="73">
        <f t="shared" si="370"/>
        <v>0</v>
      </c>
      <c r="CO958" s="73">
        <f t="shared" si="371"/>
        <v>0</v>
      </c>
      <c r="CP958" s="73">
        <f t="shared" si="372"/>
        <v>0</v>
      </c>
      <c r="CQ958" s="73">
        <f t="shared" si="373"/>
        <v>0</v>
      </c>
      <c r="CR958" s="73">
        <f t="shared" si="385"/>
        <v>0</v>
      </c>
      <c r="CS958" s="94"/>
      <c r="CT958" s="94"/>
      <c r="CU958" s="94"/>
      <c r="CV958" s="94"/>
      <c r="CW958" s="94"/>
    </row>
    <row r="959" spans="1:101" s="22" customFormat="1" x14ac:dyDescent="0.2">
      <c r="A959" s="91">
        <f t="shared" si="386"/>
        <v>948</v>
      </c>
      <c r="B959" s="61"/>
      <c r="C959" s="61"/>
      <c r="D959" s="61"/>
      <c r="E959" s="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AS959" s="109"/>
      <c r="AT959" s="94"/>
      <c r="AU959" s="94"/>
      <c r="AV959" s="94"/>
      <c r="AW959" s="94"/>
      <c r="AX959" s="94"/>
      <c r="AY959" s="94">
        <f t="shared" si="374"/>
        <v>948</v>
      </c>
      <c r="AZ959" s="94">
        <f>AVERAGE(B$12:B959)</f>
        <v>-1.0500267633333337E-3</v>
      </c>
      <c r="BA959" s="94">
        <f>AVERAGE(C$12:C959)</f>
        <v>4.6842394133333326E-3</v>
      </c>
      <c r="BB959" s="94">
        <f t="shared" si="375"/>
        <v>0</v>
      </c>
      <c r="BC959" s="94">
        <f t="shared" si="376"/>
        <v>0</v>
      </c>
      <c r="BD959" s="94">
        <f t="shared" si="387"/>
        <v>-6.3001605800000027E-2</v>
      </c>
      <c r="BE959" s="94">
        <f t="shared" si="388"/>
        <v>0.28105436479999996</v>
      </c>
      <c r="BF959" s="94">
        <f t="shared" si="389"/>
        <v>0.34405597060000004</v>
      </c>
      <c r="BG959" s="95">
        <f t="shared" si="377"/>
        <v>0</v>
      </c>
      <c r="BH959" s="95">
        <f t="shared" si="378"/>
        <v>0</v>
      </c>
      <c r="BI959" s="95">
        <f>(AVERAGE(B$12:B959)-AVERAGE($D$12:$D959))/STDEV(B$12:B959)</f>
        <v>-8.7081254602406233E-2</v>
      </c>
      <c r="BJ959" s="95">
        <f>(AVERAGE(C$12:C959)-AVERAGE($D$12:$D959))/STDEV(C$12:C959)</f>
        <v>0.10432948975861421</v>
      </c>
      <c r="BK959" s="94"/>
      <c r="BL959" s="94"/>
      <c r="BM959" s="94"/>
      <c r="BN959" s="72">
        <f t="shared" si="379"/>
        <v>0</v>
      </c>
      <c r="BO959" s="72">
        <f t="shared" si="380"/>
        <v>0</v>
      </c>
      <c r="BP959" s="72">
        <f t="shared" si="381"/>
        <v>0</v>
      </c>
      <c r="BQ959" s="72">
        <f t="shared" si="382"/>
        <v>1</v>
      </c>
      <c r="BR959" s="72">
        <f t="shared" si="383"/>
        <v>1</v>
      </c>
      <c r="BS959" s="72">
        <f t="shared" si="384"/>
        <v>1</v>
      </c>
      <c r="BT959" s="72"/>
      <c r="BU959" s="72"/>
      <c r="BV959" s="72"/>
      <c r="BW959" s="72"/>
      <c r="BX959" s="72"/>
      <c r="BY959" s="72"/>
      <c r="BZ959" s="72"/>
      <c r="CA959" s="72"/>
      <c r="CB959" s="72"/>
      <c r="CC959" s="73"/>
      <c r="CD959" s="73"/>
      <c r="CE959" s="73"/>
      <c r="CF959" s="73"/>
      <c r="CG959" s="73"/>
      <c r="CH959" s="73">
        <f t="shared" si="365"/>
        <v>0</v>
      </c>
      <c r="CI959" s="73">
        <f t="shared" si="366"/>
        <v>0</v>
      </c>
      <c r="CJ959" s="73">
        <f t="shared" si="367"/>
        <v>0</v>
      </c>
      <c r="CK959" s="73"/>
      <c r="CL959" s="73">
        <f t="shared" si="368"/>
        <v>0</v>
      </c>
      <c r="CM959" s="73">
        <f t="shared" si="369"/>
        <v>0</v>
      </c>
      <c r="CN959" s="73">
        <f t="shared" si="370"/>
        <v>0</v>
      </c>
      <c r="CO959" s="73">
        <f t="shared" si="371"/>
        <v>0</v>
      </c>
      <c r="CP959" s="73">
        <f t="shared" si="372"/>
        <v>0</v>
      </c>
      <c r="CQ959" s="73">
        <f t="shared" si="373"/>
        <v>0</v>
      </c>
      <c r="CR959" s="73">
        <f t="shared" si="385"/>
        <v>0</v>
      </c>
      <c r="CS959" s="94"/>
      <c r="CT959" s="94"/>
      <c r="CU959" s="94"/>
      <c r="CV959" s="94"/>
      <c r="CW959" s="94"/>
    </row>
    <row r="960" spans="1:101" s="22" customFormat="1" x14ac:dyDescent="0.2">
      <c r="A960" s="91">
        <f t="shared" si="386"/>
        <v>949</v>
      </c>
      <c r="B960" s="61"/>
      <c r="C960" s="61"/>
      <c r="D960" s="61"/>
      <c r="E960" s="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AS960" s="109"/>
      <c r="AT960" s="94"/>
      <c r="AU960" s="94"/>
      <c r="AV960" s="94"/>
      <c r="AW960" s="94"/>
      <c r="AX960" s="94"/>
      <c r="AY960" s="94">
        <f t="shared" si="374"/>
        <v>949</v>
      </c>
      <c r="AZ960" s="94">
        <f>AVERAGE(B$12:B960)</f>
        <v>-1.0500267633333337E-3</v>
      </c>
      <c r="BA960" s="94">
        <f>AVERAGE(C$12:C960)</f>
        <v>4.6842394133333326E-3</v>
      </c>
      <c r="BB960" s="94">
        <f t="shared" si="375"/>
        <v>0</v>
      </c>
      <c r="BC960" s="94">
        <f t="shared" si="376"/>
        <v>0</v>
      </c>
      <c r="BD960" s="94">
        <f t="shared" si="387"/>
        <v>-6.3001605800000027E-2</v>
      </c>
      <c r="BE960" s="94">
        <f t="shared" si="388"/>
        <v>0.28105436479999996</v>
      </c>
      <c r="BF960" s="94">
        <f t="shared" si="389"/>
        <v>0.34405597060000004</v>
      </c>
      <c r="BG960" s="95">
        <f t="shared" si="377"/>
        <v>0</v>
      </c>
      <c r="BH960" s="95">
        <f t="shared" si="378"/>
        <v>0</v>
      </c>
      <c r="BI960" s="95">
        <f>(AVERAGE(B$12:B960)-AVERAGE($D$12:$D960))/STDEV(B$12:B960)</f>
        <v>-8.7081254602406233E-2</v>
      </c>
      <c r="BJ960" s="95">
        <f>(AVERAGE(C$12:C960)-AVERAGE($D$12:$D960))/STDEV(C$12:C960)</f>
        <v>0.10432948975861421</v>
      </c>
      <c r="BK960" s="94"/>
      <c r="BL960" s="94"/>
      <c r="BM960" s="94"/>
      <c r="BN960" s="72">
        <f t="shared" si="379"/>
        <v>0</v>
      </c>
      <c r="BO960" s="72">
        <f t="shared" si="380"/>
        <v>0</v>
      </c>
      <c r="BP960" s="72">
        <f t="shared" si="381"/>
        <v>0</v>
      </c>
      <c r="BQ960" s="72">
        <f t="shared" si="382"/>
        <v>1</v>
      </c>
      <c r="BR960" s="72">
        <f t="shared" si="383"/>
        <v>1</v>
      </c>
      <c r="BS960" s="72">
        <f t="shared" si="384"/>
        <v>1</v>
      </c>
      <c r="BT960" s="72"/>
      <c r="BU960" s="72"/>
      <c r="BV960" s="72"/>
      <c r="BW960" s="72"/>
      <c r="BX960" s="72"/>
      <c r="BY960" s="72"/>
      <c r="BZ960" s="72"/>
      <c r="CA960" s="72"/>
      <c r="CB960" s="72"/>
      <c r="CC960" s="73"/>
      <c r="CD960" s="73"/>
      <c r="CE960" s="73"/>
      <c r="CF960" s="73"/>
      <c r="CG960" s="73"/>
      <c r="CH960" s="73">
        <f t="shared" si="365"/>
        <v>0</v>
      </c>
      <c r="CI960" s="73">
        <f t="shared" si="366"/>
        <v>0</v>
      </c>
      <c r="CJ960" s="73">
        <f t="shared" si="367"/>
        <v>0</v>
      </c>
      <c r="CK960" s="73"/>
      <c r="CL960" s="73">
        <f t="shared" si="368"/>
        <v>0</v>
      </c>
      <c r="CM960" s="73">
        <f t="shared" si="369"/>
        <v>0</v>
      </c>
      <c r="CN960" s="73">
        <f t="shared" si="370"/>
        <v>0</v>
      </c>
      <c r="CO960" s="73">
        <f t="shared" si="371"/>
        <v>0</v>
      </c>
      <c r="CP960" s="73">
        <f t="shared" si="372"/>
        <v>0</v>
      </c>
      <c r="CQ960" s="73">
        <f t="shared" si="373"/>
        <v>0</v>
      </c>
      <c r="CR960" s="73">
        <f t="shared" si="385"/>
        <v>0</v>
      </c>
      <c r="CS960" s="94"/>
      <c r="CT960" s="94"/>
      <c r="CU960" s="94"/>
      <c r="CV960" s="94"/>
      <c r="CW960" s="94"/>
    </row>
    <row r="961" spans="1:101" s="22" customFormat="1" x14ac:dyDescent="0.2">
      <c r="A961" s="91">
        <f t="shared" si="386"/>
        <v>950</v>
      </c>
      <c r="B961" s="61"/>
      <c r="C961" s="61"/>
      <c r="D961" s="61"/>
      <c r="E961" s="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AS961" s="109"/>
      <c r="AT961" s="94"/>
      <c r="AU961" s="94"/>
      <c r="AV961" s="94"/>
      <c r="AW961" s="94"/>
      <c r="AX961" s="94"/>
      <c r="AY961" s="94">
        <f t="shared" si="374"/>
        <v>950</v>
      </c>
      <c r="AZ961" s="94">
        <f>AVERAGE(B$12:B961)</f>
        <v>-1.0500267633333337E-3</v>
      </c>
      <c r="BA961" s="94">
        <f>AVERAGE(C$12:C961)</f>
        <v>4.6842394133333326E-3</v>
      </c>
      <c r="BB961" s="94">
        <f t="shared" si="375"/>
        <v>0</v>
      </c>
      <c r="BC961" s="94">
        <f t="shared" si="376"/>
        <v>0</v>
      </c>
      <c r="BD961" s="94">
        <f t="shared" si="387"/>
        <v>-6.3001605800000027E-2</v>
      </c>
      <c r="BE961" s="94">
        <f t="shared" si="388"/>
        <v>0.28105436479999996</v>
      </c>
      <c r="BF961" s="94">
        <f t="shared" si="389"/>
        <v>0.34405597060000004</v>
      </c>
      <c r="BG961" s="95">
        <f t="shared" si="377"/>
        <v>0</v>
      </c>
      <c r="BH961" s="95">
        <f t="shared" si="378"/>
        <v>0</v>
      </c>
      <c r="BI961" s="95">
        <f>(AVERAGE(B$12:B961)-AVERAGE($D$12:$D961))/STDEV(B$12:B961)</f>
        <v>-8.7081254602406233E-2</v>
      </c>
      <c r="BJ961" s="95">
        <f>(AVERAGE(C$12:C961)-AVERAGE($D$12:$D961))/STDEV(C$12:C961)</f>
        <v>0.10432948975861421</v>
      </c>
      <c r="BK961" s="94"/>
      <c r="BL961" s="94"/>
      <c r="BM961" s="94"/>
      <c r="BN961" s="72">
        <f t="shared" si="379"/>
        <v>0</v>
      </c>
      <c r="BO961" s="72">
        <f t="shared" si="380"/>
        <v>0</v>
      </c>
      <c r="BP961" s="72">
        <f t="shared" si="381"/>
        <v>0</v>
      </c>
      <c r="BQ961" s="72">
        <f t="shared" si="382"/>
        <v>1</v>
      </c>
      <c r="BR961" s="72">
        <f t="shared" si="383"/>
        <v>1</v>
      </c>
      <c r="BS961" s="72">
        <f t="shared" si="384"/>
        <v>1</v>
      </c>
      <c r="BT961" s="72"/>
      <c r="BU961" s="72"/>
      <c r="BV961" s="72"/>
      <c r="BW961" s="72"/>
      <c r="BX961" s="72"/>
      <c r="BY961" s="72"/>
      <c r="BZ961" s="72"/>
      <c r="CA961" s="72"/>
      <c r="CB961" s="72"/>
      <c r="CC961" s="73"/>
      <c r="CD961" s="73"/>
      <c r="CE961" s="73"/>
      <c r="CF961" s="73"/>
      <c r="CG961" s="73"/>
      <c r="CH961" s="73">
        <f t="shared" si="365"/>
        <v>0</v>
      </c>
      <c r="CI961" s="73">
        <f t="shared" si="366"/>
        <v>0</v>
      </c>
      <c r="CJ961" s="73">
        <f t="shared" si="367"/>
        <v>0</v>
      </c>
      <c r="CK961" s="73"/>
      <c r="CL961" s="73">
        <f t="shared" si="368"/>
        <v>0</v>
      </c>
      <c r="CM961" s="73">
        <f t="shared" si="369"/>
        <v>0</v>
      </c>
      <c r="CN961" s="73">
        <f t="shared" si="370"/>
        <v>0</v>
      </c>
      <c r="CO961" s="73">
        <f t="shared" si="371"/>
        <v>0</v>
      </c>
      <c r="CP961" s="73">
        <f t="shared" si="372"/>
        <v>0</v>
      </c>
      <c r="CQ961" s="73">
        <f t="shared" si="373"/>
        <v>0</v>
      </c>
      <c r="CR961" s="73">
        <f t="shared" si="385"/>
        <v>0</v>
      </c>
      <c r="CS961" s="94"/>
      <c r="CT961" s="94"/>
      <c r="CU961" s="94"/>
      <c r="CV961" s="94"/>
      <c r="CW961" s="94"/>
    </row>
    <row r="962" spans="1:101" s="22" customFormat="1" x14ac:dyDescent="0.2">
      <c r="A962" s="91">
        <f t="shared" si="386"/>
        <v>951</v>
      </c>
      <c r="B962" s="61"/>
      <c r="C962" s="61"/>
      <c r="D962" s="61"/>
      <c r="E962" s="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AS962" s="109"/>
      <c r="AT962" s="94"/>
      <c r="AU962" s="94"/>
      <c r="AV962" s="94"/>
      <c r="AW962" s="94"/>
      <c r="AX962" s="94"/>
      <c r="AY962" s="94">
        <f t="shared" si="374"/>
        <v>951</v>
      </c>
      <c r="AZ962" s="94">
        <f>AVERAGE(B$12:B962)</f>
        <v>-1.0500267633333337E-3</v>
      </c>
      <c r="BA962" s="94">
        <f>AVERAGE(C$12:C962)</f>
        <v>4.6842394133333326E-3</v>
      </c>
      <c r="BB962" s="94">
        <f t="shared" si="375"/>
        <v>0</v>
      </c>
      <c r="BC962" s="94">
        <f t="shared" si="376"/>
        <v>0</v>
      </c>
      <c r="BD962" s="94">
        <f t="shared" si="387"/>
        <v>-6.3001605800000027E-2</v>
      </c>
      <c r="BE962" s="94">
        <f t="shared" si="388"/>
        <v>0.28105436479999996</v>
      </c>
      <c r="BF962" s="94">
        <f t="shared" si="389"/>
        <v>0.34405597060000004</v>
      </c>
      <c r="BG962" s="95">
        <f t="shared" si="377"/>
        <v>0</v>
      </c>
      <c r="BH962" s="95">
        <f t="shared" si="378"/>
        <v>0</v>
      </c>
      <c r="BI962" s="95">
        <f>(AVERAGE(B$12:B962)-AVERAGE($D$12:$D962))/STDEV(B$12:B962)</f>
        <v>-8.7081254602406233E-2</v>
      </c>
      <c r="BJ962" s="95">
        <f>(AVERAGE(C$12:C962)-AVERAGE($D$12:$D962))/STDEV(C$12:C962)</f>
        <v>0.10432948975861421</v>
      </c>
      <c r="BK962" s="94"/>
      <c r="BL962" s="94"/>
      <c r="BM962" s="94"/>
      <c r="BN962" s="72">
        <f t="shared" si="379"/>
        <v>0</v>
      </c>
      <c r="BO962" s="72">
        <f t="shared" si="380"/>
        <v>0</v>
      </c>
      <c r="BP962" s="72">
        <f t="shared" si="381"/>
        <v>0</v>
      </c>
      <c r="BQ962" s="72">
        <f t="shared" si="382"/>
        <v>1</v>
      </c>
      <c r="BR962" s="72">
        <f t="shared" si="383"/>
        <v>1</v>
      </c>
      <c r="BS962" s="72">
        <f t="shared" si="384"/>
        <v>1</v>
      </c>
      <c r="BT962" s="72"/>
      <c r="BU962" s="72"/>
      <c r="BV962" s="72"/>
      <c r="BW962" s="72"/>
      <c r="BX962" s="72"/>
      <c r="BY962" s="72"/>
      <c r="BZ962" s="72"/>
      <c r="CA962" s="72"/>
      <c r="CB962" s="72"/>
      <c r="CC962" s="73"/>
      <c r="CD962" s="73"/>
      <c r="CE962" s="73"/>
      <c r="CF962" s="73"/>
      <c r="CG962" s="73"/>
      <c r="CH962" s="73">
        <f t="shared" si="365"/>
        <v>0</v>
      </c>
      <c r="CI962" s="73">
        <f t="shared" si="366"/>
        <v>0</v>
      </c>
      <c r="CJ962" s="73">
        <f t="shared" si="367"/>
        <v>0</v>
      </c>
      <c r="CK962" s="73"/>
      <c r="CL962" s="73">
        <f t="shared" si="368"/>
        <v>0</v>
      </c>
      <c r="CM962" s="73">
        <f t="shared" si="369"/>
        <v>0</v>
      </c>
      <c r="CN962" s="73">
        <f t="shared" si="370"/>
        <v>0</v>
      </c>
      <c r="CO962" s="73">
        <f t="shared" si="371"/>
        <v>0</v>
      </c>
      <c r="CP962" s="73">
        <f t="shared" si="372"/>
        <v>0</v>
      </c>
      <c r="CQ962" s="73">
        <f t="shared" si="373"/>
        <v>0</v>
      </c>
      <c r="CR962" s="73">
        <f t="shared" si="385"/>
        <v>0</v>
      </c>
      <c r="CS962" s="94"/>
      <c r="CT962" s="94"/>
      <c r="CU962" s="94"/>
      <c r="CV962" s="94"/>
      <c r="CW962" s="94"/>
    </row>
    <row r="963" spans="1:101" s="22" customFormat="1" x14ac:dyDescent="0.2">
      <c r="A963" s="91">
        <f t="shared" si="386"/>
        <v>952</v>
      </c>
      <c r="B963" s="61"/>
      <c r="C963" s="61"/>
      <c r="D963" s="61"/>
      <c r="E963" s="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AS963" s="109"/>
      <c r="AT963" s="94"/>
      <c r="AU963" s="94"/>
      <c r="AV963" s="94"/>
      <c r="AW963" s="94"/>
      <c r="AX963" s="94"/>
      <c r="AY963" s="94">
        <f t="shared" si="374"/>
        <v>952</v>
      </c>
      <c r="AZ963" s="94">
        <f>AVERAGE(B$12:B963)</f>
        <v>-1.0500267633333337E-3</v>
      </c>
      <c r="BA963" s="94">
        <f>AVERAGE(C$12:C963)</f>
        <v>4.6842394133333326E-3</v>
      </c>
      <c r="BB963" s="94">
        <f t="shared" si="375"/>
        <v>0</v>
      </c>
      <c r="BC963" s="94">
        <f t="shared" si="376"/>
        <v>0</v>
      </c>
      <c r="BD963" s="94">
        <f t="shared" si="387"/>
        <v>-6.3001605800000027E-2</v>
      </c>
      <c r="BE963" s="94">
        <f t="shared" si="388"/>
        <v>0.28105436479999996</v>
      </c>
      <c r="BF963" s="94">
        <f t="shared" si="389"/>
        <v>0.34405597060000004</v>
      </c>
      <c r="BG963" s="95">
        <f t="shared" si="377"/>
        <v>0</v>
      </c>
      <c r="BH963" s="95">
        <f t="shared" si="378"/>
        <v>0</v>
      </c>
      <c r="BI963" s="95">
        <f>(AVERAGE(B$12:B963)-AVERAGE($D$12:$D963))/STDEV(B$12:B963)</f>
        <v>-8.7081254602406233E-2</v>
      </c>
      <c r="BJ963" s="95">
        <f>(AVERAGE(C$12:C963)-AVERAGE($D$12:$D963))/STDEV(C$12:C963)</f>
        <v>0.10432948975861421</v>
      </c>
      <c r="BK963" s="94"/>
      <c r="BL963" s="94"/>
      <c r="BM963" s="94"/>
      <c r="BN963" s="72">
        <f t="shared" si="379"/>
        <v>0</v>
      </c>
      <c r="BO963" s="72">
        <f t="shared" si="380"/>
        <v>0</v>
      </c>
      <c r="BP963" s="72">
        <f t="shared" si="381"/>
        <v>0</v>
      </c>
      <c r="BQ963" s="72">
        <f t="shared" si="382"/>
        <v>1</v>
      </c>
      <c r="BR963" s="72">
        <f t="shared" si="383"/>
        <v>1</v>
      </c>
      <c r="BS963" s="72">
        <f t="shared" si="384"/>
        <v>1</v>
      </c>
      <c r="BT963" s="72"/>
      <c r="BU963" s="72"/>
      <c r="BV963" s="72"/>
      <c r="BW963" s="72"/>
      <c r="BX963" s="72"/>
      <c r="BY963" s="72"/>
      <c r="BZ963" s="72"/>
      <c r="CA963" s="72"/>
      <c r="CB963" s="72"/>
      <c r="CC963" s="73"/>
      <c r="CD963" s="73"/>
      <c r="CE963" s="73"/>
      <c r="CF963" s="73"/>
      <c r="CG963" s="73"/>
      <c r="CH963" s="73">
        <f t="shared" si="365"/>
        <v>0</v>
      </c>
      <c r="CI963" s="73">
        <f t="shared" si="366"/>
        <v>0</v>
      </c>
      <c r="CJ963" s="73">
        <f t="shared" si="367"/>
        <v>0</v>
      </c>
      <c r="CK963" s="73"/>
      <c r="CL963" s="73">
        <f t="shared" si="368"/>
        <v>0</v>
      </c>
      <c r="CM963" s="73">
        <f t="shared" si="369"/>
        <v>0</v>
      </c>
      <c r="CN963" s="73">
        <f t="shared" si="370"/>
        <v>0</v>
      </c>
      <c r="CO963" s="73">
        <f t="shared" si="371"/>
        <v>0</v>
      </c>
      <c r="CP963" s="73">
        <f t="shared" si="372"/>
        <v>0</v>
      </c>
      <c r="CQ963" s="73">
        <f t="shared" si="373"/>
        <v>0</v>
      </c>
      <c r="CR963" s="73">
        <f t="shared" si="385"/>
        <v>0</v>
      </c>
      <c r="CS963" s="94"/>
      <c r="CT963" s="94"/>
      <c r="CU963" s="94"/>
      <c r="CV963" s="94"/>
      <c r="CW963" s="94"/>
    </row>
    <row r="964" spans="1:101" s="22" customFormat="1" x14ac:dyDescent="0.2">
      <c r="A964" s="91">
        <f t="shared" si="386"/>
        <v>953</v>
      </c>
      <c r="B964" s="61"/>
      <c r="C964" s="61"/>
      <c r="D964" s="61"/>
      <c r="E964" s="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AS964" s="109"/>
      <c r="AT964" s="94"/>
      <c r="AU964" s="94"/>
      <c r="AV964" s="94"/>
      <c r="AW964" s="94"/>
      <c r="AX964" s="94"/>
      <c r="AY964" s="94">
        <f t="shared" si="374"/>
        <v>953</v>
      </c>
      <c r="AZ964" s="94">
        <f>AVERAGE(B$12:B964)</f>
        <v>-1.0500267633333337E-3</v>
      </c>
      <c r="BA964" s="94">
        <f>AVERAGE(C$12:C964)</f>
        <v>4.6842394133333326E-3</v>
      </c>
      <c r="BB964" s="94">
        <f t="shared" si="375"/>
        <v>0</v>
      </c>
      <c r="BC964" s="94">
        <f t="shared" si="376"/>
        <v>0</v>
      </c>
      <c r="BD964" s="94">
        <f t="shared" si="387"/>
        <v>-6.3001605800000027E-2</v>
      </c>
      <c r="BE964" s="94">
        <f t="shared" si="388"/>
        <v>0.28105436479999996</v>
      </c>
      <c r="BF964" s="94">
        <f t="shared" si="389"/>
        <v>0.34405597060000004</v>
      </c>
      <c r="BG964" s="95">
        <f t="shared" si="377"/>
        <v>0</v>
      </c>
      <c r="BH964" s="95">
        <f t="shared" si="378"/>
        <v>0</v>
      </c>
      <c r="BI964" s="95">
        <f>(AVERAGE(B$12:B964)-AVERAGE($D$12:$D964))/STDEV(B$12:B964)</f>
        <v>-8.7081254602406233E-2</v>
      </c>
      <c r="BJ964" s="95">
        <f>(AVERAGE(C$12:C964)-AVERAGE($D$12:$D964))/STDEV(C$12:C964)</f>
        <v>0.10432948975861421</v>
      </c>
      <c r="BK964" s="94"/>
      <c r="BL964" s="94"/>
      <c r="BM964" s="94"/>
      <c r="BN964" s="72">
        <f t="shared" si="379"/>
        <v>0</v>
      </c>
      <c r="BO964" s="72">
        <f t="shared" si="380"/>
        <v>0</v>
      </c>
      <c r="BP964" s="72">
        <f t="shared" si="381"/>
        <v>0</v>
      </c>
      <c r="BQ964" s="72">
        <f t="shared" si="382"/>
        <v>1</v>
      </c>
      <c r="BR964" s="72">
        <f t="shared" si="383"/>
        <v>1</v>
      </c>
      <c r="BS964" s="72">
        <f t="shared" si="384"/>
        <v>1</v>
      </c>
      <c r="BT964" s="72"/>
      <c r="BU964" s="72"/>
      <c r="BV964" s="72"/>
      <c r="BW964" s="72"/>
      <c r="BX964" s="72"/>
      <c r="BY964" s="72"/>
      <c r="BZ964" s="72"/>
      <c r="CA964" s="72"/>
      <c r="CB964" s="72"/>
      <c r="CC964" s="73"/>
      <c r="CD964" s="73"/>
      <c r="CE964" s="73"/>
      <c r="CF964" s="73"/>
      <c r="CG964" s="73"/>
      <c r="CH964" s="73">
        <f t="shared" si="365"/>
        <v>0</v>
      </c>
      <c r="CI964" s="73">
        <f t="shared" si="366"/>
        <v>0</v>
      </c>
      <c r="CJ964" s="73">
        <f t="shared" si="367"/>
        <v>0</v>
      </c>
      <c r="CK964" s="73"/>
      <c r="CL964" s="73">
        <f t="shared" si="368"/>
        <v>0</v>
      </c>
      <c r="CM964" s="73">
        <f t="shared" si="369"/>
        <v>0</v>
      </c>
      <c r="CN964" s="73">
        <f t="shared" si="370"/>
        <v>0</v>
      </c>
      <c r="CO964" s="73">
        <f t="shared" si="371"/>
        <v>0</v>
      </c>
      <c r="CP964" s="73">
        <f t="shared" si="372"/>
        <v>0</v>
      </c>
      <c r="CQ964" s="73">
        <f t="shared" si="373"/>
        <v>0</v>
      </c>
      <c r="CR964" s="73">
        <f t="shared" si="385"/>
        <v>0</v>
      </c>
      <c r="CS964" s="94"/>
      <c r="CT964" s="94"/>
      <c r="CU964" s="94"/>
      <c r="CV964" s="94"/>
      <c r="CW964" s="94"/>
    </row>
    <row r="965" spans="1:101" s="22" customFormat="1" x14ac:dyDescent="0.2">
      <c r="A965" s="91">
        <f t="shared" si="386"/>
        <v>954</v>
      </c>
      <c r="B965" s="61"/>
      <c r="C965" s="61"/>
      <c r="D965" s="61"/>
      <c r="E965" s="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AS965" s="109"/>
      <c r="AT965" s="94"/>
      <c r="AU965" s="94"/>
      <c r="AV965" s="94"/>
      <c r="AW965" s="94"/>
      <c r="AX965" s="94"/>
      <c r="AY965" s="94">
        <f t="shared" si="374"/>
        <v>954</v>
      </c>
      <c r="AZ965" s="94">
        <f>AVERAGE(B$12:B965)</f>
        <v>-1.0500267633333337E-3</v>
      </c>
      <c r="BA965" s="94">
        <f>AVERAGE(C$12:C965)</f>
        <v>4.6842394133333326E-3</v>
      </c>
      <c r="BB965" s="94">
        <f t="shared" si="375"/>
        <v>0</v>
      </c>
      <c r="BC965" s="94">
        <f t="shared" si="376"/>
        <v>0</v>
      </c>
      <c r="BD965" s="94">
        <f t="shared" si="387"/>
        <v>-6.3001605800000027E-2</v>
      </c>
      <c r="BE965" s="94">
        <f t="shared" si="388"/>
        <v>0.28105436479999996</v>
      </c>
      <c r="BF965" s="94">
        <f t="shared" si="389"/>
        <v>0.34405597060000004</v>
      </c>
      <c r="BG965" s="95">
        <f t="shared" si="377"/>
        <v>0</v>
      </c>
      <c r="BH965" s="95">
        <f t="shared" si="378"/>
        <v>0</v>
      </c>
      <c r="BI965" s="95">
        <f>(AVERAGE(B$12:B965)-AVERAGE($D$12:$D965))/STDEV(B$12:B965)</f>
        <v>-8.7081254602406233E-2</v>
      </c>
      <c r="BJ965" s="95">
        <f>(AVERAGE(C$12:C965)-AVERAGE($D$12:$D965))/STDEV(C$12:C965)</f>
        <v>0.10432948975861421</v>
      </c>
      <c r="BK965" s="94"/>
      <c r="BL965" s="94"/>
      <c r="BM965" s="94"/>
      <c r="BN965" s="72">
        <f t="shared" si="379"/>
        <v>0</v>
      </c>
      <c r="BO965" s="72">
        <f t="shared" si="380"/>
        <v>0</v>
      </c>
      <c r="BP965" s="72">
        <f t="shared" si="381"/>
        <v>0</v>
      </c>
      <c r="BQ965" s="72">
        <f t="shared" si="382"/>
        <v>1</v>
      </c>
      <c r="BR965" s="72">
        <f t="shared" si="383"/>
        <v>1</v>
      </c>
      <c r="BS965" s="72">
        <f t="shared" si="384"/>
        <v>1</v>
      </c>
      <c r="BT965" s="72"/>
      <c r="BU965" s="72"/>
      <c r="BV965" s="72"/>
      <c r="BW965" s="72"/>
      <c r="BX965" s="72"/>
      <c r="BY965" s="72"/>
      <c r="BZ965" s="72"/>
      <c r="CA965" s="72"/>
      <c r="CB965" s="72"/>
      <c r="CC965" s="73"/>
      <c r="CD965" s="73"/>
      <c r="CE965" s="73"/>
      <c r="CF965" s="73"/>
      <c r="CG965" s="73"/>
      <c r="CH965" s="73">
        <f t="shared" si="365"/>
        <v>0</v>
      </c>
      <c r="CI965" s="73">
        <f t="shared" si="366"/>
        <v>0</v>
      </c>
      <c r="CJ965" s="73">
        <f t="shared" si="367"/>
        <v>0</v>
      </c>
      <c r="CK965" s="73"/>
      <c r="CL965" s="73">
        <f t="shared" si="368"/>
        <v>0</v>
      </c>
      <c r="CM965" s="73">
        <f t="shared" si="369"/>
        <v>0</v>
      </c>
      <c r="CN965" s="73">
        <f t="shared" si="370"/>
        <v>0</v>
      </c>
      <c r="CO965" s="73">
        <f t="shared" si="371"/>
        <v>0</v>
      </c>
      <c r="CP965" s="73">
        <f t="shared" si="372"/>
        <v>0</v>
      </c>
      <c r="CQ965" s="73">
        <f t="shared" si="373"/>
        <v>0</v>
      </c>
      <c r="CR965" s="73">
        <f t="shared" si="385"/>
        <v>0</v>
      </c>
      <c r="CS965" s="94"/>
      <c r="CT965" s="94"/>
      <c r="CU965" s="94"/>
      <c r="CV965" s="94"/>
      <c r="CW965" s="94"/>
    </row>
    <row r="966" spans="1:101" s="22" customFormat="1" x14ac:dyDescent="0.2">
      <c r="A966" s="91">
        <f t="shared" si="386"/>
        <v>955</v>
      </c>
      <c r="B966" s="61"/>
      <c r="C966" s="61"/>
      <c r="D966" s="61"/>
      <c r="E966" s="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AS966" s="109"/>
      <c r="AT966" s="94"/>
      <c r="AU966" s="94"/>
      <c r="AV966" s="94"/>
      <c r="AW966" s="94"/>
      <c r="AX966" s="94"/>
      <c r="AY966" s="94">
        <f t="shared" si="374"/>
        <v>955</v>
      </c>
      <c r="AZ966" s="94">
        <f>AVERAGE(B$12:B966)</f>
        <v>-1.0500267633333337E-3</v>
      </c>
      <c r="BA966" s="94">
        <f>AVERAGE(C$12:C966)</f>
        <v>4.6842394133333326E-3</v>
      </c>
      <c r="BB966" s="94">
        <f t="shared" si="375"/>
        <v>0</v>
      </c>
      <c r="BC966" s="94">
        <f t="shared" si="376"/>
        <v>0</v>
      </c>
      <c r="BD966" s="94">
        <f t="shared" si="387"/>
        <v>-6.3001605800000027E-2</v>
      </c>
      <c r="BE966" s="94">
        <f t="shared" si="388"/>
        <v>0.28105436479999996</v>
      </c>
      <c r="BF966" s="94">
        <f t="shared" si="389"/>
        <v>0.34405597060000004</v>
      </c>
      <c r="BG966" s="95">
        <f t="shared" si="377"/>
        <v>0</v>
      </c>
      <c r="BH966" s="95">
        <f t="shared" si="378"/>
        <v>0</v>
      </c>
      <c r="BI966" s="95">
        <f>(AVERAGE(B$12:B966)-AVERAGE($D$12:$D966))/STDEV(B$12:B966)</f>
        <v>-8.7081254602406233E-2</v>
      </c>
      <c r="BJ966" s="95">
        <f>(AVERAGE(C$12:C966)-AVERAGE($D$12:$D966))/STDEV(C$12:C966)</f>
        <v>0.10432948975861421</v>
      </c>
      <c r="BK966" s="94"/>
      <c r="BL966" s="94"/>
      <c r="BM966" s="94"/>
      <c r="BN966" s="72">
        <f t="shared" si="379"/>
        <v>0</v>
      </c>
      <c r="BO966" s="72">
        <f t="shared" si="380"/>
        <v>0</v>
      </c>
      <c r="BP966" s="72">
        <f t="shared" si="381"/>
        <v>0</v>
      </c>
      <c r="BQ966" s="72">
        <f t="shared" si="382"/>
        <v>1</v>
      </c>
      <c r="BR966" s="72">
        <f t="shared" si="383"/>
        <v>1</v>
      </c>
      <c r="BS966" s="72">
        <f t="shared" si="384"/>
        <v>1</v>
      </c>
      <c r="BT966" s="72"/>
      <c r="BU966" s="72"/>
      <c r="BV966" s="72"/>
      <c r="BW966" s="72"/>
      <c r="BX966" s="72"/>
      <c r="BY966" s="72"/>
      <c r="BZ966" s="72"/>
      <c r="CA966" s="72"/>
      <c r="CB966" s="72"/>
      <c r="CC966" s="73"/>
      <c r="CD966" s="73"/>
      <c r="CE966" s="73"/>
      <c r="CF966" s="73"/>
      <c r="CG966" s="73"/>
      <c r="CH966" s="73">
        <f t="shared" si="365"/>
        <v>0</v>
      </c>
      <c r="CI966" s="73">
        <f t="shared" si="366"/>
        <v>0</v>
      </c>
      <c r="CJ966" s="73">
        <f t="shared" si="367"/>
        <v>0</v>
      </c>
      <c r="CK966" s="73"/>
      <c r="CL966" s="73">
        <f t="shared" si="368"/>
        <v>0</v>
      </c>
      <c r="CM966" s="73">
        <f t="shared" si="369"/>
        <v>0</v>
      </c>
      <c r="CN966" s="73">
        <f t="shared" si="370"/>
        <v>0</v>
      </c>
      <c r="CO966" s="73">
        <f t="shared" si="371"/>
        <v>0</v>
      </c>
      <c r="CP966" s="73">
        <f t="shared" si="372"/>
        <v>0</v>
      </c>
      <c r="CQ966" s="73">
        <f t="shared" si="373"/>
        <v>0</v>
      </c>
      <c r="CR966" s="73">
        <f t="shared" si="385"/>
        <v>0</v>
      </c>
      <c r="CS966" s="94"/>
      <c r="CT966" s="94"/>
      <c r="CU966" s="94"/>
      <c r="CV966" s="94"/>
      <c r="CW966" s="94"/>
    </row>
    <row r="967" spans="1:101" s="22" customFormat="1" x14ac:dyDescent="0.2">
      <c r="A967" s="91">
        <f t="shared" si="386"/>
        <v>956</v>
      </c>
      <c r="B967" s="61"/>
      <c r="C967" s="61"/>
      <c r="D967" s="61"/>
      <c r="E967" s="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AS967" s="109"/>
      <c r="AT967" s="94"/>
      <c r="AU967" s="94"/>
      <c r="AV967" s="94"/>
      <c r="AW967" s="94"/>
      <c r="AX967" s="94"/>
      <c r="AY967" s="94">
        <f t="shared" si="374"/>
        <v>956</v>
      </c>
      <c r="AZ967" s="94">
        <f>AVERAGE(B$12:B967)</f>
        <v>-1.0500267633333337E-3</v>
      </c>
      <c r="BA967" s="94">
        <f>AVERAGE(C$12:C967)</f>
        <v>4.6842394133333326E-3</v>
      </c>
      <c r="BB967" s="94">
        <f t="shared" si="375"/>
        <v>0</v>
      </c>
      <c r="BC967" s="94">
        <f t="shared" si="376"/>
        <v>0</v>
      </c>
      <c r="BD967" s="94">
        <f t="shared" si="387"/>
        <v>-6.3001605800000027E-2</v>
      </c>
      <c r="BE967" s="94">
        <f t="shared" si="388"/>
        <v>0.28105436479999996</v>
      </c>
      <c r="BF967" s="94">
        <f t="shared" si="389"/>
        <v>0.34405597060000004</v>
      </c>
      <c r="BG967" s="95">
        <f t="shared" si="377"/>
        <v>0</v>
      </c>
      <c r="BH967" s="95">
        <f t="shared" si="378"/>
        <v>0</v>
      </c>
      <c r="BI967" s="95">
        <f>(AVERAGE(B$12:B967)-AVERAGE($D$12:$D967))/STDEV(B$12:B967)</f>
        <v>-8.7081254602406233E-2</v>
      </c>
      <c r="BJ967" s="95">
        <f>(AVERAGE(C$12:C967)-AVERAGE($D$12:$D967))/STDEV(C$12:C967)</f>
        <v>0.10432948975861421</v>
      </c>
      <c r="BK967" s="94"/>
      <c r="BL967" s="94"/>
      <c r="BM967" s="94"/>
      <c r="BN967" s="72">
        <f t="shared" si="379"/>
        <v>0</v>
      </c>
      <c r="BO967" s="72">
        <f t="shared" si="380"/>
        <v>0</v>
      </c>
      <c r="BP967" s="72">
        <f t="shared" si="381"/>
        <v>0</v>
      </c>
      <c r="BQ967" s="72">
        <f t="shared" si="382"/>
        <v>1</v>
      </c>
      <c r="BR967" s="72">
        <f t="shared" si="383"/>
        <v>1</v>
      </c>
      <c r="BS967" s="72">
        <f t="shared" si="384"/>
        <v>1</v>
      </c>
      <c r="BT967" s="72"/>
      <c r="BU967" s="72"/>
      <c r="BV967" s="72"/>
      <c r="BW967" s="72"/>
      <c r="BX967" s="72"/>
      <c r="BY967" s="72"/>
      <c r="BZ967" s="72"/>
      <c r="CA967" s="72"/>
      <c r="CB967" s="72"/>
      <c r="CC967" s="73"/>
      <c r="CD967" s="73"/>
      <c r="CE967" s="73"/>
      <c r="CF967" s="73"/>
      <c r="CG967" s="73"/>
      <c r="CH967" s="73">
        <f t="shared" si="365"/>
        <v>0</v>
      </c>
      <c r="CI967" s="73">
        <f t="shared" si="366"/>
        <v>0</v>
      </c>
      <c r="CJ967" s="73">
        <f t="shared" si="367"/>
        <v>0</v>
      </c>
      <c r="CK967" s="73"/>
      <c r="CL967" s="73">
        <f t="shared" si="368"/>
        <v>0</v>
      </c>
      <c r="CM967" s="73">
        <f t="shared" si="369"/>
        <v>0</v>
      </c>
      <c r="CN967" s="73">
        <f t="shared" si="370"/>
        <v>0</v>
      </c>
      <c r="CO967" s="73">
        <f t="shared" si="371"/>
        <v>0</v>
      </c>
      <c r="CP967" s="73">
        <f t="shared" si="372"/>
        <v>0</v>
      </c>
      <c r="CQ967" s="73">
        <f t="shared" si="373"/>
        <v>0</v>
      </c>
      <c r="CR967" s="73">
        <f t="shared" si="385"/>
        <v>0</v>
      </c>
      <c r="CS967" s="94"/>
      <c r="CT967" s="94"/>
      <c r="CU967" s="94"/>
      <c r="CV967" s="94"/>
      <c r="CW967" s="94"/>
    </row>
    <row r="968" spans="1:101" s="22" customFormat="1" x14ac:dyDescent="0.2">
      <c r="A968" s="91">
        <f t="shared" si="386"/>
        <v>957</v>
      </c>
      <c r="B968" s="61"/>
      <c r="C968" s="61"/>
      <c r="D968" s="61"/>
      <c r="E968" s="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AS968" s="109"/>
      <c r="AT968" s="94"/>
      <c r="AU968" s="94"/>
      <c r="AV968" s="94"/>
      <c r="AW968" s="94"/>
      <c r="AX968" s="94"/>
      <c r="AY968" s="94">
        <f t="shared" si="374"/>
        <v>957</v>
      </c>
      <c r="AZ968" s="94">
        <f>AVERAGE(B$12:B968)</f>
        <v>-1.0500267633333337E-3</v>
      </c>
      <c r="BA968" s="94">
        <f>AVERAGE(C$12:C968)</f>
        <v>4.6842394133333326E-3</v>
      </c>
      <c r="BB968" s="94">
        <f t="shared" si="375"/>
        <v>0</v>
      </c>
      <c r="BC968" s="94">
        <f t="shared" si="376"/>
        <v>0</v>
      </c>
      <c r="BD968" s="94">
        <f t="shared" si="387"/>
        <v>-6.3001605800000027E-2</v>
      </c>
      <c r="BE968" s="94">
        <f t="shared" si="388"/>
        <v>0.28105436479999996</v>
      </c>
      <c r="BF968" s="94">
        <f t="shared" si="389"/>
        <v>0.34405597060000004</v>
      </c>
      <c r="BG968" s="95">
        <f t="shared" si="377"/>
        <v>0</v>
      </c>
      <c r="BH968" s="95">
        <f t="shared" si="378"/>
        <v>0</v>
      </c>
      <c r="BI968" s="95">
        <f>(AVERAGE(B$12:B968)-AVERAGE($D$12:$D968))/STDEV(B$12:B968)</f>
        <v>-8.7081254602406233E-2</v>
      </c>
      <c r="BJ968" s="95">
        <f>(AVERAGE(C$12:C968)-AVERAGE($D$12:$D968))/STDEV(C$12:C968)</f>
        <v>0.10432948975861421</v>
      </c>
      <c r="BK968" s="94"/>
      <c r="BL968" s="94"/>
      <c r="BM968" s="94"/>
      <c r="BN968" s="72">
        <f t="shared" si="379"/>
        <v>0</v>
      </c>
      <c r="BO968" s="72">
        <f t="shared" si="380"/>
        <v>0</v>
      </c>
      <c r="BP968" s="72">
        <f t="shared" si="381"/>
        <v>0</v>
      </c>
      <c r="BQ968" s="72">
        <f t="shared" si="382"/>
        <v>1</v>
      </c>
      <c r="BR968" s="72">
        <f t="shared" si="383"/>
        <v>1</v>
      </c>
      <c r="BS968" s="72">
        <f t="shared" si="384"/>
        <v>1</v>
      </c>
      <c r="BT968" s="72"/>
      <c r="BU968" s="72"/>
      <c r="BV968" s="72"/>
      <c r="BW968" s="72"/>
      <c r="BX968" s="72"/>
      <c r="BY968" s="72"/>
      <c r="BZ968" s="72"/>
      <c r="CA968" s="72"/>
      <c r="CB968" s="72"/>
      <c r="CC968" s="73"/>
      <c r="CD968" s="73"/>
      <c r="CE968" s="73"/>
      <c r="CF968" s="73"/>
      <c r="CG968" s="73"/>
      <c r="CH968" s="73">
        <f t="shared" si="365"/>
        <v>0</v>
      </c>
      <c r="CI968" s="73">
        <f t="shared" si="366"/>
        <v>0</v>
      </c>
      <c r="CJ968" s="73">
        <f t="shared" si="367"/>
        <v>0</v>
      </c>
      <c r="CK968" s="73"/>
      <c r="CL968" s="73">
        <f t="shared" si="368"/>
        <v>0</v>
      </c>
      <c r="CM968" s="73">
        <f t="shared" si="369"/>
        <v>0</v>
      </c>
      <c r="CN968" s="73">
        <f t="shared" si="370"/>
        <v>0</v>
      </c>
      <c r="CO968" s="73">
        <f t="shared" si="371"/>
        <v>0</v>
      </c>
      <c r="CP968" s="73">
        <f t="shared" si="372"/>
        <v>0</v>
      </c>
      <c r="CQ968" s="73">
        <f t="shared" si="373"/>
        <v>0</v>
      </c>
      <c r="CR968" s="73">
        <f t="shared" si="385"/>
        <v>0</v>
      </c>
      <c r="CS968" s="94"/>
      <c r="CT968" s="94"/>
      <c r="CU968" s="94"/>
      <c r="CV968" s="94"/>
      <c r="CW968" s="94"/>
    </row>
    <row r="969" spans="1:101" s="22" customFormat="1" x14ac:dyDescent="0.2">
      <c r="A969" s="91">
        <f t="shared" si="386"/>
        <v>958</v>
      </c>
      <c r="B969" s="61"/>
      <c r="C969" s="61"/>
      <c r="D969" s="61"/>
      <c r="E969" s="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AS969" s="109"/>
      <c r="AT969" s="94"/>
      <c r="AU969" s="94"/>
      <c r="AV969" s="94"/>
      <c r="AW969" s="94"/>
      <c r="AX969" s="94"/>
      <c r="AY969" s="94">
        <f t="shared" si="374"/>
        <v>958</v>
      </c>
      <c r="AZ969" s="94">
        <f>AVERAGE(B$12:B969)</f>
        <v>-1.0500267633333337E-3</v>
      </c>
      <c r="BA969" s="94">
        <f>AVERAGE(C$12:C969)</f>
        <v>4.6842394133333326E-3</v>
      </c>
      <c r="BB969" s="94">
        <f t="shared" si="375"/>
        <v>0</v>
      </c>
      <c r="BC969" s="94">
        <f t="shared" si="376"/>
        <v>0</v>
      </c>
      <c r="BD969" s="94">
        <f t="shared" si="387"/>
        <v>-6.3001605800000027E-2</v>
      </c>
      <c r="BE969" s="94">
        <f t="shared" si="388"/>
        <v>0.28105436479999996</v>
      </c>
      <c r="BF969" s="94">
        <f t="shared" si="389"/>
        <v>0.34405597060000004</v>
      </c>
      <c r="BG969" s="95">
        <f t="shared" si="377"/>
        <v>0</v>
      </c>
      <c r="BH969" s="95">
        <f t="shared" si="378"/>
        <v>0</v>
      </c>
      <c r="BI969" s="95">
        <f>(AVERAGE(B$12:B969)-AVERAGE($D$12:$D969))/STDEV(B$12:B969)</f>
        <v>-8.7081254602406233E-2</v>
      </c>
      <c r="BJ969" s="95">
        <f>(AVERAGE(C$12:C969)-AVERAGE($D$12:$D969))/STDEV(C$12:C969)</f>
        <v>0.10432948975861421</v>
      </c>
      <c r="BK969" s="94"/>
      <c r="BL969" s="94"/>
      <c r="BM969" s="94"/>
      <c r="BN969" s="72">
        <f t="shared" si="379"/>
        <v>0</v>
      </c>
      <c r="BO969" s="72">
        <f t="shared" si="380"/>
        <v>0</v>
      </c>
      <c r="BP969" s="72">
        <f t="shared" si="381"/>
        <v>0</v>
      </c>
      <c r="BQ969" s="72">
        <f t="shared" si="382"/>
        <v>1</v>
      </c>
      <c r="BR969" s="72">
        <f t="shared" si="383"/>
        <v>1</v>
      </c>
      <c r="BS969" s="72">
        <f t="shared" si="384"/>
        <v>1</v>
      </c>
      <c r="BT969" s="72"/>
      <c r="BU969" s="72"/>
      <c r="BV969" s="72"/>
      <c r="BW969" s="72"/>
      <c r="BX969" s="72"/>
      <c r="BY969" s="72"/>
      <c r="BZ969" s="72"/>
      <c r="CA969" s="72"/>
      <c r="CB969" s="72"/>
      <c r="CC969" s="73"/>
      <c r="CD969" s="73"/>
      <c r="CE969" s="73"/>
      <c r="CF969" s="73"/>
      <c r="CG969" s="73"/>
      <c r="CH969" s="73">
        <f t="shared" si="365"/>
        <v>0</v>
      </c>
      <c r="CI969" s="73">
        <f t="shared" si="366"/>
        <v>0</v>
      </c>
      <c r="CJ969" s="73">
        <f t="shared" si="367"/>
        <v>0</v>
      </c>
      <c r="CK969" s="73"/>
      <c r="CL969" s="73">
        <f t="shared" si="368"/>
        <v>0</v>
      </c>
      <c r="CM969" s="73">
        <f t="shared" si="369"/>
        <v>0</v>
      </c>
      <c r="CN969" s="73">
        <f t="shared" si="370"/>
        <v>0</v>
      </c>
      <c r="CO969" s="73">
        <f t="shared" si="371"/>
        <v>0</v>
      </c>
      <c r="CP969" s="73">
        <f t="shared" si="372"/>
        <v>0</v>
      </c>
      <c r="CQ969" s="73">
        <f t="shared" si="373"/>
        <v>0</v>
      </c>
      <c r="CR969" s="73">
        <f t="shared" si="385"/>
        <v>0</v>
      </c>
      <c r="CS969" s="94"/>
      <c r="CT969" s="94"/>
      <c r="CU969" s="94"/>
      <c r="CV969" s="94"/>
      <c r="CW969" s="94"/>
    </row>
    <row r="970" spans="1:101" s="22" customFormat="1" x14ac:dyDescent="0.2">
      <c r="A970" s="91">
        <f t="shared" si="386"/>
        <v>959</v>
      </c>
      <c r="B970" s="61"/>
      <c r="C970" s="61"/>
      <c r="D970" s="61"/>
      <c r="E970" s="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AS970" s="109"/>
      <c r="AT970" s="94"/>
      <c r="AU970" s="94"/>
      <c r="AV970" s="94"/>
      <c r="AW970" s="94"/>
      <c r="AX970" s="94"/>
      <c r="AY970" s="94">
        <f t="shared" si="374"/>
        <v>959</v>
      </c>
      <c r="AZ970" s="94">
        <f>AVERAGE(B$12:B970)</f>
        <v>-1.0500267633333337E-3</v>
      </c>
      <c r="BA970" s="94">
        <f>AVERAGE(C$12:C970)</f>
        <v>4.6842394133333326E-3</v>
      </c>
      <c r="BB970" s="94">
        <f t="shared" si="375"/>
        <v>0</v>
      </c>
      <c r="BC970" s="94">
        <f t="shared" si="376"/>
        <v>0</v>
      </c>
      <c r="BD970" s="94">
        <f t="shared" si="387"/>
        <v>-6.3001605800000027E-2</v>
      </c>
      <c r="BE970" s="94">
        <f t="shared" si="388"/>
        <v>0.28105436479999996</v>
      </c>
      <c r="BF970" s="94">
        <f t="shared" si="389"/>
        <v>0.34405597060000004</v>
      </c>
      <c r="BG970" s="95">
        <f t="shared" si="377"/>
        <v>0</v>
      </c>
      <c r="BH970" s="95">
        <f t="shared" si="378"/>
        <v>0</v>
      </c>
      <c r="BI970" s="95">
        <f>(AVERAGE(B$12:B970)-AVERAGE($D$12:$D970))/STDEV(B$12:B970)</f>
        <v>-8.7081254602406233E-2</v>
      </c>
      <c r="BJ970" s="95">
        <f>(AVERAGE(C$12:C970)-AVERAGE($D$12:$D970))/STDEV(C$12:C970)</f>
        <v>0.10432948975861421</v>
      </c>
      <c r="BK970" s="94"/>
      <c r="BL970" s="94"/>
      <c r="BM970" s="94"/>
      <c r="BN970" s="72">
        <f t="shared" si="379"/>
        <v>0</v>
      </c>
      <c r="BO970" s="72">
        <f t="shared" si="380"/>
        <v>0</v>
      </c>
      <c r="BP970" s="72">
        <f t="shared" si="381"/>
        <v>0</v>
      </c>
      <c r="BQ970" s="72">
        <f t="shared" si="382"/>
        <v>1</v>
      </c>
      <c r="BR970" s="72">
        <f t="shared" si="383"/>
        <v>1</v>
      </c>
      <c r="BS970" s="72">
        <f t="shared" si="384"/>
        <v>1</v>
      </c>
      <c r="BT970" s="72"/>
      <c r="BU970" s="72"/>
      <c r="BV970" s="72"/>
      <c r="BW970" s="72"/>
      <c r="BX970" s="72"/>
      <c r="BY970" s="72"/>
      <c r="BZ970" s="72"/>
      <c r="CA970" s="72"/>
      <c r="CB970" s="72"/>
      <c r="CC970" s="73"/>
      <c r="CD970" s="73"/>
      <c r="CE970" s="73"/>
      <c r="CF970" s="73"/>
      <c r="CG970" s="73"/>
      <c r="CH970" s="73">
        <f t="shared" si="365"/>
        <v>0</v>
      </c>
      <c r="CI970" s="73">
        <f t="shared" si="366"/>
        <v>0</v>
      </c>
      <c r="CJ970" s="73">
        <f t="shared" si="367"/>
        <v>0</v>
      </c>
      <c r="CK970" s="73"/>
      <c r="CL970" s="73">
        <f t="shared" si="368"/>
        <v>0</v>
      </c>
      <c r="CM970" s="73">
        <f t="shared" si="369"/>
        <v>0</v>
      </c>
      <c r="CN970" s="73">
        <f t="shared" si="370"/>
        <v>0</v>
      </c>
      <c r="CO970" s="73">
        <f t="shared" si="371"/>
        <v>0</v>
      </c>
      <c r="CP970" s="73">
        <f t="shared" si="372"/>
        <v>0</v>
      </c>
      <c r="CQ970" s="73">
        <f t="shared" si="373"/>
        <v>0</v>
      </c>
      <c r="CR970" s="73">
        <f t="shared" si="385"/>
        <v>0</v>
      </c>
      <c r="CS970" s="94"/>
      <c r="CT970" s="94"/>
      <c r="CU970" s="94"/>
      <c r="CV970" s="94"/>
      <c r="CW970" s="94"/>
    </row>
    <row r="971" spans="1:101" s="22" customFormat="1" x14ac:dyDescent="0.2">
      <c r="A971" s="91">
        <f t="shared" si="386"/>
        <v>960</v>
      </c>
      <c r="B971" s="61"/>
      <c r="C971" s="61"/>
      <c r="D971" s="61"/>
      <c r="E971" s="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AS971" s="109"/>
      <c r="AT971" s="94"/>
      <c r="AU971" s="94"/>
      <c r="AV971" s="94"/>
      <c r="AW971" s="94"/>
      <c r="AX971" s="94"/>
      <c r="AY971" s="94">
        <f t="shared" si="374"/>
        <v>960</v>
      </c>
      <c r="AZ971" s="94">
        <f>AVERAGE(B$12:B971)</f>
        <v>-1.0500267633333337E-3</v>
      </c>
      <c r="BA971" s="94">
        <f>AVERAGE(C$12:C971)</f>
        <v>4.6842394133333326E-3</v>
      </c>
      <c r="BB971" s="94">
        <f t="shared" si="375"/>
        <v>0</v>
      </c>
      <c r="BC971" s="94">
        <f t="shared" si="376"/>
        <v>0</v>
      </c>
      <c r="BD971" s="94">
        <f t="shared" si="387"/>
        <v>-6.3001605800000027E-2</v>
      </c>
      <c r="BE971" s="94">
        <f t="shared" si="388"/>
        <v>0.28105436479999996</v>
      </c>
      <c r="BF971" s="94">
        <f t="shared" si="389"/>
        <v>0.34405597060000004</v>
      </c>
      <c r="BG971" s="95">
        <f t="shared" si="377"/>
        <v>0</v>
      </c>
      <c r="BH971" s="95">
        <f t="shared" si="378"/>
        <v>0</v>
      </c>
      <c r="BI971" s="95">
        <f>(AVERAGE(B$12:B971)-AVERAGE($D$12:$D971))/STDEV(B$12:B971)</f>
        <v>-8.7081254602406233E-2</v>
      </c>
      <c r="BJ971" s="95">
        <f>(AVERAGE(C$12:C971)-AVERAGE($D$12:$D971))/STDEV(C$12:C971)</f>
        <v>0.10432948975861421</v>
      </c>
      <c r="BK971" s="94"/>
      <c r="BL971" s="94"/>
      <c r="BM971" s="94"/>
      <c r="BN971" s="72">
        <f t="shared" si="379"/>
        <v>0</v>
      </c>
      <c r="BO971" s="72">
        <f t="shared" si="380"/>
        <v>0</v>
      </c>
      <c r="BP971" s="72">
        <f t="shared" si="381"/>
        <v>0</v>
      </c>
      <c r="BQ971" s="72">
        <f t="shared" si="382"/>
        <v>1</v>
      </c>
      <c r="BR971" s="72">
        <f t="shared" si="383"/>
        <v>1</v>
      </c>
      <c r="BS971" s="72">
        <f t="shared" si="384"/>
        <v>1</v>
      </c>
      <c r="BT971" s="72"/>
      <c r="BU971" s="72"/>
      <c r="BV971" s="72"/>
      <c r="BW971" s="72"/>
      <c r="BX971" s="72"/>
      <c r="BY971" s="72"/>
      <c r="BZ971" s="72"/>
      <c r="CA971" s="72"/>
      <c r="CB971" s="72"/>
      <c r="CC971" s="73"/>
      <c r="CD971" s="73"/>
      <c r="CE971" s="73"/>
      <c r="CF971" s="73"/>
      <c r="CG971" s="73"/>
      <c r="CH971" s="73">
        <f t="shared" si="365"/>
        <v>0</v>
      </c>
      <c r="CI971" s="73">
        <f t="shared" si="366"/>
        <v>0</v>
      </c>
      <c r="CJ971" s="73">
        <f t="shared" si="367"/>
        <v>0</v>
      </c>
      <c r="CK971" s="73"/>
      <c r="CL971" s="73">
        <f t="shared" si="368"/>
        <v>0</v>
      </c>
      <c r="CM971" s="73">
        <f t="shared" si="369"/>
        <v>0</v>
      </c>
      <c r="CN971" s="73">
        <f t="shared" si="370"/>
        <v>0</v>
      </c>
      <c r="CO971" s="73">
        <f t="shared" si="371"/>
        <v>0</v>
      </c>
      <c r="CP971" s="73">
        <f t="shared" si="372"/>
        <v>0</v>
      </c>
      <c r="CQ971" s="73">
        <f t="shared" si="373"/>
        <v>0</v>
      </c>
      <c r="CR971" s="73">
        <f t="shared" si="385"/>
        <v>0</v>
      </c>
      <c r="CS971" s="94"/>
      <c r="CT971" s="94"/>
      <c r="CU971" s="94"/>
      <c r="CV971" s="94"/>
      <c r="CW971" s="94"/>
    </row>
    <row r="972" spans="1:101" s="22" customFormat="1" x14ac:dyDescent="0.2">
      <c r="A972" s="91">
        <f t="shared" si="386"/>
        <v>961</v>
      </c>
      <c r="B972" s="61"/>
      <c r="C972" s="61"/>
      <c r="D972" s="61"/>
      <c r="E972" s="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AS972" s="109"/>
      <c r="AT972" s="94"/>
      <c r="AU972" s="94"/>
      <c r="AV972" s="94"/>
      <c r="AW972" s="94"/>
      <c r="AX972" s="94"/>
      <c r="AY972" s="94">
        <f t="shared" si="374"/>
        <v>961</v>
      </c>
      <c r="AZ972" s="94">
        <f>AVERAGE(B$12:B972)</f>
        <v>-1.0500267633333337E-3</v>
      </c>
      <c r="BA972" s="94">
        <f>AVERAGE(C$12:C972)</f>
        <v>4.6842394133333326E-3</v>
      </c>
      <c r="BB972" s="94">
        <f t="shared" si="375"/>
        <v>0</v>
      </c>
      <c r="BC972" s="94">
        <f t="shared" si="376"/>
        <v>0</v>
      </c>
      <c r="BD972" s="94">
        <f t="shared" si="387"/>
        <v>-6.3001605800000027E-2</v>
      </c>
      <c r="BE972" s="94">
        <f t="shared" si="388"/>
        <v>0.28105436479999996</v>
      </c>
      <c r="BF972" s="94">
        <f t="shared" si="389"/>
        <v>0.34405597060000004</v>
      </c>
      <c r="BG972" s="95">
        <f t="shared" si="377"/>
        <v>0</v>
      </c>
      <c r="BH972" s="95">
        <f t="shared" si="378"/>
        <v>0</v>
      </c>
      <c r="BI972" s="95">
        <f>(AVERAGE(B$12:B972)-AVERAGE($D$12:$D972))/STDEV(B$12:B972)</f>
        <v>-8.7081254602406233E-2</v>
      </c>
      <c r="BJ972" s="95">
        <f>(AVERAGE(C$12:C972)-AVERAGE($D$12:$D972))/STDEV(C$12:C972)</f>
        <v>0.10432948975861421</v>
      </c>
      <c r="BK972" s="94"/>
      <c r="BL972" s="94"/>
      <c r="BM972" s="94"/>
      <c r="BN972" s="72">
        <f t="shared" si="379"/>
        <v>0</v>
      </c>
      <c r="BO972" s="72">
        <f t="shared" si="380"/>
        <v>0</v>
      </c>
      <c r="BP972" s="72">
        <f t="shared" si="381"/>
        <v>0</v>
      </c>
      <c r="BQ972" s="72">
        <f t="shared" si="382"/>
        <v>1</v>
      </c>
      <c r="BR972" s="72">
        <f t="shared" si="383"/>
        <v>1</v>
      </c>
      <c r="BS972" s="72">
        <f t="shared" si="384"/>
        <v>1</v>
      </c>
      <c r="BT972" s="72"/>
      <c r="BU972" s="72"/>
      <c r="BV972" s="72"/>
      <c r="BW972" s="72"/>
      <c r="BX972" s="72"/>
      <c r="BY972" s="72"/>
      <c r="BZ972" s="72"/>
      <c r="CA972" s="72"/>
      <c r="CB972" s="72"/>
      <c r="CC972" s="73"/>
      <c r="CD972" s="73"/>
      <c r="CE972" s="73"/>
      <c r="CF972" s="73"/>
      <c r="CG972" s="73"/>
      <c r="CH972" s="73">
        <f t="shared" ref="CH972:CH1011" si="390">B972^2</f>
        <v>0</v>
      </c>
      <c r="CI972" s="73">
        <f t="shared" ref="CI972:CI1011" si="391">B972^3</f>
        <v>0</v>
      </c>
      <c r="CJ972" s="73">
        <f t="shared" ref="CJ972:CJ1011" si="392">B972^4</f>
        <v>0</v>
      </c>
      <c r="CK972" s="73"/>
      <c r="CL972" s="73">
        <f t="shared" ref="CL972:CL1011" si="393">C972^2</f>
        <v>0</v>
      </c>
      <c r="CM972" s="73">
        <f t="shared" ref="CM972:CM1011" si="394">C972^3</f>
        <v>0</v>
      </c>
      <c r="CN972" s="73">
        <f t="shared" ref="CN972:CN1011" si="395">C972^4</f>
        <v>0</v>
      </c>
      <c r="CO972" s="73">
        <f t="shared" ref="CO972:CO1011" si="396">B972*C972</f>
        <v>0</v>
      </c>
      <c r="CP972" s="73">
        <f t="shared" ref="CP972:CP1011" si="397">B972*CL972</f>
        <v>0</v>
      </c>
      <c r="CQ972" s="73">
        <f t="shared" ref="CQ972:CQ1011" si="398">CH972*C972</f>
        <v>0</v>
      </c>
      <c r="CR972" s="73">
        <f t="shared" si="385"/>
        <v>0</v>
      </c>
      <c r="CS972" s="94"/>
      <c r="CT972" s="94"/>
      <c r="CU972" s="94"/>
      <c r="CV972" s="94"/>
      <c r="CW972" s="94"/>
    </row>
    <row r="973" spans="1:101" s="22" customFormat="1" x14ac:dyDescent="0.2">
      <c r="A973" s="91">
        <f t="shared" si="386"/>
        <v>962</v>
      </c>
      <c r="B973" s="61"/>
      <c r="C973" s="61"/>
      <c r="D973" s="61"/>
      <c r="E973" s="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AS973" s="109"/>
      <c r="AT973" s="94"/>
      <c r="AU973" s="94"/>
      <c r="AV973" s="94"/>
      <c r="AW973" s="94"/>
      <c r="AX973" s="94"/>
      <c r="AY973" s="94">
        <f t="shared" ref="AY973:AY1011" si="399">A973</f>
        <v>962</v>
      </c>
      <c r="AZ973" s="94">
        <f>AVERAGE(B$12:B973)</f>
        <v>-1.0500267633333337E-3</v>
      </c>
      <c r="BA973" s="94">
        <f>AVERAGE(C$12:C973)</f>
        <v>4.6842394133333326E-3</v>
      </c>
      <c r="BB973" s="94">
        <f t="shared" ref="BB973:BB1011" si="400">B973</f>
        <v>0</v>
      </c>
      <c r="BC973" s="94">
        <f t="shared" ref="BC973:BC1011" si="401">C973</f>
        <v>0</v>
      </c>
      <c r="BD973" s="94">
        <f t="shared" si="387"/>
        <v>-6.3001605800000027E-2</v>
      </c>
      <c r="BE973" s="94">
        <f t="shared" si="388"/>
        <v>0.28105436479999996</v>
      </c>
      <c r="BF973" s="94">
        <f t="shared" si="389"/>
        <v>0.34405597060000004</v>
      </c>
      <c r="BG973" s="95">
        <f t="shared" ref="BG973:BG1011" si="402">((BC973-BB973)&gt;0)*(BC973-BB973)</f>
        <v>0</v>
      </c>
      <c r="BH973" s="95">
        <f t="shared" ref="BH973:BH1011" si="403">((BC973-BB973)&lt;=0)*(BC973-BB973)</f>
        <v>0</v>
      </c>
      <c r="BI973" s="95">
        <f>(AVERAGE(B$12:B973)-AVERAGE($D$12:$D973))/STDEV(B$12:B973)</f>
        <v>-8.7081254602406233E-2</v>
      </c>
      <c r="BJ973" s="95">
        <f>(AVERAGE(C$12:C973)-AVERAGE($D$12:$D973))/STDEV(C$12:C973)</f>
        <v>0.10432948975861421</v>
      </c>
      <c r="BK973" s="94"/>
      <c r="BL973" s="94"/>
      <c r="BM973" s="94"/>
      <c r="BN973" s="72">
        <f t="shared" ref="BN973:BN1011" si="404">IF(BN972&lt;&gt;1,0,IF(AND(ISNUMBER(B973),-100&lt;B973,B973&lt;100),1,0))</f>
        <v>0</v>
      </c>
      <c r="BO973" s="72">
        <f t="shared" ref="BO973:BO1011" si="405">IF(BO972&lt;&gt;1,0,IF(AND(ISNUMBER(C973),-100&lt;C973,C973&lt;100),1,0))</f>
        <v>0</v>
      </c>
      <c r="BP973" s="72">
        <f t="shared" ref="BP973:BP1011" si="406">IF(BP972&lt;&gt;1,0,IF(AND(ISNUMBER(D973),-100&lt;D973,D973&lt;100),1,0))</f>
        <v>0</v>
      </c>
      <c r="BQ973" s="72">
        <f t="shared" ref="BQ973:BQ1011" si="407">IF(B973=C973,1,0)</f>
        <v>1</v>
      </c>
      <c r="BR973" s="72">
        <f t="shared" ref="BR973:BR1011" si="408">IF(B973=D973,1,0)</f>
        <v>1</v>
      </c>
      <c r="BS973" s="72">
        <f t="shared" ref="BS973:BS1011" si="409">IF(C973=D973,1,0)</f>
        <v>1</v>
      </c>
      <c r="BT973" s="72"/>
      <c r="BU973" s="72"/>
      <c r="BV973" s="72"/>
      <c r="BW973" s="72"/>
      <c r="BX973" s="72"/>
      <c r="BY973" s="72"/>
      <c r="BZ973" s="72"/>
      <c r="CA973" s="72"/>
      <c r="CB973" s="72"/>
      <c r="CC973" s="73"/>
      <c r="CD973" s="73"/>
      <c r="CE973" s="73"/>
      <c r="CF973" s="73"/>
      <c r="CG973" s="73"/>
      <c r="CH973" s="73">
        <f t="shared" si="390"/>
        <v>0</v>
      </c>
      <c r="CI973" s="73">
        <f t="shared" si="391"/>
        <v>0</v>
      </c>
      <c r="CJ973" s="73">
        <f t="shared" si="392"/>
        <v>0</v>
      </c>
      <c r="CK973" s="73"/>
      <c r="CL973" s="73">
        <f t="shared" si="393"/>
        <v>0</v>
      </c>
      <c r="CM973" s="73">
        <f t="shared" si="394"/>
        <v>0</v>
      </c>
      <c r="CN973" s="73">
        <f t="shared" si="395"/>
        <v>0</v>
      </c>
      <c r="CO973" s="73">
        <f t="shared" si="396"/>
        <v>0</v>
      </c>
      <c r="CP973" s="73">
        <f t="shared" si="397"/>
        <v>0</v>
      </c>
      <c r="CQ973" s="73">
        <f t="shared" si="398"/>
        <v>0</v>
      </c>
      <c r="CR973" s="73">
        <f t="shared" ref="CR973:CR1011" si="410">CH973*CL973</f>
        <v>0</v>
      </c>
      <c r="CS973" s="94"/>
      <c r="CT973" s="94"/>
      <c r="CU973" s="94"/>
      <c r="CV973" s="94"/>
      <c r="CW973" s="94"/>
    </row>
    <row r="974" spans="1:101" s="22" customFormat="1" x14ac:dyDescent="0.2">
      <c r="A974" s="91">
        <f t="shared" ref="A974:A1011" si="411">A973+1</f>
        <v>963</v>
      </c>
      <c r="B974" s="61"/>
      <c r="C974" s="61"/>
      <c r="D974" s="61"/>
      <c r="E974" s="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AS974" s="109"/>
      <c r="AT974" s="94"/>
      <c r="AU974" s="94"/>
      <c r="AV974" s="94"/>
      <c r="AW974" s="94"/>
      <c r="AX974" s="94"/>
      <c r="AY974" s="94">
        <f t="shared" si="399"/>
        <v>963</v>
      </c>
      <c r="AZ974" s="94">
        <f>AVERAGE(B$12:B974)</f>
        <v>-1.0500267633333337E-3</v>
      </c>
      <c r="BA974" s="94">
        <f>AVERAGE(C$12:C974)</f>
        <v>4.6842394133333326E-3</v>
      </c>
      <c r="BB974" s="94">
        <f t="shared" si="400"/>
        <v>0</v>
      </c>
      <c r="BC974" s="94">
        <f t="shared" si="401"/>
        <v>0</v>
      </c>
      <c r="BD974" s="94">
        <f t="shared" ref="BD974:BD1011" si="412">BB974+BD973</f>
        <v>-6.3001605800000027E-2</v>
      </c>
      <c r="BE974" s="94">
        <f t="shared" ref="BE974:BE1011" si="413">BC974+BE973</f>
        <v>0.28105436479999996</v>
      </c>
      <c r="BF974" s="94">
        <f t="shared" ref="BF974:BF1011" si="414">BC974-BB974+BF973</f>
        <v>0.34405597060000004</v>
      </c>
      <c r="BG974" s="95">
        <f t="shared" si="402"/>
        <v>0</v>
      </c>
      <c r="BH974" s="95">
        <f t="shared" si="403"/>
        <v>0</v>
      </c>
      <c r="BI974" s="95">
        <f>(AVERAGE(B$12:B974)-AVERAGE($D$12:$D974))/STDEV(B$12:B974)</f>
        <v>-8.7081254602406233E-2</v>
      </c>
      <c r="BJ974" s="95">
        <f>(AVERAGE(C$12:C974)-AVERAGE($D$12:$D974))/STDEV(C$12:C974)</f>
        <v>0.10432948975861421</v>
      </c>
      <c r="BK974" s="94"/>
      <c r="BL974" s="94"/>
      <c r="BM974" s="94"/>
      <c r="BN974" s="72">
        <f t="shared" si="404"/>
        <v>0</v>
      </c>
      <c r="BO974" s="72">
        <f t="shared" si="405"/>
        <v>0</v>
      </c>
      <c r="BP974" s="72">
        <f t="shared" si="406"/>
        <v>0</v>
      </c>
      <c r="BQ974" s="72">
        <f t="shared" si="407"/>
        <v>1</v>
      </c>
      <c r="BR974" s="72">
        <f t="shared" si="408"/>
        <v>1</v>
      </c>
      <c r="BS974" s="72">
        <f t="shared" si="409"/>
        <v>1</v>
      </c>
      <c r="BT974" s="72"/>
      <c r="BU974" s="72"/>
      <c r="BV974" s="72"/>
      <c r="BW974" s="72"/>
      <c r="BX974" s="72"/>
      <c r="BY974" s="72"/>
      <c r="BZ974" s="72"/>
      <c r="CA974" s="72"/>
      <c r="CB974" s="72"/>
      <c r="CC974" s="73"/>
      <c r="CD974" s="73"/>
      <c r="CE974" s="73"/>
      <c r="CF974" s="73"/>
      <c r="CG974" s="73"/>
      <c r="CH974" s="73">
        <f t="shared" si="390"/>
        <v>0</v>
      </c>
      <c r="CI974" s="73">
        <f t="shared" si="391"/>
        <v>0</v>
      </c>
      <c r="CJ974" s="73">
        <f t="shared" si="392"/>
        <v>0</v>
      </c>
      <c r="CK974" s="73"/>
      <c r="CL974" s="73">
        <f t="shared" si="393"/>
        <v>0</v>
      </c>
      <c r="CM974" s="73">
        <f t="shared" si="394"/>
        <v>0</v>
      </c>
      <c r="CN974" s="73">
        <f t="shared" si="395"/>
        <v>0</v>
      </c>
      <c r="CO974" s="73">
        <f t="shared" si="396"/>
        <v>0</v>
      </c>
      <c r="CP974" s="73">
        <f t="shared" si="397"/>
        <v>0</v>
      </c>
      <c r="CQ974" s="73">
        <f t="shared" si="398"/>
        <v>0</v>
      </c>
      <c r="CR974" s="73">
        <f t="shared" si="410"/>
        <v>0</v>
      </c>
      <c r="CS974" s="94"/>
      <c r="CT974" s="94"/>
      <c r="CU974" s="94"/>
      <c r="CV974" s="94"/>
      <c r="CW974" s="94"/>
    </row>
    <row r="975" spans="1:101" s="22" customFormat="1" x14ac:dyDescent="0.2">
      <c r="A975" s="91">
        <f t="shared" si="411"/>
        <v>964</v>
      </c>
      <c r="B975" s="61"/>
      <c r="C975" s="61"/>
      <c r="D975" s="61"/>
      <c r="E975" s="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AS975" s="109"/>
      <c r="AT975" s="94"/>
      <c r="AU975" s="94"/>
      <c r="AV975" s="94"/>
      <c r="AW975" s="94"/>
      <c r="AX975" s="94"/>
      <c r="AY975" s="94">
        <f t="shared" si="399"/>
        <v>964</v>
      </c>
      <c r="AZ975" s="94">
        <f>AVERAGE(B$12:B975)</f>
        <v>-1.0500267633333337E-3</v>
      </c>
      <c r="BA975" s="94">
        <f>AVERAGE(C$12:C975)</f>
        <v>4.6842394133333326E-3</v>
      </c>
      <c r="BB975" s="94">
        <f t="shared" si="400"/>
        <v>0</v>
      </c>
      <c r="BC975" s="94">
        <f t="shared" si="401"/>
        <v>0</v>
      </c>
      <c r="BD975" s="94">
        <f t="shared" si="412"/>
        <v>-6.3001605800000027E-2</v>
      </c>
      <c r="BE975" s="94">
        <f t="shared" si="413"/>
        <v>0.28105436479999996</v>
      </c>
      <c r="BF975" s="94">
        <f t="shared" si="414"/>
        <v>0.34405597060000004</v>
      </c>
      <c r="BG975" s="95">
        <f t="shared" si="402"/>
        <v>0</v>
      </c>
      <c r="BH975" s="95">
        <f t="shared" si="403"/>
        <v>0</v>
      </c>
      <c r="BI975" s="95">
        <f>(AVERAGE(B$12:B975)-AVERAGE($D$12:$D975))/STDEV(B$12:B975)</f>
        <v>-8.7081254602406233E-2</v>
      </c>
      <c r="BJ975" s="95">
        <f>(AVERAGE(C$12:C975)-AVERAGE($D$12:$D975))/STDEV(C$12:C975)</f>
        <v>0.10432948975861421</v>
      </c>
      <c r="BK975" s="94"/>
      <c r="BL975" s="94"/>
      <c r="BM975" s="94"/>
      <c r="BN975" s="72">
        <f t="shared" si="404"/>
        <v>0</v>
      </c>
      <c r="BO975" s="72">
        <f t="shared" si="405"/>
        <v>0</v>
      </c>
      <c r="BP975" s="72">
        <f t="shared" si="406"/>
        <v>0</v>
      </c>
      <c r="BQ975" s="72">
        <f t="shared" si="407"/>
        <v>1</v>
      </c>
      <c r="BR975" s="72">
        <f t="shared" si="408"/>
        <v>1</v>
      </c>
      <c r="BS975" s="72">
        <f t="shared" si="409"/>
        <v>1</v>
      </c>
      <c r="BT975" s="72"/>
      <c r="BU975" s="72"/>
      <c r="BV975" s="72"/>
      <c r="BW975" s="72"/>
      <c r="BX975" s="72"/>
      <c r="BY975" s="72"/>
      <c r="BZ975" s="72"/>
      <c r="CA975" s="72"/>
      <c r="CB975" s="72"/>
      <c r="CC975" s="73"/>
      <c r="CD975" s="73"/>
      <c r="CE975" s="73"/>
      <c r="CF975" s="73"/>
      <c r="CG975" s="73"/>
      <c r="CH975" s="73">
        <f t="shared" si="390"/>
        <v>0</v>
      </c>
      <c r="CI975" s="73">
        <f t="shared" si="391"/>
        <v>0</v>
      </c>
      <c r="CJ975" s="73">
        <f t="shared" si="392"/>
        <v>0</v>
      </c>
      <c r="CK975" s="73"/>
      <c r="CL975" s="73">
        <f t="shared" si="393"/>
        <v>0</v>
      </c>
      <c r="CM975" s="73">
        <f t="shared" si="394"/>
        <v>0</v>
      </c>
      <c r="CN975" s="73">
        <f t="shared" si="395"/>
        <v>0</v>
      </c>
      <c r="CO975" s="73">
        <f t="shared" si="396"/>
        <v>0</v>
      </c>
      <c r="CP975" s="73">
        <f t="shared" si="397"/>
        <v>0</v>
      </c>
      <c r="CQ975" s="73">
        <f t="shared" si="398"/>
        <v>0</v>
      </c>
      <c r="CR975" s="73">
        <f t="shared" si="410"/>
        <v>0</v>
      </c>
      <c r="CS975" s="94"/>
      <c r="CT975" s="94"/>
      <c r="CU975" s="94"/>
      <c r="CV975" s="94"/>
      <c r="CW975" s="94"/>
    </row>
    <row r="976" spans="1:101" s="22" customFormat="1" x14ac:dyDescent="0.2">
      <c r="A976" s="91">
        <f t="shared" si="411"/>
        <v>965</v>
      </c>
      <c r="B976" s="61"/>
      <c r="C976" s="61"/>
      <c r="D976" s="61"/>
      <c r="E976" s="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AS976" s="109"/>
      <c r="AT976" s="94"/>
      <c r="AU976" s="94"/>
      <c r="AV976" s="94"/>
      <c r="AW976" s="94"/>
      <c r="AX976" s="94"/>
      <c r="AY976" s="94">
        <f t="shared" si="399"/>
        <v>965</v>
      </c>
      <c r="AZ976" s="94">
        <f>AVERAGE(B$12:B976)</f>
        <v>-1.0500267633333337E-3</v>
      </c>
      <c r="BA976" s="94">
        <f>AVERAGE(C$12:C976)</f>
        <v>4.6842394133333326E-3</v>
      </c>
      <c r="BB976" s="94">
        <f t="shared" si="400"/>
        <v>0</v>
      </c>
      <c r="BC976" s="94">
        <f t="shared" si="401"/>
        <v>0</v>
      </c>
      <c r="BD976" s="94">
        <f t="shared" si="412"/>
        <v>-6.3001605800000027E-2</v>
      </c>
      <c r="BE976" s="94">
        <f t="shared" si="413"/>
        <v>0.28105436479999996</v>
      </c>
      <c r="BF976" s="94">
        <f t="shared" si="414"/>
        <v>0.34405597060000004</v>
      </c>
      <c r="BG976" s="95">
        <f t="shared" si="402"/>
        <v>0</v>
      </c>
      <c r="BH976" s="95">
        <f t="shared" si="403"/>
        <v>0</v>
      </c>
      <c r="BI976" s="95">
        <f>(AVERAGE(B$12:B976)-AVERAGE($D$12:$D976))/STDEV(B$12:B976)</f>
        <v>-8.7081254602406233E-2</v>
      </c>
      <c r="BJ976" s="95">
        <f>(AVERAGE(C$12:C976)-AVERAGE($D$12:$D976))/STDEV(C$12:C976)</f>
        <v>0.10432948975861421</v>
      </c>
      <c r="BK976" s="94"/>
      <c r="BL976" s="94"/>
      <c r="BM976" s="94"/>
      <c r="BN976" s="72">
        <f t="shared" si="404"/>
        <v>0</v>
      </c>
      <c r="BO976" s="72">
        <f t="shared" si="405"/>
        <v>0</v>
      </c>
      <c r="BP976" s="72">
        <f t="shared" si="406"/>
        <v>0</v>
      </c>
      <c r="BQ976" s="72">
        <f t="shared" si="407"/>
        <v>1</v>
      </c>
      <c r="BR976" s="72">
        <f t="shared" si="408"/>
        <v>1</v>
      </c>
      <c r="BS976" s="72">
        <f t="shared" si="409"/>
        <v>1</v>
      </c>
      <c r="BT976" s="72"/>
      <c r="BU976" s="72"/>
      <c r="BV976" s="72"/>
      <c r="BW976" s="72"/>
      <c r="BX976" s="72"/>
      <c r="BY976" s="72"/>
      <c r="BZ976" s="72"/>
      <c r="CA976" s="72"/>
      <c r="CB976" s="72"/>
      <c r="CC976" s="73"/>
      <c r="CD976" s="73"/>
      <c r="CE976" s="73"/>
      <c r="CF976" s="73"/>
      <c r="CG976" s="73"/>
      <c r="CH976" s="73">
        <f t="shared" si="390"/>
        <v>0</v>
      </c>
      <c r="CI976" s="73">
        <f t="shared" si="391"/>
        <v>0</v>
      </c>
      <c r="CJ976" s="73">
        <f t="shared" si="392"/>
        <v>0</v>
      </c>
      <c r="CK976" s="73"/>
      <c r="CL976" s="73">
        <f t="shared" si="393"/>
        <v>0</v>
      </c>
      <c r="CM976" s="73">
        <f t="shared" si="394"/>
        <v>0</v>
      </c>
      <c r="CN976" s="73">
        <f t="shared" si="395"/>
        <v>0</v>
      </c>
      <c r="CO976" s="73">
        <f t="shared" si="396"/>
        <v>0</v>
      </c>
      <c r="CP976" s="73">
        <f t="shared" si="397"/>
        <v>0</v>
      </c>
      <c r="CQ976" s="73">
        <f t="shared" si="398"/>
        <v>0</v>
      </c>
      <c r="CR976" s="73">
        <f t="shared" si="410"/>
        <v>0</v>
      </c>
      <c r="CS976" s="94"/>
      <c r="CT976" s="94"/>
      <c r="CU976" s="94"/>
      <c r="CV976" s="94"/>
      <c r="CW976" s="94"/>
    </row>
    <row r="977" spans="1:101" s="22" customFormat="1" x14ac:dyDescent="0.2">
      <c r="A977" s="91">
        <f t="shared" si="411"/>
        <v>966</v>
      </c>
      <c r="B977" s="61"/>
      <c r="C977" s="61"/>
      <c r="D977" s="61"/>
      <c r="E977" s="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AS977" s="109"/>
      <c r="AT977" s="94"/>
      <c r="AU977" s="94"/>
      <c r="AV977" s="94"/>
      <c r="AW977" s="94"/>
      <c r="AX977" s="94"/>
      <c r="AY977" s="94">
        <f t="shared" si="399"/>
        <v>966</v>
      </c>
      <c r="AZ977" s="94">
        <f>AVERAGE(B$12:B977)</f>
        <v>-1.0500267633333337E-3</v>
      </c>
      <c r="BA977" s="94">
        <f>AVERAGE(C$12:C977)</f>
        <v>4.6842394133333326E-3</v>
      </c>
      <c r="BB977" s="94">
        <f t="shared" si="400"/>
        <v>0</v>
      </c>
      <c r="BC977" s="94">
        <f t="shared" si="401"/>
        <v>0</v>
      </c>
      <c r="BD977" s="94">
        <f t="shared" si="412"/>
        <v>-6.3001605800000027E-2</v>
      </c>
      <c r="BE977" s="94">
        <f t="shared" si="413"/>
        <v>0.28105436479999996</v>
      </c>
      <c r="BF977" s="94">
        <f t="shared" si="414"/>
        <v>0.34405597060000004</v>
      </c>
      <c r="BG977" s="95">
        <f t="shared" si="402"/>
        <v>0</v>
      </c>
      <c r="BH977" s="95">
        <f t="shared" si="403"/>
        <v>0</v>
      </c>
      <c r="BI977" s="95">
        <f>(AVERAGE(B$12:B977)-AVERAGE($D$12:$D977))/STDEV(B$12:B977)</f>
        <v>-8.7081254602406233E-2</v>
      </c>
      <c r="BJ977" s="95">
        <f>(AVERAGE(C$12:C977)-AVERAGE($D$12:$D977))/STDEV(C$12:C977)</f>
        <v>0.10432948975861421</v>
      </c>
      <c r="BK977" s="94"/>
      <c r="BL977" s="94"/>
      <c r="BM977" s="94"/>
      <c r="BN977" s="72">
        <f t="shared" si="404"/>
        <v>0</v>
      </c>
      <c r="BO977" s="72">
        <f t="shared" si="405"/>
        <v>0</v>
      </c>
      <c r="BP977" s="72">
        <f t="shared" si="406"/>
        <v>0</v>
      </c>
      <c r="BQ977" s="72">
        <f t="shared" si="407"/>
        <v>1</v>
      </c>
      <c r="BR977" s="72">
        <f t="shared" si="408"/>
        <v>1</v>
      </c>
      <c r="BS977" s="72">
        <f t="shared" si="409"/>
        <v>1</v>
      </c>
      <c r="BT977" s="72"/>
      <c r="BU977" s="72"/>
      <c r="BV977" s="72"/>
      <c r="BW977" s="72"/>
      <c r="BX977" s="72"/>
      <c r="BY977" s="72"/>
      <c r="BZ977" s="72"/>
      <c r="CA977" s="72"/>
      <c r="CB977" s="72"/>
      <c r="CC977" s="73"/>
      <c r="CD977" s="73"/>
      <c r="CE977" s="73"/>
      <c r="CF977" s="73"/>
      <c r="CG977" s="73"/>
      <c r="CH977" s="73">
        <f t="shared" si="390"/>
        <v>0</v>
      </c>
      <c r="CI977" s="73">
        <f t="shared" si="391"/>
        <v>0</v>
      </c>
      <c r="CJ977" s="73">
        <f t="shared" si="392"/>
        <v>0</v>
      </c>
      <c r="CK977" s="73"/>
      <c r="CL977" s="73">
        <f t="shared" si="393"/>
        <v>0</v>
      </c>
      <c r="CM977" s="73">
        <f t="shared" si="394"/>
        <v>0</v>
      </c>
      <c r="CN977" s="73">
        <f t="shared" si="395"/>
        <v>0</v>
      </c>
      <c r="CO977" s="73">
        <f t="shared" si="396"/>
        <v>0</v>
      </c>
      <c r="CP977" s="73">
        <f t="shared" si="397"/>
        <v>0</v>
      </c>
      <c r="CQ977" s="73">
        <f t="shared" si="398"/>
        <v>0</v>
      </c>
      <c r="CR977" s="73">
        <f t="shared" si="410"/>
        <v>0</v>
      </c>
      <c r="CS977" s="94"/>
      <c r="CT977" s="94"/>
      <c r="CU977" s="94"/>
      <c r="CV977" s="94"/>
      <c r="CW977" s="94"/>
    </row>
    <row r="978" spans="1:101" s="22" customFormat="1" x14ac:dyDescent="0.2">
      <c r="A978" s="91">
        <f t="shared" si="411"/>
        <v>967</v>
      </c>
      <c r="B978" s="61"/>
      <c r="C978" s="61"/>
      <c r="D978" s="61"/>
      <c r="E978" s="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AS978" s="109"/>
      <c r="AT978" s="94"/>
      <c r="AU978" s="94"/>
      <c r="AV978" s="94"/>
      <c r="AW978" s="94"/>
      <c r="AX978" s="94"/>
      <c r="AY978" s="94">
        <f t="shared" si="399"/>
        <v>967</v>
      </c>
      <c r="AZ978" s="94">
        <f>AVERAGE(B$12:B978)</f>
        <v>-1.0500267633333337E-3</v>
      </c>
      <c r="BA978" s="94">
        <f>AVERAGE(C$12:C978)</f>
        <v>4.6842394133333326E-3</v>
      </c>
      <c r="BB978" s="94">
        <f t="shared" si="400"/>
        <v>0</v>
      </c>
      <c r="BC978" s="94">
        <f t="shared" si="401"/>
        <v>0</v>
      </c>
      <c r="BD978" s="94">
        <f t="shared" si="412"/>
        <v>-6.3001605800000027E-2</v>
      </c>
      <c r="BE978" s="94">
        <f t="shared" si="413"/>
        <v>0.28105436479999996</v>
      </c>
      <c r="BF978" s="94">
        <f t="shared" si="414"/>
        <v>0.34405597060000004</v>
      </c>
      <c r="BG978" s="95">
        <f t="shared" si="402"/>
        <v>0</v>
      </c>
      <c r="BH978" s="95">
        <f t="shared" si="403"/>
        <v>0</v>
      </c>
      <c r="BI978" s="95">
        <f>(AVERAGE(B$12:B978)-AVERAGE($D$12:$D978))/STDEV(B$12:B978)</f>
        <v>-8.7081254602406233E-2</v>
      </c>
      <c r="BJ978" s="95">
        <f>(AVERAGE(C$12:C978)-AVERAGE($D$12:$D978))/STDEV(C$12:C978)</f>
        <v>0.10432948975861421</v>
      </c>
      <c r="BK978" s="94"/>
      <c r="BL978" s="94"/>
      <c r="BM978" s="94"/>
      <c r="BN978" s="72">
        <f t="shared" si="404"/>
        <v>0</v>
      </c>
      <c r="BO978" s="72">
        <f t="shared" si="405"/>
        <v>0</v>
      </c>
      <c r="BP978" s="72">
        <f t="shared" si="406"/>
        <v>0</v>
      </c>
      <c r="BQ978" s="72">
        <f t="shared" si="407"/>
        <v>1</v>
      </c>
      <c r="BR978" s="72">
        <f t="shared" si="408"/>
        <v>1</v>
      </c>
      <c r="BS978" s="72">
        <f t="shared" si="409"/>
        <v>1</v>
      </c>
      <c r="BT978" s="72"/>
      <c r="BU978" s="72"/>
      <c r="BV978" s="72"/>
      <c r="BW978" s="72"/>
      <c r="BX978" s="72"/>
      <c r="BY978" s="72"/>
      <c r="BZ978" s="72"/>
      <c r="CA978" s="72"/>
      <c r="CB978" s="72"/>
      <c r="CC978" s="73"/>
      <c r="CD978" s="73"/>
      <c r="CE978" s="73"/>
      <c r="CF978" s="73"/>
      <c r="CG978" s="73"/>
      <c r="CH978" s="73">
        <f t="shared" si="390"/>
        <v>0</v>
      </c>
      <c r="CI978" s="73">
        <f t="shared" si="391"/>
        <v>0</v>
      </c>
      <c r="CJ978" s="73">
        <f t="shared" si="392"/>
        <v>0</v>
      </c>
      <c r="CK978" s="73"/>
      <c r="CL978" s="73">
        <f t="shared" si="393"/>
        <v>0</v>
      </c>
      <c r="CM978" s="73">
        <f t="shared" si="394"/>
        <v>0</v>
      </c>
      <c r="CN978" s="73">
        <f t="shared" si="395"/>
        <v>0</v>
      </c>
      <c r="CO978" s="73">
        <f t="shared" si="396"/>
        <v>0</v>
      </c>
      <c r="CP978" s="73">
        <f t="shared" si="397"/>
        <v>0</v>
      </c>
      <c r="CQ978" s="73">
        <f t="shared" si="398"/>
        <v>0</v>
      </c>
      <c r="CR978" s="73">
        <f t="shared" si="410"/>
        <v>0</v>
      </c>
      <c r="CS978" s="94"/>
      <c r="CT978" s="94"/>
      <c r="CU978" s="94"/>
      <c r="CV978" s="94"/>
      <c r="CW978" s="94"/>
    </row>
    <row r="979" spans="1:101" s="22" customFormat="1" x14ac:dyDescent="0.2">
      <c r="A979" s="91">
        <f t="shared" si="411"/>
        <v>968</v>
      </c>
      <c r="B979" s="61"/>
      <c r="C979" s="61"/>
      <c r="D979" s="61"/>
      <c r="E979" s="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AS979" s="109"/>
      <c r="AT979" s="94"/>
      <c r="AU979" s="94"/>
      <c r="AV979" s="94"/>
      <c r="AW979" s="94"/>
      <c r="AX979" s="94"/>
      <c r="AY979" s="94">
        <f t="shared" si="399"/>
        <v>968</v>
      </c>
      <c r="AZ979" s="94">
        <f>AVERAGE(B$12:B979)</f>
        <v>-1.0500267633333337E-3</v>
      </c>
      <c r="BA979" s="94">
        <f>AVERAGE(C$12:C979)</f>
        <v>4.6842394133333326E-3</v>
      </c>
      <c r="BB979" s="94">
        <f t="shared" si="400"/>
        <v>0</v>
      </c>
      <c r="BC979" s="94">
        <f t="shared" si="401"/>
        <v>0</v>
      </c>
      <c r="BD979" s="94">
        <f t="shared" si="412"/>
        <v>-6.3001605800000027E-2</v>
      </c>
      <c r="BE979" s="94">
        <f t="shared" si="413"/>
        <v>0.28105436479999996</v>
      </c>
      <c r="BF979" s="94">
        <f t="shared" si="414"/>
        <v>0.34405597060000004</v>
      </c>
      <c r="BG979" s="95">
        <f t="shared" si="402"/>
        <v>0</v>
      </c>
      <c r="BH979" s="95">
        <f t="shared" si="403"/>
        <v>0</v>
      </c>
      <c r="BI979" s="95">
        <f>(AVERAGE(B$12:B979)-AVERAGE($D$12:$D979))/STDEV(B$12:B979)</f>
        <v>-8.7081254602406233E-2</v>
      </c>
      <c r="BJ979" s="95">
        <f>(AVERAGE(C$12:C979)-AVERAGE($D$12:$D979))/STDEV(C$12:C979)</f>
        <v>0.10432948975861421</v>
      </c>
      <c r="BK979" s="94"/>
      <c r="BL979" s="94"/>
      <c r="BM979" s="94"/>
      <c r="BN979" s="72">
        <f t="shared" si="404"/>
        <v>0</v>
      </c>
      <c r="BO979" s="72">
        <f t="shared" si="405"/>
        <v>0</v>
      </c>
      <c r="BP979" s="72">
        <f t="shared" si="406"/>
        <v>0</v>
      </c>
      <c r="BQ979" s="72">
        <f t="shared" si="407"/>
        <v>1</v>
      </c>
      <c r="BR979" s="72">
        <f t="shared" si="408"/>
        <v>1</v>
      </c>
      <c r="BS979" s="72">
        <f t="shared" si="409"/>
        <v>1</v>
      </c>
      <c r="BT979" s="72"/>
      <c r="BU979" s="72"/>
      <c r="BV979" s="72"/>
      <c r="BW979" s="72"/>
      <c r="BX979" s="72"/>
      <c r="BY979" s="72"/>
      <c r="BZ979" s="72"/>
      <c r="CA979" s="72"/>
      <c r="CB979" s="72"/>
      <c r="CC979" s="73"/>
      <c r="CD979" s="73"/>
      <c r="CE979" s="73"/>
      <c r="CF979" s="73"/>
      <c r="CG979" s="73"/>
      <c r="CH979" s="73">
        <f t="shared" si="390"/>
        <v>0</v>
      </c>
      <c r="CI979" s="73">
        <f t="shared" si="391"/>
        <v>0</v>
      </c>
      <c r="CJ979" s="73">
        <f t="shared" si="392"/>
        <v>0</v>
      </c>
      <c r="CK979" s="73"/>
      <c r="CL979" s="73">
        <f t="shared" si="393"/>
        <v>0</v>
      </c>
      <c r="CM979" s="73">
        <f t="shared" si="394"/>
        <v>0</v>
      </c>
      <c r="CN979" s="73">
        <f t="shared" si="395"/>
        <v>0</v>
      </c>
      <c r="CO979" s="73">
        <f t="shared" si="396"/>
        <v>0</v>
      </c>
      <c r="CP979" s="73">
        <f t="shared" si="397"/>
        <v>0</v>
      </c>
      <c r="CQ979" s="73">
        <f t="shared" si="398"/>
        <v>0</v>
      </c>
      <c r="CR979" s="73">
        <f t="shared" si="410"/>
        <v>0</v>
      </c>
      <c r="CS979" s="94"/>
      <c r="CT979" s="94"/>
      <c r="CU979" s="94"/>
      <c r="CV979" s="94"/>
      <c r="CW979" s="94"/>
    </row>
    <row r="980" spans="1:101" s="22" customFormat="1" x14ac:dyDescent="0.2">
      <c r="A980" s="91">
        <f t="shared" si="411"/>
        <v>969</v>
      </c>
      <c r="B980" s="61"/>
      <c r="C980" s="61"/>
      <c r="D980" s="61"/>
      <c r="E980" s="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AS980" s="109"/>
      <c r="AT980" s="94"/>
      <c r="AU980" s="94"/>
      <c r="AV980" s="94"/>
      <c r="AW980" s="94"/>
      <c r="AX980" s="94"/>
      <c r="AY980" s="94">
        <f t="shared" si="399"/>
        <v>969</v>
      </c>
      <c r="AZ980" s="94">
        <f>AVERAGE(B$12:B980)</f>
        <v>-1.0500267633333337E-3</v>
      </c>
      <c r="BA980" s="94">
        <f>AVERAGE(C$12:C980)</f>
        <v>4.6842394133333326E-3</v>
      </c>
      <c r="BB980" s="94">
        <f t="shared" si="400"/>
        <v>0</v>
      </c>
      <c r="BC980" s="94">
        <f t="shared" si="401"/>
        <v>0</v>
      </c>
      <c r="BD980" s="94">
        <f t="shared" si="412"/>
        <v>-6.3001605800000027E-2</v>
      </c>
      <c r="BE980" s="94">
        <f t="shared" si="413"/>
        <v>0.28105436479999996</v>
      </c>
      <c r="BF980" s="94">
        <f t="shared" si="414"/>
        <v>0.34405597060000004</v>
      </c>
      <c r="BG980" s="95">
        <f t="shared" si="402"/>
        <v>0</v>
      </c>
      <c r="BH980" s="95">
        <f t="shared" si="403"/>
        <v>0</v>
      </c>
      <c r="BI980" s="95">
        <f>(AVERAGE(B$12:B980)-AVERAGE($D$12:$D980))/STDEV(B$12:B980)</f>
        <v>-8.7081254602406233E-2</v>
      </c>
      <c r="BJ980" s="95">
        <f>(AVERAGE(C$12:C980)-AVERAGE($D$12:$D980))/STDEV(C$12:C980)</f>
        <v>0.10432948975861421</v>
      </c>
      <c r="BK980" s="94"/>
      <c r="BL980" s="94"/>
      <c r="BM980" s="94"/>
      <c r="BN980" s="72">
        <f t="shared" si="404"/>
        <v>0</v>
      </c>
      <c r="BO980" s="72">
        <f t="shared" si="405"/>
        <v>0</v>
      </c>
      <c r="BP980" s="72">
        <f t="shared" si="406"/>
        <v>0</v>
      </c>
      <c r="BQ980" s="72">
        <f t="shared" si="407"/>
        <v>1</v>
      </c>
      <c r="BR980" s="72">
        <f t="shared" si="408"/>
        <v>1</v>
      </c>
      <c r="BS980" s="72">
        <f t="shared" si="409"/>
        <v>1</v>
      </c>
      <c r="BT980" s="72"/>
      <c r="BU980" s="72"/>
      <c r="BV980" s="72"/>
      <c r="BW980" s="72"/>
      <c r="BX980" s="72"/>
      <c r="BY980" s="72"/>
      <c r="BZ980" s="72"/>
      <c r="CA980" s="72"/>
      <c r="CB980" s="72"/>
      <c r="CC980" s="73"/>
      <c r="CD980" s="73"/>
      <c r="CE980" s="73"/>
      <c r="CF980" s="73"/>
      <c r="CG980" s="73"/>
      <c r="CH980" s="73">
        <f t="shared" si="390"/>
        <v>0</v>
      </c>
      <c r="CI980" s="73">
        <f t="shared" si="391"/>
        <v>0</v>
      </c>
      <c r="CJ980" s="73">
        <f t="shared" si="392"/>
        <v>0</v>
      </c>
      <c r="CK980" s="73"/>
      <c r="CL980" s="73">
        <f t="shared" si="393"/>
        <v>0</v>
      </c>
      <c r="CM980" s="73">
        <f t="shared" si="394"/>
        <v>0</v>
      </c>
      <c r="CN980" s="73">
        <f t="shared" si="395"/>
        <v>0</v>
      </c>
      <c r="CO980" s="73">
        <f t="shared" si="396"/>
        <v>0</v>
      </c>
      <c r="CP980" s="73">
        <f t="shared" si="397"/>
        <v>0</v>
      </c>
      <c r="CQ980" s="73">
        <f t="shared" si="398"/>
        <v>0</v>
      </c>
      <c r="CR980" s="73">
        <f t="shared" si="410"/>
        <v>0</v>
      </c>
      <c r="CS980" s="94"/>
      <c r="CT980" s="94"/>
      <c r="CU980" s="94"/>
      <c r="CV980" s="94"/>
      <c r="CW980" s="94"/>
    </row>
    <row r="981" spans="1:101" s="22" customFormat="1" x14ac:dyDescent="0.2">
      <c r="A981" s="91">
        <f t="shared" si="411"/>
        <v>970</v>
      </c>
      <c r="B981" s="61"/>
      <c r="C981" s="61"/>
      <c r="D981" s="61"/>
      <c r="E981" s="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AS981" s="109"/>
      <c r="AT981" s="94"/>
      <c r="AU981" s="94"/>
      <c r="AV981" s="94"/>
      <c r="AW981" s="94"/>
      <c r="AX981" s="94"/>
      <c r="AY981" s="94">
        <f t="shared" si="399"/>
        <v>970</v>
      </c>
      <c r="AZ981" s="94">
        <f>AVERAGE(B$12:B981)</f>
        <v>-1.0500267633333337E-3</v>
      </c>
      <c r="BA981" s="94">
        <f>AVERAGE(C$12:C981)</f>
        <v>4.6842394133333326E-3</v>
      </c>
      <c r="BB981" s="94">
        <f t="shared" si="400"/>
        <v>0</v>
      </c>
      <c r="BC981" s="94">
        <f t="shared" si="401"/>
        <v>0</v>
      </c>
      <c r="BD981" s="94">
        <f t="shared" si="412"/>
        <v>-6.3001605800000027E-2</v>
      </c>
      <c r="BE981" s="94">
        <f t="shared" si="413"/>
        <v>0.28105436479999996</v>
      </c>
      <c r="BF981" s="94">
        <f t="shared" si="414"/>
        <v>0.34405597060000004</v>
      </c>
      <c r="BG981" s="95">
        <f t="shared" si="402"/>
        <v>0</v>
      </c>
      <c r="BH981" s="95">
        <f t="shared" si="403"/>
        <v>0</v>
      </c>
      <c r="BI981" s="95">
        <f>(AVERAGE(B$12:B981)-AVERAGE($D$12:$D981))/STDEV(B$12:B981)</f>
        <v>-8.7081254602406233E-2</v>
      </c>
      <c r="BJ981" s="95">
        <f>(AVERAGE(C$12:C981)-AVERAGE($D$12:$D981))/STDEV(C$12:C981)</f>
        <v>0.10432948975861421</v>
      </c>
      <c r="BK981" s="94"/>
      <c r="BL981" s="94"/>
      <c r="BM981" s="94"/>
      <c r="BN981" s="72">
        <f t="shared" si="404"/>
        <v>0</v>
      </c>
      <c r="BO981" s="72">
        <f t="shared" si="405"/>
        <v>0</v>
      </c>
      <c r="BP981" s="72">
        <f t="shared" si="406"/>
        <v>0</v>
      </c>
      <c r="BQ981" s="72">
        <f t="shared" si="407"/>
        <v>1</v>
      </c>
      <c r="BR981" s="72">
        <f t="shared" si="408"/>
        <v>1</v>
      </c>
      <c r="BS981" s="72">
        <f t="shared" si="409"/>
        <v>1</v>
      </c>
      <c r="BT981" s="72"/>
      <c r="BU981" s="72"/>
      <c r="BV981" s="72"/>
      <c r="BW981" s="72"/>
      <c r="BX981" s="72"/>
      <c r="BY981" s="72"/>
      <c r="BZ981" s="72"/>
      <c r="CA981" s="72"/>
      <c r="CB981" s="72"/>
      <c r="CC981" s="73"/>
      <c r="CD981" s="73"/>
      <c r="CE981" s="73"/>
      <c r="CF981" s="73"/>
      <c r="CG981" s="73"/>
      <c r="CH981" s="73">
        <f t="shared" si="390"/>
        <v>0</v>
      </c>
      <c r="CI981" s="73">
        <f t="shared" si="391"/>
        <v>0</v>
      </c>
      <c r="CJ981" s="73">
        <f t="shared" si="392"/>
        <v>0</v>
      </c>
      <c r="CK981" s="73"/>
      <c r="CL981" s="73">
        <f t="shared" si="393"/>
        <v>0</v>
      </c>
      <c r="CM981" s="73">
        <f t="shared" si="394"/>
        <v>0</v>
      </c>
      <c r="CN981" s="73">
        <f t="shared" si="395"/>
        <v>0</v>
      </c>
      <c r="CO981" s="73">
        <f t="shared" si="396"/>
        <v>0</v>
      </c>
      <c r="CP981" s="73">
        <f t="shared" si="397"/>
        <v>0</v>
      </c>
      <c r="CQ981" s="73">
        <f t="shared" si="398"/>
        <v>0</v>
      </c>
      <c r="CR981" s="73">
        <f t="shared" si="410"/>
        <v>0</v>
      </c>
      <c r="CS981" s="94"/>
      <c r="CT981" s="94"/>
      <c r="CU981" s="94"/>
      <c r="CV981" s="94"/>
      <c r="CW981" s="94"/>
    </row>
    <row r="982" spans="1:101" s="22" customFormat="1" x14ac:dyDescent="0.2">
      <c r="A982" s="91">
        <f t="shared" si="411"/>
        <v>971</v>
      </c>
      <c r="B982" s="61"/>
      <c r="C982" s="61"/>
      <c r="D982" s="61"/>
      <c r="E982" s="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AS982" s="109"/>
      <c r="AT982" s="94"/>
      <c r="AU982" s="94"/>
      <c r="AV982" s="94"/>
      <c r="AW982" s="94"/>
      <c r="AX982" s="94"/>
      <c r="AY982" s="94">
        <f t="shared" si="399"/>
        <v>971</v>
      </c>
      <c r="AZ982" s="94">
        <f>AVERAGE(B$12:B982)</f>
        <v>-1.0500267633333337E-3</v>
      </c>
      <c r="BA982" s="94">
        <f>AVERAGE(C$12:C982)</f>
        <v>4.6842394133333326E-3</v>
      </c>
      <c r="BB982" s="94">
        <f t="shared" si="400"/>
        <v>0</v>
      </c>
      <c r="BC982" s="94">
        <f t="shared" si="401"/>
        <v>0</v>
      </c>
      <c r="BD982" s="94">
        <f t="shared" si="412"/>
        <v>-6.3001605800000027E-2</v>
      </c>
      <c r="BE982" s="94">
        <f t="shared" si="413"/>
        <v>0.28105436479999996</v>
      </c>
      <c r="BF982" s="94">
        <f t="shared" si="414"/>
        <v>0.34405597060000004</v>
      </c>
      <c r="BG982" s="95">
        <f t="shared" si="402"/>
        <v>0</v>
      </c>
      <c r="BH982" s="95">
        <f t="shared" si="403"/>
        <v>0</v>
      </c>
      <c r="BI982" s="95">
        <f>(AVERAGE(B$12:B982)-AVERAGE($D$12:$D982))/STDEV(B$12:B982)</f>
        <v>-8.7081254602406233E-2</v>
      </c>
      <c r="BJ982" s="95">
        <f>(AVERAGE(C$12:C982)-AVERAGE($D$12:$D982))/STDEV(C$12:C982)</f>
        <v>0.10432948975861421</v>
      </c>
      <c r="BK982" s="94"/>
      <c r="BL982" s="94"/>
      <c r="BM982" s="94"/>
      <c r="BN982" s="72">
        <f t="shared" si="404"/>
        <v>0</v>
      </c>
      <c r="BO982" s="72">
        <f t="shared" si="405"/>
        <v>0</v>
      </c>
      <c r="BP982" s="72">
        <f t="shared" si="406"/>
        <v>0</v>
      </c>
      <c r="BQ982" s="72">
        <f t="shared" si="407"/>
        <v>1</v>
      </c>
      <c r="BR982" s="72">
        <f t="shared" si="408"/>
        <v>1</v>
      </c>
      <c r="BS982" s="72">
        <f t="shared" si="409"/>
        <v>1</v>
      </c>
      <c r="BT982" s="72"/>
      <c r="BU982" s="72"/>
      <c r="BV982" s="72"/>
      <c r="BW982" s="72"/>
      <c r="BX982" s="72"/>
      <c r="BY982" s="72"/>
      <c r="BZ982" s="72"/>
      <c r="CA982" s="72"/>
      <c r="CB982" s="72"/>
      <c r="CC982" s="73"/>
      <c r="CD982" s="73"/>
      <c r="CE982" s="73"/>
      <c r="CF982" s="73"/>
      <c r="CG982" s="73"/>
      <c r="CH982" s="73">
        <f t="shared" si="390"/>
        <v>0</v>
      </c>
      <c r="CI982" s="73">
        <f t="shared" si="391"/>
        <v>0</v>
      </c>
      <c r="CJ982" s="73">
        <f t="shared" si="392"/>
        <v>0</v>
      </c>
      <c r="CK982" s="73"/>
      <c r="CL982" s="73">
        <f t="shared" si="393"/>
        <v>0</v>
      </c>
      <c r="CM982" s="73">
        <f t="shared" si="394"/>
        <v>0</v>
      </c>
      <c r="CN982" s="73">
        <f t="shared" si="395"/>
        <v>0</v>
      </c>
      <c r="CO982" s="73">
        <f t="shared" si="396"/>
        <v>0</v>
      </c>
      <c r="CP982" s="73">
        <f t="shared" si="397"/>
        <v>0</v>
      </c>
      <c r="CQ982" s="73">
        <f t="shared" si="398"/>
        <v>0</v>
      </c>
      <c r="CR982" s="73">
        <f t="shared" si="410"/>
        <v>0</v>
      </c>
      <c r="CS982" s="94"/>
      <c r="CT982" s="94"/>
      <c r="CU982" s="94"/>
      <c r="CV982" s="94"/>
      <c r="CW982" s="94"/>
    </row>
    <row r="983" spans="1:101" s="22" customFormat="1" x14ac:dyDescent="0.2">
      <c r="A983" s="91">
        <f t="shared" si="411"/>
        <v>972</v>
      </c>
      <c r="B983" s="61"/>
      <c r="C983" s="61"/>
      <c r="D983" s="61"/>
      <c r="E983" s="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AS983" s="109"/>
      <c r="AT983" s="94"/>
      <c r="AU983" s="94"/>
      <c r="AV983" s="94"/>
      <c r="AW983" s="94"/>
      <c r="AX983" s="94"/>
      <c r="AY983" s="94">
        <f t="shared" si="399"/>
        <v>972</v>
      </c>
      <c r="AZ983" s="94">
        <f>AVERAGE(B$12:B983)</f>
        <v>-1.0500267633333337E-3</v>
      </c>
      <c r="BA983" s="94">
        <f>AVERAGE(C$12:C983)</f>
        <v>4.6842394133333326E-3</v>
      </c>
      <c r="BB983" s="94">
        <f t="shared" si="400"/>
        <v>0</v>
      </c>
      <c r="BC983" s="94">
        <f t="shared" si="401"/>
        <v>0</v>
      </c>
      <c r="BD983" s="94">
        <f t="shared" si="412"/>
        <v>-6.3001605800000027E-2</v>
      </c>
      <c r="BE983" s="94">
        <f t="shared" si="413"/>
        <v>0.28105436479999996</v>
      </c>
      <c r="BF983" s="94">
        <f t="shared" si="414"/>
        <v>0.34405597060000004</v>
      </c>
      <c r="BG983" s="95">
        <f t="shared" si="402"/>
        <v>0</v>
      </c>
      <c r="BH983" s="95">
        <f t="shared" si="403"/>
        <v>0</v>
      </c>
      <c r="BI983" s="95">
        <f>(AVERAGE(B$12:B983)-AVERAGE($D$12:$D983))/STDEV(B$12:B983)</f>
        <v>-8.7081254602406233E-2</v>
      </c>
      <c r="BJ983" s="95">
        <f>(AVERAGE(C$12:C983)-AVERAGE($D$12:$D983))/STDEV(C$12:C983)</f>
        <v>0.10432948975861421</v>
      </c>
      <c r="BK983" s="94"/>
      <c r="BL983" s="94"/>
      <c r="BM983" s="94"/>
      <c r="BN983" s="72">
        <f t="shared" si="404"/>
        <v>0</v>
      </c>
      <c r="BO983" s="72">
        <f t="shared" si="405"/>
        <v>0</v>
      </c>
      <c r="BP983" s="72">
        <f t="shared" si="406"/>
        <v>0</v>
      </c>
      <c r="BQ983" s="72">
        <f t="shared" si="407"/>
        <v>1</v>
      </c>
      <c r="BR983" s="72">
        <f t="shared" si="408"/>
        <v>1</v>
      </c>
      <c r="BS983" s="72">
        <f t="shared" si="409"/>
        <v>1</v>
      </c>
      <c r="BT983" s="72"/>
      <c r="BU983" s="72"/>
      <c r="BV983" s="72"/>
      <c r="BW983" s="72"/>
      <c r="BX983" s="72"/>
      <c r="BY983" s="72"/>
      <c r="BZ983" s="72"/>
      <c r="CA983" s="72"/>
      <c r="CB983" s="72"/>
      <c r="CC983" s="73"/>
      <c r="CD983" s="73"/>
      <c r="CE983" s="73"/>
      <c r="CF983" s="73"/>
      <c r="CG983" s="73"/>
      <c r="CH983" s="73">
        <f t="shared" si="390"/>
        <v>0</v>
      </c>
      <c r="CI983" s="73">
        <f t="shared" si="391"/>
        <v>0</v>
      </c>
      <c r="CJ983" s="73">
        <f t="shared" si="392"/>
        <v>0</v>
      </c>
      <c r="CK983" s="73"/>
      <c r="CL983" s="73">
        <f t="shared" si="393"/>
        <v>0</v>
      </c>
      <c r="CM983" s="73">
        <f t="shared" si="394"/>
        <v>0</v>
      </c>
      <c r="CN983" s="73">
        <f t="shared" si="395"/>
        <v>0</v>
      </c>
      <c r="CO983" s="73">
        <f t="shared" si="396"/>
        <v>0</v>
      </c>
      <c r="CP983" s="73">
        <f t="shared" si="397"/>
        <v>0</v>
      </c>
      <c r="CQ983" s="73">
        <f t="shared" si="398"/>
        <v>0</v>
      </c>
      <c r="CR983" s="73">
        <f t="shared" si="410"/>
        <v>0</v>
      </c>
      <c r="CS983" s="94"/>
      <c r="CT983" s="94"/>
      <c r="CU983" s="94"/>
      <c r="CV983" s="94"/>
      <c r="CW983" s="94"/>
    </row>
    <row r="984" spans="1:101" s="22" customFormat="1" x14ac:dyDescent="0.2">
      <c r="A984" s="91">
        <f t="shared" si="411"/>
        <v>973</v>
      </c>
      <c r="B984" s="61"/>
      <c r="C984" s="61"/>
      <c r="D984" s="61"/>
      <c r="E984" s="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AS984" s="109"/>
      <c r="AT984" s="94"/>
      <c r="AU984" s="94"/>
      <c r="AV984" s="94"/>
      <c r="AW984" s="94"/>
      <c r="AX984" s="94"/>
      <c r="AY984" s="94">
        <f t="shared" si="399"/>
        <v>973</v>
      </c>
      <c r="AZ984" s="94">
        <f>AVERAGE(B$12:B984)</f>
        <v>-1.0500267633333337E-3</v>
      </c>
      <c r="BA984" s="94">
        <f>AVERAGE(C$12:C984)</f>
        <v>4.6842394133333326E-3</v>
      </c>
      <c r="BB984" s="94">
        <f t="shared" si="400"/>
        <v>0</v>
      </c>
      <c r="BC984" s="94">
        <f t="shared" si="401"/>
        <v>0</v>
      </c>
      <c r="BD984" s="94">
        <f t="shared" si="412"/>
        <v>-6.3001605800000027E-2</v>
      </c>
      <c r="BE984" s="94">
        <f t="shared" si="413"/>
        <v>0.28105436479999996</v>
      </c>
      <c r="BF984" s="94">
        <f t="shared" si="414"/>
        <v>0.34405597060000004</v>
      </c>
      <c r="BG984" s="95">
        <f t="shared" si="402"/>
        <v>0</v>
      </c>
      <c r="BH984" s="95">
        <f t="shared" si="403"/>
        <v>0</v>
      </c>
      <c r="BI984" s="95">
        <f>(AVERAGE(B$12:B984)-AVERAGE($D$12:$D984))/STDEV(B$12:B984)</f>
        <v>-8.7081254602406233E-2</v>
      </c>
      <c r="BJ984" s="95">
        <f>(AVERAGE(C$12:C984)-AVERAGE($D$12:$D984))/STDEV(C$12:C984)</f>
        <v>0.10432948975861421</v>
      </c>
      <c r="BK984" s="94"/>
      <c r="BL984" s="94"/>
      <c r="BM984" s="94"/>
      <c r="BN984" s="72">
        <f t="shared" si="404"/>
        <v>0</v>
      </c>
      <c r="BO984" s="72">
        <f t="shared" si="405"/>
        <v>0</v>
      </c>
      <c r="BP984" s="72">
        <f t="shared" si="406"/>
        <v>0</v>
      </c>
      <c r="BQ984" s="72">
        <f t="shared" si="407"/>
        <v>1</v>
      </c>
      <c r="BR984" s="72">
        <f t="shared" si="408"/>
        <v>1</v>
      </c>
      <c r="BS984" s="72">
        <f t="shared" si="409"/>
        <v>1</v>
      </c>
      <c r="BT984" s="72"/>
      <c r="BU984" s="72"/>
      <c r="BV984" s="72"/>
      <c r="BW984" s="72"/>
      <c r="BX984" s="72"/>
      <c r="BY984" s="72"/>
      <c r="BZ984" s="72"/>
      <c r="CA984" s="72"/>
      <c r="CB984" s="72"/>
      <c r="CC984" s="73"/>
      <c r="CD984" s="73"/>
      <c r="CE984" s="73"/>
      <c r="CF984" s="73"/>
      <c r="CG984" s="73"/>
      <c r="CH984" s="73">
        <f t="shared" si="390"/>
        <v>0</v>
      </c>
      <c r="CI984" s="73">
        <f t="shared" si="391"/>
        <v>0</v>
      </c>
      <c r="CJ984" s="73">
        <f t="shared" si="392"/>
        <v>0</v>
      </c>
      <c r="CK984" s="73"/>
      <c r="CL984" s="73">
        <f t="shared" si="393"/>
        <v>0</v>
      </c>
      <c r="CM984" s="73">
        <f t="shared" si="394"/>
        <v>0</v>
      </c>
      <c r="CN984" s="73">
        <f t="shared" si="395"/>
        <v>0</v>
      </c>
      <c r="CO984" s="73">
        <f t="shared" si="396"/>
        <v>0</v>
      </c>
      <c r="CP984" s="73">
        <f t="shared" si="397"/>
        <v>0</v>
      </c>
      <c r="CQ984" s="73">
        <f t="shared" si="398"/>
        <v>0</v>
      </c>
      <c r="CR984" s="73">
        <f t="shared" si="410"/>
        <v>0</v>
      </c>
      <c r="CS984" s="94"/>
      <c r="CT984" s="94"/>
      <c r="CU984" s="94"/>
      <c r="CV984" s="94"/>
      <c r="CW984" s="94"/>
    </row>
    <row r="985" spans="1:101" s="22" customFormat="1" x14ac:dyDescent="0.2">
      <c r="A985" s="91">
        <f t="shared" si="411"/>
        <v>974</v>
      </c>
      <c r="B985" s="61"/>
      <c r="C985" s="61"/>
      <c r="D985" s="61"/>
      <c r="E985" s="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AS985" s="109"/>
      <c r="AT985" s="94"/>
      <c r="AU985" s="94"/>
      <c r="AV985" s="94"/>
      <c r="AW985" s="94"/>
      <c r="AX985" s="94"/>
      <c r="AY985" s="94">
        <f t="shared" si="399"/>
        <v>974</v>
      </c>
      <c r="AZ985" s="94">
        <f>AVERAGE(B$12:B985)</f>
        <v>-1.0500267633333337E-3</v>
      </c>
      <c r="BA985" s="94">
        <f>AVERAGE(C$12:C985)</f>
        <v>4.6842394133333326E-3</v>
      </c>
      <c r="BB985" s="94">
        <f t="shared" si="400"/>
        <v>0</v>
      </c>
      <c r="BC985" s="94">
        <f t="shared" si="401"/>
        <v>0</v>
      </c>
      <c r="BD985" s="94">
        <f t="shared" si="412"/>
        <v>-6.3001605800000027E-2</v>
      </c>
      <c r="BE985" s="94">
        <f t="shared" si="413"/>
        <v>0.28105436479999996</v>
      </c>
      <c r="BF985" s="94">
        <f t="shared" si="414"/>
        <v>0.34405597060000004</v>
      </c>
      <c r="BG985" s="95">
        <f t="shared" si="402"/>
        <v>0</v>
      </c>
      <c r="BH985" s="95">
        <f t="shared" si="403"/>
        <v>0</v>
      </c>
      <c r="BI985" s="95">
        <f>(AVERAGE(B$12:B985)-AVERAGE($D$12:$D985))/STDEV(B$12:B985)</f>
        <v>-8.7081254602406233E-2</v>
      </c>
      <c r="BJ985" s="95">
        <f>(AVERAGE(C$12:C985)-AVERAGE($D$12:$D985))/STDEV(C$12:C985)</f>
        <v>0.10432948975861421</v>
      </c>
      <c r="BK985" s="94"/>
      <c r="BL985" s="94"/>
      <c r="BM985" s="94"/>
      <c r="BN985" s="72">
        <f t="shared" si="404"/>
        <v>0</v>
      </c>
      <c r="BO985" s="72">
        <f t="shared" si="405"/>
        <v>0</v>
      </c>
      <c r="BP985" s="72">
        <f t="shared" si="406"/>
        <v>0</v>
      </c>
      <c r="BQ985" s="72">
        <f t="shared" si="407"/>
        <v>1</v>
      </c>
      <c r="BR985" s="72">
        <f t="shared" si="408"/>
        <v>1</v>
      </c>
      <c r="BS985" s="72">
        <f t="shared" si="409"/>
        <v>1</v>
      </c>
      <c r="BT985" s="72"/>
      <c r="BU985" s="72"/>
      <c r="BV985" s="72"/>
      <c r="BW985" s="72"/>
      <c r="BX985" s="72"/>
      <c r="BY985" s="72"/>
      <c r="BZ985" s="72"/>
      <c r="CA985" s="72"/>
      <c r="CB985" s="72"/>
      <c r="CC985" s="73"/>
      <c r="CD985" s="73"/>
      <c r="CE985" s="73"/>
      <c r="CF985" s="73"/>
      <c r="CG985" s="73"/>
      <c r="CH985" s="73">
        <f t="shared" si="390"/>
        <v>0</v>
      </c>
      <c r="CI985" s="73">
        <f t="shared" si="391"/>
        <v>0</v>
      </c>
      <c r="CJ985" s="73">
        <f t="shared" si="392"/>
        <v>0</v>
      </c>
      <c r="CK985" s="73"/>
      <c r="CL985" s="73">
        <f t="shared" si="393"/>
        <v>0</v>
      </c>
      <c r="CM985" s="73">
        <f t="shared" si="394"/>
        <v>0</v>
      </c>
      <c r="CN985" s="73">
        <f t="shared" si="395"/>
        <v>0</v>
      </c>
      <c r="CO985" s="73">
        <f t="shared" si="396"/>
        <v>0</v>
      </c>
      <c r="CP985" s="73">
        <f t="shared" si="397"/>
        <v>0</v>
      </c>
      <c r="CQ985" s="73">
        <f t="shared" si="398"/>
        <v>0</v>
      </c>
      <c r="CR985" s="73">
        <f t="shared" si="410"/>
        <v>0</v>
      </c>
      <c r="CS985" s="94"/>
      <c r="CT985" s="94"/>
      <c r="CU985" s="94"/>
      <c r="CV985" s="94"/>
      <c r="CW985" s="94"/>
    </row>
    <row r="986" spans="1:101" s="22" customFormat="1" x14ac:dyDescent="0.2">
      <c r="A986" s="91">
        <f t="shared" si="411"/>
        <v>975</v>
      </c>
      <c r="B986" s="61"/>
      <c r="C986" s="61"/>
      <c r="D986" s="61"/>
      <c r="E986" s="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AS986" s="109"/>
      <c r="AT986" s="94"/>
      <c r="AU986" s="94"/>
      <c r="AV986" s="94"/>
      <c r="AW986" s="94"/>
      <c r="AX986" s="94"/>
      <c r="AY986" s="94">
        <f t="shared" si="399"/>
        <v>975</v>
      </c>
      <c r="AZ986" s="94">
        <f>AVERAGE(B$12:B986)</f>
        <v>-1.0500267633333337E-3</v>
      </c>
      <c r="BA986" s="94">
        <f>AVERAGE(C$12:C986)</f>
        <v>4.6842394133333326E-3</v>
      </c>
      <c r="BB986" s="94">
        <f t="shared" si="400"/>
        <v>0</v>
      </c>
      <c r="BC986" s="94">
        <f t="shared" si="401"/>
        <v>0</v>
      </c>
      <c r="BD986" s="94">
        <f t="shared" si="412"/>
        <v>-6.3001605800000027E-2</v>
      </c>
      <c r="BE986" s="94">
        <f t="shared" si="413"/>
        <v>0.28105436479999996</v>
      </c>
      <c r="BF986" s="94">
        <f t="shared" si="414"/>
        <v>0.34405597060000004</v>
      </c>
      <c r="BG986" s="95">
        <f t="shared" si="402"/>
        <v>0</v>
      </c>
      <c r="BH986" s="95">
        <f t="shared" si="403"/>
        <v>0</v>
      </c>
      <c r="BI986" s="95">
        <f>(AVERAGE(B$12:B986)-AVERAGE($D$12:$D986))/STDEV(B$12:B986)</f>
        <v>-8.7081254602406233E-2</v>
      </c>
      <c r="BJ986" s="95">
        <f>(AVERAGE(C$12:C986)-AVERAGE($D$12:$D986))/STDEV(C$12:C986)</f>
        <v>0.10432948975861421</v>
      </c>
      <c r="BK986" s="94"/>
      <c r="BL986" s="94"/>
      <c r="BM986" s="94"/>
      <c r="BN986" s="72">
        <f t="shared" si="404"/>
        <v>0</v>
      </c>
      <c r="BO986" s="72">
        <f t="shared" si="405"/>
        <v>0</v>
      </c>
      <c r="BP986" s="72">
        <f t="shared" si="406"/>
        <v>0</v>
      </c>
      <c r="BQ986" s="72">
        <f t="shared" si="407"/>
        <v>1</v>
      </c>
      <c r="BR986" s="72">
        <f t="shared" si="408"/>
        <v>1</v>
      </c>
      <c r="BS986" s="72">
        <f t="shared" si="409"/>
        <v>1</v>
      </c>
      <c r="BT986" s="72"/>
      <c r="BU986" s="72"/>
      <c r="BV986" s="72"/>
      <c r="BW986" s="72"/>
      <c r="BX986" s="72"/>
      <c r="BY986" s="72"/>
      <c r="BZ986" s="72"/>
      <c r="CA986" s="72"/>
      <c r="CB986" s="72"/>
      <c r="CC986" s="73"/>
      <c r="CD986" s="73"/>
      <c r="CE986" s="73"/>
      <c r="CF986" s="73"/>
      <c r="CG986" s="73"/>
      <c r="CH986" s="73">
        <f t="shared" si="390"/>
        <v>0</v>
      </c>
      <c r="CI986" s="73">
        <f t="shared" si="391"/>
        <v>0</v>
      </c>
      <c r="CJ986" s="73">
        <f t="shared" si="392"/>
        <v>0</v>
      </c>
      <c r="CK986" s="73"/>
      <c r="CL986" s="73">
        <f t="shared" si="393"/>
        <v>0</v>
      </c>
      <c r="CM986" s="73">
        <f t="shared" si="394"/>
        <v>0</v>
      </c>
      <c r="CN986" s="73">
        <f t="shared" si="395"/>
        <v>0</v>
      </c>
      <c r="CO986" s="73">
        <f t="shared" si="396"/>
        <v>0</v>
      </c>
      <c r="CP986" s="73">
        <f t="shared" si="397"/>
        <v>0</v>
      </c>
      <c r="CQ986" s="73">
        <f t="shared" si="398"/>
        <v>0</v>
      </c>
      <c r="CR986" s="73">
        <f t="shared" si="410"/>
        <v>0</v>
      </c>
      <c r="CS986" s="94"/>
      <c r="CT986" s="94"/>
      <c r="CU986" s="94"/>
      <c r="CV986" s="94"/>
      <c r="CW986" s="94"/>
    </row>
    <row r="987" spans="1:101" s="22" customFormat="1" x14ac:dyDescent="0.2">
      <c r="A987" s="91">
        <f t="shared" si="411"/>
        <v>976</v>
      </c>
      <c r="B987" s="61"/>
      <c r="C987" s="61"/>
      <c r="D987" s="61"/>
      <c r="E987" s="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AS987" s="109"/>
      <c r="AT987" s="94"/>
      <c r="AU987" s="94"/>
      <c r="AV987" s="94"/>
      <c r="AW987" s="94"/>
      <c r="AX987" s="94"/>
      <c r="AY987" s="94">
        <f t="shared" si="399"/>
        <v>976</v>
      </c>
      <c r="AZ987" s="94">
        <f>AVERAGE(B$12:B987)</f>
        <v>-1.0500267633333337E-3</v>
      </c>
      <c r="BA987" s="94">
        <f>AVERAGE(C$12:C987)</f>
        <v>4.6842394133333326E-3</v>
      </c>
      <c r="BB987" s="94">
        <f t="shared" si="400"/>
        <v>0</v>
      </c>
      <c r="BC987" s="94">
        <f t="shared" si="401"/>
        <v>0</v>
      </c>
      <c r="BD987" s="94">
        <f t="shared" si="412"/>
        <v>-6.3001605800000027E-2</v>
      </c>
      <c r="BE987" s="94">
        <f t="shared" si="413"/>
        <v>0.28105436479999996</v>
      </c>
      <c r="BF987" s="94">
        <f t="shared" si="414"/>
        <v>0.34405597060000004</v>
      </c>
      <c r="BG987" s="95">
        <f t="shared" si="402"/>
        <v>0</v>
      </c>
      <c r="BH987" s="95">
        <f t="shared" si="403"/>
        <v>0</v>
      </c>
      <c r="BI987" s="95">
        <f>(AVERAGE(B$12:B987)-AVERAGE($D$12:$D987))/STDEV(B$12:B987)</f>
        <v>-8.7081254602406233E-2</v>
      </c>
      <c r="BJ987" s="95">
        <f>(AVERAGE(C$12:C987)-AVERAGE($D$12:$D987))/STDEV(C$12:C987)</f>
        <v>0.10432948975861421</v>
      </c>
      <c r="BK987" s="94"/>
      <c r="BL987" s="94"/>
      <c r="BM987" s="94"/>
      <c r="BN987" s="72">
        <f t="shared" si="404"/>
        <v>0</v>
      </c>
      <c r="BO987" s="72">
        <f t="shared" si="405"/>
        <v>0</v>
      </c>
      <c r="BP987" s="72">
        <f t="shared" si="406"/>
        <v>0</v>
      </c>
      <c r="BQ987" s="72">
        <f t="shared" si="407"/>
        <v>1</v>
      </c>
      <c r="BR987" s="72">
        <f t="shared" si="408"/>
        <v>1</v>
      </c>
      <c r="BS987" s="72">
        <f t="shared" si="409"/>
        <v>1</v>
      </c>
      <c r="BT987" s="72"/>
      <c r="BU987" s="72"/>
      <c r="BV987" s="72"/>
      <c r="BW987" s="72"/>
      <c r="BX987" s="72"/>
      <c r="BY987" s="72"/>
      <c r="BZ987" s="72"/>
      <c r="CA987" s="72"/>
      <c r="CB987" s="72"/>
      <c r="CC987" s="73"/>
      <c r="CD987" s="73"/>
      <c r="CE987" s="73"/>
      <c r="CF987" s="73"/>
      <c r="CG987" s="73"/>
      <c r="CH987" s="73">
        <f t="shared" si="390"/>
        <v>0</v>
      </c>
      <c r="CI987" s="73">
        <f t="shared" si="391"/>
        <v>0</v>
      </c>
      <c r="CJ987" s="73">
        <f t="shared" si="392"/>
        <v>0</v>
      </c>
      <c r="CK987" s="73"/>
      <c r="CL987" s="73">
        <f t="shared" si="393"/>
        <v>0</v>
      </c>
      <c r="CM987" s="73">
        <f t="shared" si="394"/>
        <v>0</v>
      </c>
      <c r="CN987" s="73">
        <f t="shared" si="395"/>
        <v>0</v>
      </c>
      <c r="CO987" s="73">
        <f t="shared" si="396"/>
        <v>0</v>
      </c>
      <c r="CP987" s="73">
        <f t="shared" si="397"/>
        <v>0</v>
      </c>
      <c r="CQ987" s="73">
        <f t="shared" si="398"/>
        <v>0</v>
      </c>
      <c r="CR987" s="73">
        <f t="shared" si="410"/>
        <v>0</v>
      </c>
      <c r="CS987" s="94"/>
      <c r="CT987" s="94"/>
      <c r="CU987" s="94"/>
      <c r="CV987" s="94"/>
      <c r="CW987" s="94"/>
    </row>
    <row r="988" spans="1:101" s="22" customFormat="1" x14ac:dyDescent="0.2">
      <c r="A988" s="91">
        <f t="shared" si="411"/>
        <v>977</v>
      </c>
      <c r="B988" s="61"/>
      <c r="C988" s="61"/>
      <c r="D988" s="61"/>
      <c r="E988" s="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AS988" s="109"/>
      <c r="AT988" s="94"/>
      <c r="AU988" s="94"/>
      <c r="AV988" s="94"/>
      <c r="AW988" s="94"/>
      <c r="AX988" s="94"/>
      <c r="AY988" s="94">
        <f t="shared" si="399"/>
        <v>977</v>
      </c>
      <c r="AZ988" s="94">
        <f>AVERAGE(B$12:B988)</f>
        <v>-1.0500267633333337E-3</v>
      </c>
      <c r="BA988" s="94">
        <f>AVERAGE(C$12:C988)</f>
        <v>4.6842394133333326E-3</v>
      </c>
      <c r="BB988" s="94">
        <f t="shared" si="400"/>
        <v>0</v>
      </c>
      <c r="BC988" s="94">
        <f t="shared" si="401"/>
        <v>0</v>
      </c>
      <c r="BD988" s="94">
        <f t="shared" si="412"/>
        <v>-6.3001605800000027E-2</v>
      </c>
      <c r="BE988" s="94">
        <f t="shared" si="413"/>
        <v>0.28105436479999996</v>
      </c>
      <c r="BF988" s="94">
        <f t="shared" si="414"/>
        <v>0.34405597060000004</v>
      </c>
      <c r="BG988" s="95">
        <f t="shared" si="402"/>
        <v>0</v>
      </c>
      <c r="BH988" s="95">
        <f t="shared" si="403"/>
        <v>0</v>
      </c>
      <c r="BI988" s="95">
        <f>(AVERAGE(B$12:B988)-AVERAGE($D$12:$D988))/STDEV(B$12:B988)</f>
        <v>-8.7081254602406233E-2</v>
      </c>
      <c r="BJ988" s="95">
        <f>(AVERAGE(C$12:C988)-AVERAGE($D$12:$D988))/STDEV(C$12:C988)</f>
        <v>0.10432948975861421</v>
      </c>
      <c r="BK988" s="94"/>
      <c r="BL988" s="94"/>
      <c r="BM988" s="94"/>
      <c r="BN988" s="72">
        <f t="shared" si="404"/>
        <v>0</v>
      </c>
      <c r="BO988" s="72">
        <f t="shared" si="405"/>
        <v>0</v>
      </c>
      <c r="BP988" s="72">
        <f t="shared" si="406"/>
        <v>0</v>
      </c>
      <c r="BQ988" s="72">
        <f t="shared" si="407"/>
        <v>1</v>
      </c>
      <c r="BR988" s="72">
        <f t="shared" si="408"/>
        <v>1</v>
      </c>
      <c r="BS988" s="72">
        <f t="shared" si="409"/>
        <v>1</v>
      </c>
      <c r="BT988" s="72"/>
      <c r="BU988" s="72"/>
      <c r="BV988" s="72"/>
      <c r="BW988" s="72"/>
      <c r="BX988" s="72"/>
      <c r="BY988" s="72"/>
      <c r="BZ988" s="72"/>
      <c r="CA988" s="72"/>
      <c r="CB988" s="72"/>
      <c r="CC988" s="73"/>
      <c r="CD988" s="73"/>
      <c r="CE988" s="73"/>
      <c r="CF988" s="73"/>
      <c r="CG988" s="73"/>
      <c r="CH988" s="73">
        <f t="shared" si="390"/>
        <v>0</v>
      </c>
      <c r="CI988" s="73">
        <f t="shared" si="391"/>
        <v>0</v>
      </c>
      <c r="CJ988" s="73">
        <f t="shared" si="392"/>
        <v>0</v>
      </c>
      <c r="CK988" s="73"/>
      <c r="CL988" s="73">
        <f t="shared" si="393"/>
        <v>0</v>
      </c>
      <c r="CM988" s="73">
        <f t="shared" si="394"/>
        <v>0</v>
      </c>
      <c r="CN988" s="73">
        <f t="shared" si="395"/>
        <v>0</v>
      </c>
      <c r="CO988" s="73">
        <f t="shared" si="396"/>
        <v>0</v>
      </c>
      <c r="CP988" s="73">
        <f t="shared" si="397"/>
        <v>0</v>
      </c>
      <c r="CQ988" s="73">
        <f t="shared" si="398"/>
        <v>0</v>
      </c>
      <c r="CR988" s="73">
        <f t="shared" si="410"/>
        <v>0</v>
      </c>
      <c r="CS988" s="94"/>
      <c r="CT988" s="94"/>
      <c r="CU988" s="94"/>
      <c r="CV988" s="94"/>
      <c r="CW988" s="94"/>
    </row>
    <row r="989" spans="1:101" s="22" customFormat="1" x14ac:dyDescent="0.2">
      <c r="A989" s="91">
        <f t="shared" si="411"/>
        <v>978</v>
      </c>
      <c r="B989" s="61"/>
      <c r="C989" s="61"/>
      <c r="D989" s="61"/>
      <c r="E989" s="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AS989" s="109"/>
      <c r="AT989" s="94"/>
      <c r="AU989" s="94"/>
      <c r="AV989" s="94"/>
      <c r="AW989" s="94"/>
      <c r="AX989" s="94"/>
      <c r="AY989" s="94">
        <f t="shared" si="399"/>
        <v>978</v>
      </c>
      <c r="AZ989" s="94">
        <f>AVERAGE(B$12:B989)</f>
        <v>-1.0500267633333337E-3</v>
      </c>
      <c r="BA989" s="94">
        <f>AVERAGE(C$12:C989)</f>
        <v>4.6842394133333326E-3</v>
      </c>
      <c r="BB989" s="94">
        <f t="shared" si="400"/>
        <v>0</v>
      </c>
      <c r="BC989" s="94">
        <f t="shared" si="401"/>
        <v>0</v>
      </c>
      <c r="BD989" s="94">
        <f t="shared" si="412"/>
        <v>-6.3001605800000027E-2</v>
      </c>
      <c r="BE989" s="94">
        <f t="shared" si="413"/>
        <v>0.28105436479999996</v>
      </c>
      <c r="BF989" s="94">
        <f t="shared" si="414"/>
        <v>0.34405597060000004</v>
      </c>
      <c r="BG989" s="95">
        <f t="shared" si="402"/>
        <v>0</v>
      </c>
      <c r="BH989" s="95">
        <f t="shared" si="403"/>
        <v>0</v>
      </c>
      <c r="BI989" s="95">
        <f>(AVERAGE(B$12:B989)-AVERAGE($D$12:$D989))/STDEV(B$12:B989)</f>
        <v>-8.7081254602406233E-2</v>
      </c>
      <c r="BJ989" s="95">
        <f>(AVERAGE(C$12:C989)-AVERAGE($D$12:$D989))/STDEV(C$12:C989)</f>
        <v>0.10432948975861421</v>
      </c>
      <c r="BK989" s="94"/>
      <c r="BL989" s="94"/>
      <c r="BM989" s="94"/>
      <c r="BN989" s="72">
        <f t="shared" si="404"/>
        <v>0</v>
      </c>
      <c r="BO989" s="72">
        <f t="shared" si="405"/>
        <v>0</v>
      </c>
      <c r="BP989" s="72">
        <f t="shared" si="406"/>
        <v>0</v>
      </c>
      <c r="BQ989" s="72">
        <f t="shared" si="407"/>
        <v>1</v>
      </c>
      <c r="BR989" s="72">
        <f t="shared" si="408"/>
        <v>1</v>
      </c>
      <c r="BS989" s="72">
        <f t="shared" si="409"/>
        <v>1</v>
      </c>
      <c r="BT989" s="72"/>
      <c r="BU989" s="72"/>
      <c r="BV989" s="72"/>
      <c r="BW989" s="72"/>
      <c r="BX989" s="72"/>
      <c r="BY989" s="72"/>
      <c r="BZ989" s="72"/>
      <c r="CA989" s="72"/>
      <c r="CB989" s="72"/>
      <c r="CC989" s="73"/>
      <c r="CD989" s="73"/>
      <c r="CE989" s="73"/>
      <c r="CF989" s="73"/>
      <c r="CG989" s="73"/>
      <c r="CH989" s="73">
        <f t="shared" si="390"/>
        <v>0</v>
      </c>
      <c r="CI989" s="73">
        <f t="shared" si="391"/>
        <v>0</v>
      </c>
      <c r="CJ989" s="73">
        <f t="shared" si="392"/>
        <v>0</v>
      </c>
      <c r="CK989" s="73"/>
      <c r="CL989" s="73">
        <f t="shared" si="393"/>
        <v>0</v>
      </c>
      <c r="CM989" s="73">
        <f t="shared" si="394"/>
        <v>0</v>
      </c>
      <c r="CN989" s="73">
        <f t="shared" si="395"/>
        <v>0</v>
      </c>
      <c r="CO989" s="73">
        <f t="shared" si="396"/>
        <v>0</v>
      </c>
      <c r="CP989" s="73">
        <f t="shared" si="397"/>
        <v>0</v>
      </c>
      <c r="CQ989" s="73">
        <f t="shared" si="398"/>
        <v>0</v>
      </c>
      <c r="CR989" s="73">
        <f t="shared" si="410"/>
        <v>0</v>
      </c>
      <c r="CS989" s="94"/>
      <c r="CT989" s="94"/>
      <c r="CU989" s="94"/>
      <c r="CV989" s="94"/>
      <c r="CW989" s="94"/>
    </row>
    <row r="990" spans="1:101" s="22" customFormat="1" x14ac:dyDescent="0.2">
      <c r="A990" s="91">
        <f t="shared" si="411"/>
        <v>979</v>
      </c>
      <c r="B990" s="61"/>
      <c r="C990" s="61"/>
      <c r="D990" s="61"/>
      <c r="E990" s="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AS990" s="109"/>
      <c r="AT990" s="94"/>
      <c r="AU990" s="94"/>
      <c r="AV990" s="94"/>
      <c r="AW990" s="94"/>
      <c r="AX990" s="94"/>
      <c r="AY990" s="94">
        <f t="shared" si="399"/>
        <v>979</v>
      </c>
      <c r="AZ990" s="94">
        <f>AVERAGE(B$12:B990)</f>
        <v>-1.0500267633333337E-3</v>
      </c>
      <c r="BA990" s="94">
        <f>AVERAGE(C$12:C990)</f>
        <v>4.6842394133333326E-3</v>
      </c>
      <c r="BB990" s="94">
        <f t="shared" si="400"/>
        <v>0</v>
      </c>
      <c r="BC990" s="94">
        <f t="shared" si="401"/>
        <v>0</v>
      </c>
      <c r="BD990" s="94">
        <f t="shared" si="412"/>
        <v>-6.3001605800000027E-2</v>
      </c>
      <c r="BE990" s="94">
        <f t="shared" si="413"/>
        <v>0.28105436479999996</v>
      </c>
      <c r="BF990" s="94">
        <f t="shared" si="414"/>
        <v>0.34405597060000004</v>
      </c>
      <c r="BG990" s="95">
        <f t="shared" si="402"/>
        <v>0</v>
      </c>
      <c r="BH990" s="95">
        <f t="shared" si="403"/>
        <v>0</v>
      </c>
      <c r="BI990" s="95">
        <f>(AVERAGE(B$12:B990)-AVERAGE($D$12:$D990))/STDEV(B$12:B990)</f>
        <v>-8.7081254602406233E-2</v>
      </c>
      <c r="BJ990" s="95">
        <f>(AVERAGE(C$12:C990)-AVERAGE($D$12:$D990))/STDEV(C$12:C990)</f>
        <v>0.10432948975861421</v>
      </c>
      <c r="BK990" s="94"/>
      <c r="BL990" s="94"/>
      <c r="BM990" s="94"/>
      <c r="BN990" s="72">
        <f t="shared" si="404"/>
        <v>0</v>
      </c>
      <c r="BO990" s="72">
        <f t="shared" si="405"/>
        <v>0</v>
      </c>
      <c r="BP990" s="72">
        <f t="shared" si="406"/>
        <v>0</v>
      </c>
      <c r="BQ990" s="72">
        <f t="shared" si="407"/>
        <v>1</v>
      </c>
      <c r="BR990" s="72">
        <f t="shared" si="408"/>
        <v>1</v>
      </c>
      <c r="BS990" s="72">
        <f t="shared" si="409"/>
        <v>1</v>
      </c>
      <c r="BT990" s="72"/>
      <c r="BU990" s="72"/>
      <c r="BV990" s="72"/>
      <c r="BW990" s="72"/>
      <c r="BX990" s="72"/>
      <c r="BY990" s="72"/>
      <c r="BZ990" s="72"/>
      <c r="CA990" s="72"/>
      <c r="CB990" s="72"/>
      <c r="CC990" s="73"/>
      <c r="CD990" s="73"/>
      <c r="CE990" s="73"/>
      <c r="CF990" s="73"/>
      <c r="CG990" s="73"/>
      <c r="CH990" s="73">
        <f t="shared" si="390"/>
        <v>0</v>
      </c>
      <c r="CI990" s="73">
        <f t="shared" si="391"/>
        <v>0</v>
      </c>
      <c r="CJ990" s="73">
        <f t="shared" si="392"/>
        <v>0</v>
      </c>
      <c r="CK990" s="73"/>
      <c r="CL990" s="73">
        <f t="shared" si="393"/>
        <v>0</v>
      </c>
      <c r="CM990" s="73">
        <f t="shared" si="394"/>
        <v>0</v>
      </c>
      <c r="CN990" s="73">
        <f t="shared" si="395"/>
        <v>0</v>
      </c>
      <c r="CO990" s="73">
        <f t="shared" si="396"/>
        <v>0</v>
      </c>
      <c r="CP990" s="73">
        <f t="shared" si="397"/>
        <v>0</v>
      </c>
      <c r="CQ990" s="73">
        <f t="shared" si="398"/>
        <v>0</v>
      </c>
      <c r="CR990" s="73">
        <f t="shared" si="410"/>
        <v>0</v>
      </c>
      <c r="CS990" s="94"/>
      <c r="CT990" s="94"/>
      <c r="CU990" s="94"/>
      <c r="CV990" s="94"/>
      <c r="CW990" s="94"/>
    </row>
    <row r="991" spans="1:101" s="22" customFormat="1" x14ac:dyDescent="0.2">
      <c r="A991" s="91">
        <f t="shared" si="411"/>
        <v>980</v>
      </c>
      <c r="B991" s="61"/>
      <c r="C991" s="61"/>
      <c r="D991" s="61"/>
      <c r="E991" s="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AS991" s="109"/>
      <c r="AT991" s="94"/>
      <c r="AU991" s="94"/>
      <c r="AV991" s="94"/>
      <c r="AW991" s="94"/>
      <c r="AX991" s="94"/>
      <c r="AY991" s="94">
        <f t="shared" si="399"/>
        <v>980</v>
      </c>
      <c r="AZ991" s="94">
        <f>AVERAGE(B$12:B991)</f>
        <v>-1.0500267633333337E-3</v>
      </c>
      <c r="BA991" s="94">
        <f>AVERAGE(C$12:C991)</f>
        <v>4.6842394133333326E-3</v>
      </c>
      <c r="BB991" s="94">
        <f t="shared" si="400"/>
        <v>0</v>
      </c>
      <c r="BC991" s="94">
        <f t="shared" si="401"/>
        <v>0</v>
      </c>
      <c r="BD991" s="94">
        <f t="shared" si="412"/>
        <v>-6.3001605800000027E-2</v>
      </c>
      <c r="BE991" s="94">
        <f t="shared" si="413"/>
        <v>0.28105436479999996</v>
      </c>
      <c r="BF991" s="94">
        <f t="shared" si="414"/>
        <v>0.34405597060000004</v>
      </c>
      <c r="BG991" s="95">
        <f t="shared" si="402"/>
        <v>0</v>
      </c>
      <c r="BH991" s="95">
        <f t="shared" si="403"/>
        <v>0</v>
      </c>
      <c r="BI991" s="95">
        <f>(AVERAGE(B$12:B991)-AVERAGE($D$12:$D991))/STDEV(B$12:B991)</f>
        <v>-8.7081254602406233E-2</v>
      </c>
      <c r="BJ991" s="95">
        <f>(AVERAGE(C$12:C991)-AVERAGE($D$12:$D991))/STDEV(C$12:C991)</f>
        <v>0.10432948975861421</v>
      </c>
      <c r="BK991" s="94"/>
      <c r="BL991" s="94"/>
      <c r="BM991" s="94"/>
      <c r="BN991" s="72">
        <f t="shared" si="404"/>
        <v>0</v>
      </c>
      <c r="BO991" s="72">
        <f t="shared" si="405"/>
        <v>0</v>
      </c>
      <c r="BP991" s="72">
        <f t="shared" si="406"/>
        <v>0</v>
      </c>
      <c r="BQ991" s="72">
        <f t="shared" si="407"/>
        <v>1</v>
      </c>
      <c r="BR991" s="72">
        <f t="shared" si="408"/>
        <v>1</v>
      </c>
      <c r="BS991" s="72">
        <f t="shared" si="409"/>
        <v>1</v>
      </c>
      <c r="BT991" s="72"/>
      <c r="BU991" s="72"/>
      <c r="BV991" s="72"/>
      <c r="BW991" s="72"/>
      <c r="BX991" s="72"/>
      <c r="BY991" s="72"/>
      <c r="BZ991" s="72"/>
      <c r="CA991" s="72"/>
      <c r="CB991" s="72"/>
      <c r="CC991" s="73"/>
      <c r="CD991" s="73"/>
      <c r="CE991" s="73"/>
      <c r="CF991" s="73"/>
      <c r="CG991" s="73"/>
      <c r="CH991" s="73">
        <f t="shared" si="390"/>
        <v>0</v>
      </c>
      <c r="CI991" s="73">
        <f t="shared" si="391"/>
        <v>0</v>
      </c>
      <c r="CJ991" s="73">
        <f t="shared" si="392"/>
        <v>0</v>
      </c>
      <c r="CK991" s="73"/>
      <c r="CL991" s="73">
        <f t="shared" si="393"/>
        <v>0</v>
      </c>
      <c r="CM991" s="73">
        <f t="shared" si="394"/>
        <v>0</v>
      </c>
      <c r="CN991" s="73">
        <f t="shared" si="395"/>
        <v>0</v>
      </c>
      <c r="CO991" s="73">
        <f t="shared" si="396"/>
        <v>0</v>
      </c>
      <c r="CP991" s="73">
        <f t="shared" si="397"/>
        <v>0</v>
      </c>
      <c r="CQ991" s="73">
        <f t="shared" si="398"/>
        <v>0</v>
      </c>
      <c r="CR991" s="73">
        <f t="shared" si="410"/>
        <v>0</v>
      </c>
      <c r="CS991" s="94"/>
      <c r="CT991" s="94"/>
      <c r="CU991" s="94"/>
      <c r="CV991" s="94"/>
      <c r="CW991" s="94"/>
    </row>
    <row r="992" spans="1:101" s="22" customFormat="1" x14ac:dyDescent="0.2">
      <c r="A992" s="91">
        <f t="shared" si="411"/>
        <v>981</v>
      </c>
      <c r="B992" s="61"/>
      <c r="C992" s="61"/>
      <c r="D992" s="61"/>
      <c r="E992" s="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AS992" s="109"/>
      <c r="AT992" s="94"/>
      <c r="AU992" s="94"/>
      <c r="AV992" s="94"/>
      <c r="AW992" s="94"/>
      <c r="AX992" s="94"/>
      <c r="AY992" s="94">
        <f t="shared" si="399"/>
        <v>981</v>
      </c>
      <c r="AZ992" s="94">
        <f>AVERAGE(B$12:B992)</f>
        <v>-1.0500267633333337E-3</v>
      </c>
      <c r="BA992" s="94">
        <f>AVERAGE(C$12:C992)</f>
        <v>4.6842394133333326E-3</v>
      </c>
      <c r="BB992" s="94">
        <f t="shared" si="400"/>
        <v>0</v>
      </c>
      <c r="BC992" s="94">
        <f t="shared" si="401"/>
        <v>0</v>
      </c>
      <c r="BD992" s="94">
        <f t="shared" si="412"/>
        <v>-6.3001605800000027E-2</v>
      </c>
      <c r="BE992" s="94">
        <f t="shared" si="413"/>
        <v>0.28105436479999996</v>
      </c>
      <c r="BF992" s="94">
        <f t="shared" si="414"/>
        <v>0.34405597060000004</v>
      </c>
      <c r="BG992" s="95">
        <f t="shared" si="402"/>
        <v>0</v>
      </c>
      <c r="BH992" s="95">
        <f t="shared" si="403"/>
        <v>0</v>
      </c>
      <c r="BI992" s="95">
        <f>(AVERAGE(B$12:B992)-AVERAGE($D$12:$D992))/STDEV(B$12:B992)</f>
        <v>-8.7081254602406233E-2</v>
      </c>
      <c r="BJ992" s="95">
        <f>(AVERAGE(C$12:C992)-AVERAGE($D$12:$D992))/STDEV(C$12:C992)</f>
        <v>0.10432948975861421</v>
      </c>
      <c r="BK992" s="94"/>
      <c r="BL992" s="94"/>
      <c r="BM992" s="94"/>
      <c r="BN992" s="72">
        <f t="shared" si="404"/>
        <v>0</v>
      </c>
      <c r="BO992" s="72">
        <f t="shared" si="405"/>
        <v>0</v>
      </c>
      <c r="BP992" s="72">
        <f t="shared" si="406"/>
        <v>0</v>
      </c>
      <c r="BQ992" s="72">
        <f t="shared" si="407"/>
        <v>1</v>
      </c>
      <c r="BR992" s="72">
        <f t="shared" si="408"/>
        <v>1</v>
      </c>
      <c r="BS992" s="72">
        <f t="shared" si="409"/>
        <v>1</v>
      </c>
      <c r="BT992" s="72"/>
      <c r="BU992" s="72"/>
      <c r="BV992" s="72"/>
      <c r="BW992" s="72"/>
      <c r="BX992" s="72"/>
      <c r="BY992" s="72"/>
      <c r="BZ992" s="72"/>
      <c r="CA992" s="72"/>
      <c r="CB992" s="72"/>
      <c r="CC992" s="73"/>
      <c r="CD992" s="73"/>
      <c r="CE992" s="73"/>
      <c r="CF992" s="73"/>
      <c r="CG992" s="73"/>
      <c r="CH992" s="73">
        <f t="shared" si="390"/>
        <v>0</v>
      </c>
      <c r="CI992" s="73">
        <f t="shared" si="391"/>
        <v>0</v>
      </c>
      <c r="CJ992" s="73">
        <f t="shared" si="392"/>
        <v>0</v>
      </c>
      <c r="CK992" s="73"/>
      <c r="CL992" s="73">
        <f t="shared" si="393"/>
        <v>0</v>
      </c>
      <c r="CM992" s="73">
        <f t="shared" si="394"/>
        <v>0</v>
      </c>
      <c r="CN992" s="73">
        <f t="shared" si="395"/>
        <v>0</v>
      </c>
      <c r="CO992" s="73">
        <f t="shared" si="396"/>
        <v>0</v>
      </c>
      <c r="CP992" s="73">
        <f t="shared" si="397"/>
        <v>0</v>
      </c>
      <c r="CQ992" s="73">
        <f t="shared" si="398"/>
        <v>0</v>
      </c>
      <c r="CR992" s="73">
        <f t="shared" si="410"/>
        <v>0</v>
      </c>
      <c r="CS992" s="94"/>
      <c r="CT992" s="94"/>
      <c r="CU992" s="94"/>
      <c r="CV992" s="94"/>
      <c r="CW992" s="94"/>
    </row>
    <row r="993" spans="1:101" s="22" customFormat="1" x14ac:dyDescent="0.2">
      <c r="A993" s="91">
        <f t="shared" si="411"/>
        <v>982</v>
      </c>
      <c r="B993" s="61"/>
      <c r="C993" s="61"/>
      <c r="D993" s="61"/>
      <c r="E993" s="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AS993" s="109"/>
      <c r="AT993" s="94"/>
      <c r="AU993" s="94"/>
      <c r="AV993" s="94"/>
      <c r="AW993" s="94"/>
      <c r="AX993" s="94"/>
      <c r="AY993" s="94">
        <f t="shared" si="399"/>
        <v>982</v>
      </c>
      <c r="AZ993" s="94">
        <f>AVERAGE(B$12:B993)</f>
        <v>-1.0500267633333337E-3</v>
      </c>
      <c r="BA993" s="94">
        <f>AVERAGE(C$12:C993)</f>
        <v>4.6842394133333326E-3</v>
      </c>
      <c r="BB993" s="94">
        <f t="shared" si="400"/>
        <v>0</v>
      </c>
      <c r="BC993" s="94">
        <f t="shared" si="401"/>
        <v>0</v>
      </c>
      <c r="BD993" s="94">
        <f t="shared" si="412"/>
        <v>-6.3001605800000027E-2</v>
      </c>
      <c r="BE993" s="94">
        <f t="shared" si="413"/>
        <v>0.28105436479999996</v>
      </c>
      <c r="BF993" s="94">
        <f t="shared" si="414"/>
        <v>0.34405597060000004</v>
      </c>
      <c r="BG993" s="95">
        <f t="shared" si="402"/>
        <v>0</v>
      </c>
      <c r="BH993" s="95">
        <f t="shared" si="403"/>
        <v>0</v>
      </c>
      <c r="BI993" s="95">
        <f>(AVERAGE(B$12:B993)-AVERAGE($D$12:$D993))/STDEV(B$12:B993)</f>
        <v>-8.7081254602406233E-2</v>
      </c>
      <c r="BJ993" s="95">
        <f>(AVERAGE(C$12:C993)-AVERAGE($D$12:$D993))/STDEV(C$12:C993)</f>
        <v>0.10432948975861421</v>
      </c>
      <c r="BK993" s="94"/>
      <c r="BL993" s="94"/>
      <c r="BM993" s="94"/>
      <c r="BN993" s="72">
        <f t="shared" si="404"/>
        <v>0</v>
      </c>
      <c r="BO993" s="72">
        <f t="shared" si="405"/>
        <v>0</v>
      </c>
      <c r="BP993" s="72">
        <f t="shared" si="406"/>
        <v>0</v>
      </c>
      <c r="BQ993" s="72">
        <f t="shared" si="407"/>
        <v>1</v>
      </c>
      <c r="BR993" s="72">
        <f t="shared" si="408"/>
        <v>1</v>
      </c>
      <c r="BS993" s="72">
        <f t="shared" si="409"/>
        <v>1</v>
      </c>
      <c r="BT993" s="72"/>
      <c r="BU993" s="72"/>
      <c r="BV993" s="72"/>
      <c r="BW993" s="72"/>
      <c r="BX993" s="72"/>
      <c r="BY993" s="72"/>
      <c r="BZ993" s="72"/>
      <c r="CA993" s="72"/>
      <c r="CB993" s="72"/>
      <c r="CC993" s="73"/>
      <c r="CD993" s="73"/>
      <c r="CE993" s="73"/>
      <c r="CF993" s="73"/>
      <c r="CG993" s="73"/>
      <c r="CH993" s="73">
        <f t="shared" si="390"/>
        <v>0</v>
      </c>
      <c r="CI993" s="73">
        <f t="shared" si="391"/>
        <v>0</v>
      </c>
      <c r="CJ993" s="73">
        <f t="shared" si="392"/>
        <v>0</v>
      </c>
      <c r="CK993" s="73"/>
      <c r="CL993" s="73">
        <f t="shared" si="393"/>
        <v>0</v>
      </c>
      <c r="CM993" s="73">
        <f t="shared" si="394"/>
        <v>0</v>
      </c>
      <c r="CN993" s="73">
        <f t="shared" si="395"/>
        <v>0</v>
      </c>
      <c r="CO993" s="73">
        <f t="shared" si="396"/>
        <v>0</v>
      </c>
      <c r="CP993" s="73">
        <f t="shared" si="397"/>
        <v>0</v>
      </c>
      <c r="CQ993" s="73">
        <f t="shared" si="398"/>
        <v>0</v>
      </c>
      <c r="CR993" s="73">
        <f t="shared" si="410"/>
        <v>0</v>
      </c>
      <c r="CS993" s="94"/>
      <c r="CT993" s="94"/>
      <c r="CU993" s="94"/>
      <c r="CV993" s="94"/>
      <c r="CW993" s="94"/>
    </row>
    <row r="994" spans="1:101" s="22" customFormat="1" x14ac:dyDescent="0.2">
      <c r="A994" s="91">
        <f t="shared" si="411"/>
        <v>983</v>
      </c>
      <c r="B994" s="61"/>
      <c r="C994" s="61"/>
      <c r="D994" s="61"/>
      <c r="E994" s="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AS994" s="109"/>
      <c r="AT994" s="94"/>
      <c r="AU994" s="94"/>
      <c r="AV994" s="94"/>
      <c r="AW994" s="94"/>
      <c r="AX994" s="94"/>
      <c r="AY994" s="94">
        <f t="shared" si="399"/>
        <v>983</v>
      </c>
      <c r="AZ994" s="94">
        <f>AVERAGE(B$12:B994)</f>
        <v>-1.0500267633333337E-3</v>
      </c>
      <c r="BA994" s="94">
        <f>AVERAGE(C$12:C994)</f>
        <v>4.6842394133333326E-3</v>
      </c>
      <c r="BB994" s="94">
        <f t="shared" si="400"/>
        <v>0</v>
      </c>
      <c r="BC994" s="94">
        <f t="shared" si="401"/>
        <v>0</v>
      </c>
      <c r="BD994" s="94">
        <f t="shared" si="412"/>
        <v>-6.3001605800000027E-2</v>
      </c>
      <c r="BE994" s="94">
        <f t="shared" si="413"/>
        <v>0.28105436479999996</v>
      </c>
      <c r="BF994" s="94">
        <f t="shared" si="414"/>
        <v>0.34405597060000004</v>
      </c>
      <c r="BG994" s="95">
        <f t="shared" si="402"/>
        <v>0</v>
      </c>
      <c r="BH994" s="95">
        <f t="shared" si="403"/>
        <v>0</v>
      </c>
      <c r="BI994" s="95">
        <f>(AVERAGE(B$12:B994)-AVERAGE($D$12:$D994))/STDEV(B$12:B994)</f>
        <v>-8.7081254602406233E-2</v>
      </c>
      <c r="BJ994" s="95">
        <f>(AVERAGE(C$12:C994)-AVERAGE($D$12:$D994))/STDEV(C$12:C994)</f>
        <v>0.10432948975861421</v>
      </c>
      <c r="BK994" s="94"/>
      <c r="BL994" s="94"/>
      <c r="BM994" s="94"/>
      <c r="BN994" s="72">
        <f t="shared" si="404"/>
        <v>0</v>
      </c>
      <c r="BO994" s="72">
        <f t="shared" si="405"/>
        <v>0</v>
      </c>
      <c r="BP994" s="72">
        <f t="shared" si="406"/>
        <v>0</v>
      </c>
      <c r="BQ994" s="72">
        <f t="shared" si="407"/>
        <v>1</v>
      </c>
      <c r="BR994" s="72">
        <f t="shared" si="408"/>
        <v>1</v>
      </c>
      <c r="BS994" s="72">
        <f t="shared" si="409"/>
        <v>1</v>
      </c>
      <c r="BT994" s="72"/>
      <c r="BU994" s="72"/>
      <c r="BV994" s="72"/>
      <c r="BW994" s="72"/>
      <c r="BX994" s="72"/>
      <c r="BY994" s="72"/>
      <c r="BZ994" s="72"/>
      <c r="CA994" s="72"/>
      <c r="CB994" s="72"/>
      <c r="CC994" s="73"/>
      <c r="CD994" s="73"/>
      <c r="CE994" s="73"/>
      <c r="CF994" s="73"/>
      <c r="CG994" s="73"/>
      <c r="CH994" s="73">
        <f t="shared" si="390"/>
        <v>0</v>
      </c>
      <c r="CI994" s="73">
        <f t="shared" si="391"/>
        <v>0</v>
      </c>
      <c r="CJ994" s="73">
        <f t="shared" si="392"/>
        <v>0</v>
      </c>
      <c r="CK994" s="73"/>
      <c r="CL994" s="73">
        <f t="shared" si="393"/>
        <v>0</v>
      </c>
      <c r="CM994" s="73">
        <f t="shared" si="394"/>
        <v>0</v>
      </c>
      <c r="CN994" s="73">
        <f t="shared" si="395"/>
        <v>0</v>
      </c>
      <c r="CO994" s="73">
        <f t="shared" si="396"/>
        <v>0</v>
      </c>
      <c r="CP994" s="73">
        <f t="shared" si="397"/>
        <v>0</v>
      </c>
      <c r="CQ994" s="73">
        <f t="shared" si="398"/>
        <v>0</v>
      </c>
      <c r="CR994" s="73">
        <f t="shared" si="410"/>
        <v>0</v>
      </c>
      <c r="CS994" s="94"/>
      <c r="CT994" s="94"/>
      <c r="CU994" s="94"/>
      <c r="CV994" s="94"/>
      <c r="CW994" s="94"/>
    </row>
    <row r="995" spans="1:101" s="22" customFormat="1" x14ac:dyDescent="0.2">
      <c r="A995" s="91">
        <f t="shared" si="411"/>
        <v>984</v>
      </c>
      <c r="B995" s="61"/>
      <c r="C995" s="61"/>
      <c r="D995" s="61"/>
      <c r="E995" s="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AS995" s="109"/>
      <c r="AT995" s="94"/>
      <c r="AU995" s="94"/>
      <c r="AV995" s="94"/>
      <c r="AW995" s="94"/>
      <c r="AX995" s="94"/>
      <c r="AY995" s="94">
        <f t="shared" si="399"/>
        <v>984</v>
      </c>
      <c r="AZ995" s="94">
        <f>AVERAGE(B$12:B995)</f>
        <v>-1.0500267633333337E-3</v>
      </c>
      <c r="BA995" s="94">
        <f>AVERAGE(C$12:C995)</f>
        <v>4.6842394133333326E-3</v>
      </c>
      <c r="BB995" s="94">
        <f t="shared" si="400"/>
        <v>0</v>
      </c>
      <c r="BC995" s="94">
        <f t="shared" si="401"/>
        <v>0</v>
      </c>
      <c r="BD995" s="94">
        <f t="shared" si="412"/>
        <v>-6.3001605800000027E-2</v>
      </c>
      <c r="BE995" s="94">
        <f t="shared" si="413"/>
        <v>0.28105436479999996</v>
      </c>
      <c r="BF995" s="94">
        <f t="shared" si="414"/>
        <v>0.34405597060000004</v>
      </c>
      <c r="BG995" s="95">
        <f t="shared" si="402"/>
        <v>0</v>
      </c>
      <c r="BH995" s="95">
        <f t="shared" si="403"/>
        <v>0</v>
      </c>
      <c r="BI995" s="95">
        <f>(AVERAGE(B$12:B995)-AVERAGE($D$12:$D995))/STDEV(B$12:B995)</f>
        <v>-8.7081254602406233E-2</v>
      </c>
      <c r="BJ995" s="95">
        <f>(AVERAGE(C$12:C995)-AVERAGE($D$12:$D995))/STDEV(C$12:C995)</f>
        <v>0.10432948975861421</v>
      </c>
      <c r="BK995" s="94"/>
      <c r="BL995" s="94"/>
      <c r="BM995" s="94"/>
      <c r="BN995" s="72">
        <f t="shared" si="404"/>
        <v>0</v>
      </c>
      <c r="BO995" s="72">
        <f t="shared" si="405"/>
        <v>0</v>
      </c>
      <c r="BP995" s="72">
        <f t="shared" si="406"/>
        <v>0</v>
      </c>
      <c r="BQ995" s="72">
        <f t="shared" si="407"/>
        <v>1</v>
      </c>
      <c r="BR995" s="72">
        <f t="shared" si="408"/>
        <v>1</v>
      </c>
      <c r="BS995" s="72">
        <f t="shared" si="409"/>
        <v>1</v>
      </c>
      <c r="BT995" s="72"/>
      <c r="BU995" s="72"/>
      <c r="BV995" s="72"/>
      <c r="BW995" s="72"/>
      <c r="BX995" s="72"/>
      <c r="BY995" s="72"/>
      <c r="BZ995" s="72"/>
      <c r="CA995" s="72"/>
      <c r="CB995" s="72"/>
      <c r="CC995" s="73"/>
      <c r="CD995" s="73"/>
      <c r="CE995" s="73"/>
      <c r="CF995" s="73"/>
      <c r="CG995" s="73"/>
      <c r="CH995" s="73">
        <f t="shared" si="390"/>
        <v>0</v>
      </c>
      <c r="CI995" s="73">
        <f t="shared" si="391"/>
        <v>0</v>
      </c>
      <c r="CJ995" s="73">
        <f t="shared" si="392"/>
        <v>0</v>
      </c>
      <c r="CK995" s="73"/>
      <c r="CL995" s="73">
        <f t="shared" si="393"/>
        <v>0</v>
      </c>
      <c r="CM995" s="73">
        <f t="shared" si="394"/>
        <v>0</v>
      </c>
      <c r="CN995" s="73">
        <f t="shared" si="395"/>
        <v>0</v>
      </c>
      <c r="CO995" s="73">
        <f t="shared" si="396"/>
        <v>0</v>
      </c>
      <c r="CP995" s="73">
        <f t="shared" si="397"/>
        <v>0</v>
      </c>
      <c r="CQ995" s="73">
        <f t="shared" si="398"/>
        <v>0</v>
      </c>
      <c r="CR995" s="73">
        <f t="shared" si="410"/>
        <v>0</v>
      </c>
      <c r="CS995" s="94"/>
      <c r="CT995" s="94"/>
      <c r="CU995" s="94"/>
      <c r="CV995" s="94"/>
      <c r="CW995" s="94"/>
    </row>
    <row r="996" spans="1:101" s="22" customFormat="1" x14ac:dyDescent="0.2">
      <c r="A996" s="91">
        <f t="shared" si="411"/>
        <v>985</v>
      </c>
      <c r="B996" s="61"/>
      <c r="C996" s="61"/>
      <c r="D996" s="61"/>
      <c r="E996" s="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AS996" s="109"/>
      <c r="AT996" s="94"/>
      <c r="AU996" s="94"/>
      <c r="AV996" s="94"/>
      <c r="AW996" s="94"/>
      <c r="AX996" s="94"/>
      <c r="AY996" s="94">
        <f t="shared" si="399"/>
        <v>985</v>
      </c>
      <c r="AZ996" s="94">
        <f>AVERAGE(B$12:B996)</f>
        <v>-1.0500267633333337E-3</v>
      </c>
      <c r="BA996" s="94">
        <f>AVERAGE(C$12:C996)</f>
        <v>4.6842394133333326E-3</v>
      </c>
      <c r="BB996" s="94">
        <f t="shared" si="400"/>
        <v>0</v>
      </c>
      <c r="BC996" s="94">
        <f t="shared" si="401"/>
        <v>0</v>
      </c>
      <c r="BD996" s="94">
        <f t="shared" si="412"/>
        <v>-6.3001605800000027E-2</v>
      </c>
      <c r="BE996" s="94">
        <f t="shared" si="413"/>
        <v>0.28105436479999996</v>
      </c>
      <c r="BF996" s="94">
        <f t="shared" si="414"/>
        <v>0.34405597060000004</v>
      </c>
      <c r="BG996" s="95">
        <f t="shared" si="402"/>
        <v>0</v>
      </c>
      <c r="BH996" s="95">
        <f t="shared" si="403"/>
        <v>0</v>
      </c>
      <c r="BI996" s="95">
        <f>(AVERAGE(B$12:B996)-AVERAGE($D$12:$D996))/STDEV(B$12:B996)</f>
        <v>-8.7081254602406233E-2</v>
      </c>
      <c r="BJ996" s="95">
        <f>(AVERAGE(C$12:C996)-AVERAGE($D$12:$D996))/STDEV(C$12:C996)</f>
        <v>0.10432948975861421</v>
      </c>
      <c r="BK996" s="94"/>
      <c r="BL996" s="94"/>
      <c r="BM996" s="94"/>
      <c r="BN996" s="72">
        <f t="shared" si="404"/>
        <v>0</v>
      </c>
      <c r="BO996" s="72">
        <f t="shared" si="405"/>
        <v>0</v>
      </c>
      <c r="BP996" s="72">
        <f t="shared" si="406"/>
        <v>0</v>
      </c>
      <c r="BQ996" s="72">
        <f t="shared" si="407"/>
        <v>1</v>
      </c>
      <c r="BR996" s="72">
        <f t="shared" si="408"/>
        <v>1</v>
      </c>
      <c r="BS996" s="72">
        <f t="shared" si="409"/>
        <v>1</v>
      </c>
      <c r="BT996" s="72"/>
      <c r="BU996" s="72"/>
      <c r="BV996" s="72"/>
      <c r="BW996" s="72"/>
      <c r="BX996" s="72"/>
      <c r="BY996" s="72"/>
      <c r="BZ996" s="72"/>
      <c r="CA996" s="72"/>
      <c r="CB996" s="72"/>
      <c r="CC996" s="73"/>
      <c r="CD996" s="73"/>
      <c r="CE996" s="73"/>
      <c r="CF996" s="73"/>
      <c r="CG996" s="73"/>
      <c r="CH996" s="73">
        <f t="shared" si="390"/>
        <v>0</v>
      </c>
      <c r="CI996" s="73">
        <f t="shared" si="391"/>
        <v>0</v>
      </c>
      <c r="CJ996" s="73">
        <f t="shared" si="392"/>
        <v>0</v>
      </c>
      <c r="CK996" s="73"/>
      <c r="CL996" s="73">
        <f t="shared" si="393"/>
        <v>0</v>
      </c>
      <c r="CM996" s="73">
        <f t="shared" si="394"/>
        <v>0</v>
      </c>
      <c r="CN996" s="73">
        <f t="shared" si="395"/>
        <v>0</v>
      </c>
      <c r="CO996" s="73">
        <f t="shared" si="396"/>
        <v>0</v>
      </c>
      <c r="CP996" s="73">
        <f t="shared" si="397"/>
        <v>0</v>
      </c>
      <c r="CQ996" s="73">
        <f t="shared" si="398"/>
        <v>0</v>
      </c>
      <c r="CR996" s="73">
        <f t="shared" si="410"/>
        <v>0</v>
      </c>
      <c r="CS996" s="94"/>
      <c r="CT996" s="94"/>
      <c r="CU996" s="94"/>
      <c r="CV996" s="94"/>
      <c r="CW996" s="94"/>
    </row>
    <row r="997" spans="1:101" s="22" customFormat="1" x14ac:dyDescent="0.2">
      <c r="A997" s="91">
        <f t="shared" si="411"/>
        <v>986</v>
      </c>
      <c r="B997" s="61"/>
      <c r="C997" s="61"/>
      <c r="D997" s="61"/>
      <c r="E997" s="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AS997" s="109"/>
      <c r="AT997" s="94"/>
      <c r="AU997" s="94"/>
      <c r="AV997" s="94"/>
      <c r="AW997" s="94"/>
      <c r="AX997" s="94"/>
      <c r="AY997" s="94">
        <f t="shared" si="399"/>
        <v>986</v>
      </c>
      <c r="AZ997" s="94">
        <f>AVERAGE(B$12:B997)</f>
        <v>-1.0500267633333337E-3</v>
      </c>
      <c r="BA997" s="94">
        <f>AVERAGE(C$12:C997)</f>
        <v>4.6842394133333326E-3</v>
      </c>
      <c r="BB997" s="94">
        <f t="shared" si="400"/>
        <v>0</v>
      </c>
      <c r="BC997" s="94">
        <f t="shared" si="401"/>
        <v>0</v>
      </c>
      <c r="BD997" s="94">
        <f t="shared" si="412"/>
        <v>-6.3001605800000027E-2</v>
      </c>
      <c r="BE997" s="94">
        <f t="shared" si="413"/>
        <v>0.28105436479999996</v>
      </c>
      <c r="BF997" s="94">
        <f t="shared" si="414"/>
        <v>0.34405597060000004</v>
      </c>
      <c r="BG997" s="95">
        <f t="shared" si="402"/>
        <v>0</v>
      </c>
      <c r="BH997" s="95">
        <f t="shared" si="403"/>
        <v>0</v>
      </c>
      <c r="BI997" s="95">
        <f>(AVERAGE(B$12:B997)-AVERAGE($D$12:$D997))/STDEV(B$12:B997)</f>
        <v>-8.7081254602406233E-2</v>
      </c>
      <c r="BJ997" s="95">
        <f>(AVERAGE(C$12:C997)-AVERAGE($D$12:$D997))/STDEV(C$12:C997)</f>
        <v>0.10432948975861421</v>
      </c>
      <c r="BK997" s="94"/>
      <c r="BL997" s="94"/>
      <c r="BM997" s="94"/>
      <c r="BN997" s="72">
        <f t="shared" si="404"/>
        <v>0</v>
      </c>
      <c r="BO997" s="72">
        <f t="shared" si="405"/>
        <v>0</v>
      </c>
      <c r="BP997" s="72">
        <f t="shared" si="406"/>
        <v>0</v>
      </c>
      <c r="BQ997" s="72">
        <f t="shared" si="407"/>
        <v>1</v>
      </c>
      <c r="BR997" s="72">
        <f t="shared" si="408"/>
        <v>1</v>
      </c>
      <c r="BS997" s="72">
        <f t="shared" si="409"/>
        <v>1</v>
      </c>
      <c r="BT997" s="72"/>
      <c r="BU997" s="72"/>
      <c r="BV997" s="72"/>
      <c r="BW997" s="72"/>
      <c r="BX997" s="72"/>
      <c r="BY997" s="72"/>
      <c r="BZ997" s="72"/>
      <c r="CA997" s="72"/>
      <c r="CB997" s="72"/>
      <c r="CC997" s="73"/>
      <c r="CD997" s="73"/>
      <c r="CE997" s="73"/>
      <c r="CF997" s="73"/>
      <c r="CG997" s="73"/>
      <c r="CH997" s="73">
        <f t="shared" si="390"/>
        <v>0</v>
      </c>
      <c r="CI997" s="73">
        <f t="shared" si="391"/>
        <v>0</v>
      </c>
      <c r="CJ997" s="73">
        <f t="shared" si="392"/>
        <v>0</v>
      </c>
      <c r="CK997" s="73"/>
      <c r="CL997" s="73">
        <f t="shared" si="393"/>
        <v>0</v>
      </c>
      <c r="CM997" s="73">
        <f t="shared" si="394"/>
        <v>0</v>
      </c>
      <c r="CN997" s="73">
        <f t="shared" si="395"/>
        <v>0</v>
      </c>
      <c r="CO997" s="73">
        <f t="shared" si="396"/>
        <v>0</v>
      </c>
      <c r="CP997" s="73">
        <f t="shared" si="397"/>
        <v>0</v>
      </c>
      <c r="CQ997" s="73">
        <f t="shared" si="398"/>
        <v>0</v>
      </c>
      <c r="CR997" s="73">
        <f t="shared" si="410"/>
        <v>0</v>
      </c>
      <c r="CS997" s="94"/>
      <c r="CT997" s="94"/>
      <c r="CU997" s="94"/>
      <c r="CV997" s="94"/>
      <c r="CW997" s="94"/>
    </row>
    <row r="998" spans="1:101" s="22" customFormat="1" x14ac:dyDescent="0.2">
      <c r="A998" s="91">
        <f t="shared" si="411"/>
        <v>987</v>
      </c>
      <c r="B998" s="61"/>
      <c r="C998" s="61"/>
      <c r="D998" s="61"/>
      <c r="E998" s="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AS998" s="109"/>
      <c r="AT998" s="94"/>
      <c r="AU998" s="94"/>
      <c r="AV998" s="94"/>
      <c r="AW998" s="94"/>
      <c r="AX998" s="94"/>
      <c r="AY998" s="94">
        <f t="shared" si="399"/>
        <v>987</v>
      </c>
      <c r="AZ998" s="94">
        <f>AVERAGE(B$12:B998)</f>
        <v>-1.0500267633333337E-3</v>
      </c>
      <c r="BA998" s="94">
        <f>AVERAGE(C$12:C998)</f>
        <v>4.6842394133333326E-3</v>
      </c>
      <c r="BB998" s="94">
        <f t="shared" si="400"/>
        <v>0</v>
      </c>
      <c r="BC998" s="94">
        <f t="shared" si="401"/>
        <v>0</v>
      </c>
      <c r="BD998" s="94">
        <f t="shared" si="412"/>
        <v>-6.3001605800000027E-2</v>
      </c>
      <c r="BE998" s="94">
        <f t="shared" si="413"/>
        <v>0.28105436479999996</v>
      </c>
      <c r="BF998" s="94">
        <f t="shared" si="414"/>
        <v>0.34405597060000004</v>
      </c>
      <c r="BG998" s="95">
        <f t="shared" si="402"/>
        <v>0</v>
      </c>
      <c r="BH998" s="95">
        <f t="shared" si="403"/>
        <v>0</v>
      </c>
      <c r="BI998" s="95">
        <f>(AVERAGE(B$12:B998)-AVERAGE($D$12:$D998))/STDEV(B$12:B998)</f>
        <v>-8.7081254602406233E-2</v>
      </c>
      <c r="BJ998" s="95">
        <f>(AVERAGE(C$12:C998)-AVERAGE($D$12:$D998))/STDEV(C$12:C998)</f>
        <v>0.10432948975861421</v>
      </c>
      <c r="BK998" s="94"/>
      <c r="BL998" s="94"/>
      <c r="BM998" s="94"/>
      <c r="BN998" s="72">
        <f t="shared" si="404"/>
        <v>0</v>
      </c>
      <c r="BO998" s="72">
        <f t="shared" si="405"/>
        <v>0</v>
      </c>
      <c r="BP998" s="72">
        <f t="shared" si="406"/>
        <v>0</v>
      </c>
      <c r="BQ998" s="72">
        <f t="shared" si="407"/>
        <v>1</v>
      </c>
      <c r="BR998" s="72">
        <f t="shared" si="408"/>
        <v>1</v>
      </c>
      <c r="BS998" s="72">
        <f t="shared" si="409"/>
        <v>1</v>
      </c>
      <c r="BT998" s="72"/>
      <c r="BU998" s="72"/>
      <c r="BV998" s="72"/>
      <c r="BW998" s="72"/>
      <c r="BX998" s="72"/>
      <c r="BY998" s="72"/>
      <c r="BZ998" s="72"/>
      <c r="CA998" s="72"/>
      <c r="CB998" s="72"/>
      <c r="CC998" s="73"/>
      <c r="CD998" s="73"/>
      <c r="CE998" s="73"/>
      <c r="CF998" s="73"/>
      <c r="CG998" s="73"/>
      <c r="CH998" s="73">
        <f t="shared" si="390"/>
        <v>0</v>
      </c>
      <c r="CI998" s="73">
        <f t="shared" si="391"/>
        <v>0</v>
      </c>
      <c r="CJ998" s="73">
        <f t="shared" si="392"/>
        <v>0</v>
      </c>
      <c r="CK998" s="73"/>
      <c r="CL998" s="73">
        <f t="shared" si="393"/>
        <v>0</v>
      </c>
      <c r="CM998" s="73">
        <f t="shared" si="394"/>
        <v>0</v>
      </c>
      <c r="CN998" s="73">
        <f t="shared" si="395"/>
        <v>0</v>
      </c>
      <c r="CO998" s="73">
        <f t="shared" si="396"/>
        <v>0</v>
      </c>
      <c r="CP998" s="73">
        <f t="shared" si="397"/>
        <v>0</v>
      </c>
      <c r="CQ998" s="73">
        <f t="shared" si="398"/>
        <v>0</v>
      </c>
      <c r="CR998" s="73">
        <f t="shared" si="410"/>
        <v>0</v>
      </c>
      <c r="CS998" s="94"/>
      <c r="CT998" s="94"/>
      <c r="CU998" s="94"/>
      <c r="CV998" s="94"/>
      <c r="CW998" s="94"/>
    </row>
    <row r="999" spans="1:101" s="22" customFormat="1" x14ac:dyDescent="0.2">
      <c r="A999" s="91">
        <f t="shared" si="411"/>
        <v>988</v>
      </c>
      <c r="B999" s="61"/>
      <c r="C999" s="61"/>
      <c r="D999" s="61"/>
      <c r="E999" s="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AS999" s="109"/>
      <c r="AT999" s="94"/>
      <c r="AU999" s="94"/>
      <c r="AV999" s="94"/>
      <c r="AW999" s="94"/>
      <c r="AX999" s="94"/>
      <c r="AY999" s="94">
        <f t="shared" si="399"/>
        <v>988</v>
      </c>
      <c r="AZ999" s="94">
        <f>AVERAGE(B$12:B999)</f>
        <v>-1.0500267633333337E-3</v>
      </c>
      <c r="BA999" s="94">
        <f>AVERAGE(C$12:C999)</f>
        <v>4.6842394133333326E-3</v>
      </c>
      <c r="BB999" s="94">
        <f t="shared" si="400"/>
        <v>0</v>
      </c>
      <c r="BC999" s="94">
        <f t="shared" si="401"/>
        <v>0</v>
      </c>
      <c r="BD999" s="94">
        <f t="shared" si="412"/>
        <v>-6.3001605800000027E-2</v>
      </c>
      <c r="BE999" s="94">
        <f t="shared" si="413"/>
        <v>0.28105436479999996</v>
      </c>
      <c r="BF999" s="94">
        <f t="shared" si="414"/>
        <v>0.34405597060000004</v>
      </c>
      <c r="BG999" s="95">
        <f t="shared" si="402"/>
        <v>0</v>
      </c>
      <c r="BH999" s="95">
        <f t="shared" si="403"/>
        <v>0</v>
      </c>
      <c r="BI999" s="95">
        <f>(AVERAGE(B$12:B999)-AVERAGE($D$12:$D999))/STDEV(B$12:B999)</f>
        <v>-8.7081254602406233E-2</v>
      </c>
      <c r="BJ999" s="95">
        <f>(AVERAGE(C$12:C999)-AVERAGE($D$12:$D999))/STDEV(C$12:C999)</f>
        <v>0.10432948975861421</v>
      </c>
      <c r="BK999" s="94"/>
      <c r="BL999" s="94"/>
      <c r="BM999" s="94"/>
      <c r="BN999" s="72">
        <f t="shared" si="404"/>
        <v>0</v>
      </c>
      <c r="BO999" s="72">
        <f t="shared" si="405"/>
        <v>0</v>
      </c>
      <c r="BP999" s="72">
        <f t="shared" si="406"/>
        <v>0</v>
      </c>
      <c r="BQ999" s="72">
        <f t="shared" si="407"/>
        <v>1</v>
      </c>
      <c r="BR999" s="72">
        <f t="shared" si="408"/>
        <v>1</v>
      </c>
      <c r="BS999" s="72">
        <f t="shared" si="409"/>
        <v>1</v>
      </c>
      <c r="BT999" s="72"/>
      <c r="BU999" s="72"/>
      <c r="BV999" s="72"/>
      <c r="BW999" s="72"/>
      <c r="BX999" s="72"/>
      <c r="BY999" s="72"/>
      <c r="BZ999" s="72"/>
      <c r="CA999" s="72"/>
      <c r="CB999" s="72"/>
      <c r="CC999" s="73"/>
      <c r="CD999" s="73"/>
      <c r="CE999" s="73"/>
      <c r="CF999" s="73"/>
      <c r="CG999" s="73"/>
      <c r="CH999" s="73">
        <f t="shared" si="390"/>
        <v>0</v>
      </c>
      <c r="CI999" s="73">
        <f t="shared" si="391"/>
        <v>0</v>
      </c>
      <c r="CJ999" s="73">
        <f t="shared" si="392"/>
        <v>0</v>
      </c>
      <c r="CK999" s="73"/>
      <c r="CL999" s="73">
        <f t="shared" si="393"/>
        <v>0</v>
      </c>
      <c r="CM999" s="73">
        <f t="shared" si="394"/>
        <v>0</v>
      </c>
      <c r="CN999" s="73">
        <f t="shared" si="395"/>
        <v>0</v>
      </c>
      <c r="CO999" s="73">
        <f t="shared" si="396"/>
        <v>0</v>
      </c>
      <c r="CP999" s="73">
        <f t="shared" si="397"/>
        <v>0</v>
      </c>
      <c r="CQ999" s="73">
        <f t="shared" si="398"/>
        <v>0</v>
      </c>
      <c r="CR999" s="73">
        <f t="shared" si="410"/>
        <v>0</v>
      </c>
      <c r="CS999" s="94"/>
      <c r="CT999" s="94"/>
      <c r="CU999" s="94"/>
      <c r="CV999" s="94"/>
      <c r="CW999" s="94"/>
    </row>
    <row r="1000" spans="1:101" s="22" customFormat="1" x14ac:dyDescent="0.2">
      <c r="A1000" s="91">
        <f t="shared" si="411"/>
        <v>989</v>
      </c>
      <c r="B1000" s="61"/>
      <c r="C1000" s="61"/>
      <c r="D1000" s="61"/>
      <c r="E1000" s="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AS1000" s="109"/>
      <c r="AT1000" s="94"/>
      <c r="AU1000" s="94"/>
      <c r="AV1000" s="94"/>
      <c r="AW1000" s="94"/>
      <c r="AX1000" s="94"/>
      <c r="AY1000" s="94">
        <f t="shared" si="399"/>
        <v>989</v>
      </c>
      <c r="AZ1000" s="94">
        <f>AVERAGE(B$12:B1000)</f>
        <v>-1.0500267633333337E-3</v>
      </c>
      <c r="BA1000" s="94">
        <f>AVERAGE(C$12:C1000)</f>
        <v>4.6842394133333326E-3</v>
      </c>
      <c r="BB1000" s="94">
        <f t="shared" si="400"/>
        <v>0</v>
      </c>
      <c r="BC1000" s="94">
        <f t="shared" si="401"/>
        <v>0</v>
      </c>
      <c r="BD1000" s="94">
        <f t="shared" si="412"/>
        <v>-6.3001605800000027E-2</v>
      </c>
      <c r="BE1000" s="94">
        <f t="shared" si="413"/>
        <v>0.28105436479999996</v>
      </c>
      <c r="BF1000" s="94">
        <f t="shared" si="414"/>
        <v>0.34405597060000004</v>
      </c>
      <c r="BG1000" s="95">
        <f t="shared" si="402"/>
        <v>0</v>
      </c>
      <c r="BH1000" s="95">
        <f t="shared" si="403"/>
        <v>0</v>
      </c>
      <c r="BI1000" s="95">
        <f>(AVERAGE(B$12:B1000)-AVERAGE($D$12:$D1000))/STDEV(B$12:B1000)</f>
        <v>-8.7081254602406233E-2</v>
      </c>
      <c r="BJ1000" s="95">
        <f>(AVERAGE(C$12:C1000)-AVERAGE($D$12:$D1000))/STDEV(C$12:C1000)</f>
        <v>0.10432948975861421</v>
      </c>
      <c r="BK1000" s="94"/>
      <c r="BL1000" s="94"/>
      <c r="BM1000" s="94"/>
      <c r="BN1000" s="72">
        <f t="shared" si="404"/>
        <v>0</v>
      </c>
      <c r="BO1000" s="72">
        <f t="shared" si="405"/>
        <v>0</v>
      </c>
      <c r="BP1000" s="72">
        <f t="shared" si="406"/>
        <v>0</v>
      </c>
      <c r="BQ1000" s="72">
        <f t="shared" si="407"/>
        <v>1</v>
      </c>
      <c r="BR1000" s="72">
        <f t="shared" si="408"/>
        <v>1</v>
      </c>
      <c r="BS1000" s="72">
        <f t="shared" si="409"/>
        <v>1</v>
      </c>
      <c r="BT1000" s="72"/>
      <c r="BU1000" s="72"/>
      <c r="BV1000" s="72"/>
      <c r="BW1000" s="72"/>
      <c r="BX1000" s="72"/>
      <c r="BY1000" s="72"/>
      <c r="BZ1000" s="72"/>
      <c r="CA1000" s="72"/>
      <c r="CB1000" s="72"/>
      <c r="CC1000" s="73"/>
      <c r="CD1000" s="73"/>
      <c r="CE1000" s="73"/>
      <c r="CF1000" s="73"/>
      <c r="CG1000" s="73"/>
      <c r="CH1000" s="73">
        <f t="shared" si="390"/>
        <v>0</v>
      </c>
      <c r="CI1000" s="73">
        <f t="shared" si="391"/>
        <v>0</v>
      </c>
      <c r="CJ1000" s="73">
        <f t="shared" si="392"/>
        <v>0</v>
      </c>
      <c r="CK1000" s="73"/>
      <c r="CL1000" s="73">
        <f t="shared" si="393"/>
        <v>0</v>
      </c>
      <c r="CM1000" s="73">
        <f t="shared" si="394"/>
        <v>0</v>
      </c>
      <c r="CN1000" s="73">
        <f t="shared" si="395"/>
        <v>0</v>
      </c>
      <c r="CO1000" s="73">
        <f t="shared" si="396"/>
        <v>0</v>
      </c>
      <c r="CP1000" s="73">
        <f t="shared" si="397"/>
        <v>0</v>
      </c>
      <c r="CQ1000" s="73">
        <f t="shared" si="398"/>
        <v>0</v>
      </c>
      <c r="CR1000" s="73">
        <f t="shared" si="410"/>
        <v>0</v>
      </c>
      <c r="CS1000" s="94"/>
      <c r="CT1000" s="94"/>
      <c r="CU1000" s="94"/>
      <c r="CV1000" s="94"/>
      <c r="CW1000" s="94"/>
    </row>
    <row r="1001" spans="1:101" s="22" customFormat="1" x14ac:dyDescent="0.2">
      <c r="A1001" s="91">
        <f t="shared" si="411"/>
        <v>990</v>
      </c>
      <c r="B1001" s="61"/>
      <c r="C1001" s="61"/>
      <c r="D1001" s="61"/>
      <c r="E1001" s="4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AS1001" s="109"/>
      <c r="AT1001" s="94"/>
      <c r="AU1001" s="94"/>
      <c r="AV1001" s="94"/>
      <c r="AW1001" s="94"/>
      <c r="AX1001" s="94"/>
      <c r="AY1001" s="94">
        <f t="shared" si="399"/>
        <v>990</v>
      </c>
      <c r="AZ1001" s="94">
        <f>AVERAGE(B$12:B1001)</f>
        <v>-1.0500267633333337E-3</v>
      </c>
      <c r="BA1001" s="94">
        <f>AVERAGE(C$12:C1001)</f>
        <v>4.6842394133333326E-3</v>
      </c>
      <c r="BB1001" s="94">
        <f t="shared" si="400"/>
        <v>0</v>
      </c>
      <c r="BC1001" s="94">
        <f t="shared" si="401"/>
        <v>0</v>
      </c>
      <c r="BD1001" s="94">
        <f t="shared" si="412"/>
        <v>-6.3001605800000027E-2</v>
      </c>
      <c r="BE1001" s="94">
        <f t="shared" si="413"/>
        <v>0.28105436479999996</v>
      </c>
      <c r="BF1001" s="94">
        <f t="shared" si="414"/>
        <v>0.34405597060000004</v>
      </c>
      <c r="BG1001" s="95">
        <f t="shared" si="402"/>
        <v>0</v>
      </c>
      <c r="BH1001" s="95">
        <f t="shared" si="403"/>
        <v>0</v>
      </c>
      <c r="BI1001" s="95">
        <f>(AVERAGE(B$12:B1001)-AVERAGE($D$12:$D1001))/STDEV(B$12:B1001)</f>
        <v>-8.7081254602406233E-2</v>
      </c>
      <c r="BJ1001" s="95">
        <f>(AVERAGE(C$12:C1001)-AVERAGE($D$12:$D1001))/STDEV(C$12:C1001)</f>
        <v>0.10432948975861421</v>
      </c>
      <c r="BK1001" s="94"/>
      <c r="BL1001" s="94"/>
      <c r="BM1001" s="94"/>
      <c r="BN1001" s="72">
        <f t="shared" si="404"/>
        <v>0</v>
      </c>
      <c r="BO1001" s="72">
        <f t="shared" si="405"/>
        <v>0</v>
      </c>
      <c r="BP1001" s="72">
        <f t="shared" si="406"/>
        <v>0</v>
      </c>
      <c r="BQ1001" s="72">
        <f t="shared" si="407"/>
        <v>1</v>
      </c>
      <c r="BR1001" s="72">
        <f t="shared" si="408"/>
        <v>1</v>
      </c>
      <c r="BS1001" s="72">
        <f t="shared" si="409"/>
        <v>1</v>
      </c>
      <c r="BT1001" s="72"/>
      <c r="BU1001" s="72"/>
      <c r="BV1001" s="72"/>
      <c r="BW1001" s="72"/>
      <c r="BX1001" s="72"/>
      <c r="BY1001" s="72"/>
      <c r="BZ1001" s="72"/>
      <c r="CA1001" s="72"/>
      <c r="CB1001" s="72"/>
      <c r="CC1001" s="73"/>
      <c r="CD1001" s="73"/>
      <c r="CE1001" s="73"/>
      <c r="CF1001" s="73"/>
      <c r="CG1001" s="73"/>
      <c r="CH1001" s="73">
        <f t="shared" si="390"/>
        <v>0</v>
      </c>
      <c r="CI1001" s="73">
        <f t="shared" si="391"/>
        <v>0</v>
      </c>
      <c r="CJ1001" s="73">
        <f t="shared" si="392"/>
        <v>0</v>
      </c>
      <c r="CK1001" s="73"/>
      <c r="CL1001" s="73">
        <f t="shared" si="393"/>
        <v>0</v>
      </c>
      <c r="CM1001" s="73">
        <f t="shared" si="394"/>
        <v>0</v>
      </c>
      <c r="CN1001" s="73">
        <f t="shared" si="395"/>
        <v>0</v>
      </c>
      <c r="CO1001" s="73">
        <f t="shared" si="396"/>
        <v>0</v>
      </c>
      <c r="CP1001" s="73">
        <f t="shared" si="397"/>
        <v>0</v>
      </c>
      <c r="CQ1001" s="73">
        <f t="shared" si="398"/>
        <v>0</v>
      </c>
      <c r="CR1001" s="73">
        <f t="shared" si="410"/>
        <v>0</v>
      </c>
      <c r="CS1001" s="94"/>
      <c r="CT1001" s="94"/>
      <c r="CU1001" s="94"/>
      <c r="CV1001" s="94"/>
      <c r="CW1001" s="94"/>
    </row>
    <row r="1002" spans="1:101" s="22" customFormat="1" x14ac:dyDescent="0.2">
      <c r="A1002" s="91">
        <f t="shared" si="411"/>
        <v>991</v>
      </c>
      <c r="B1002" s="61"/>
      <c r="C1002" s="61"/>
      <c r="D1002" s="61"/>
      <c r="E1002" s="4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AS1002" s="109"/>
      <c r="AT1002" s="94"/>
      <c r="AU1002" s="94"/>
      <c r="AV1002" s="94"/>
      <c r="AW1002" s="94"/>
      <c r="AX1002" s="94"/>
      <c r="AY1002" s="94">
        <f t="shared" si="399"/>
        <v>991</v>
      </c>
      <c r="AZ1002" s="94">
        <f>AVERAGE(B$12:B1002)</f>
        <v>-1.0500267633333337E-3</v>
      </c>
      <c r="BA1002" s="94">
        <f>AVERAGE(C$12:C1002)</f>
        <v>4.6842394133333326E-3</v>
      </c>
      <c r="BB1002" s="94">
        <f t="shared" si="400"/>
        <v>0</v>
      </c>
      <c r="BC1002" s="94">
        <f t="shared" si="401"/>
        <v>0</v>
      </c>
      <c r="BD1002" s="94">
        <f t="shared" si="412"/>
        <v>-6.3001605800000027E-2</v>
      </c>
      <c r="BE1002" s="94">
        <f t="shared" si="413"/>
        <v>0.28105436479999996</v>
      </c>
      <c r="BF1002" s="94">
        <f t="shared" si="414"/>
        <v>0.34405597060000004</v>
      </c>
      <c r="BG1002" s="95">
        <f t="shared" si="402"/>
        <v>0</v>
      </c>
      <c r="BH1002" s="95">
        <f t="shared" si="403"/>
        <v>0</v>
      </c>
      <c r="BI1002" s="95">
        <f>(AVERAGE(B$12:B1002)-AVERAGE($D$12:$D1002))/STDEV(B$12:B1002)</f>
        <v>-8.7081254602406233E-2</v>
      </c>
      <c r="BJ1002" s="95">
        <f>(AVERAGE(C$12:C1002)-AVERAGE($D$12:$D1002))/STDEV(C$12:C1002)</f>
        <v>0.10432948975861421</v>
      </c>
      <c r="BK1002" s="94"/>
      <c r="BL1002" s="94"/>
      <c r="BM1002" s="94"/>
      <c r="BN1002" s="72">
        <f t="shared" si="404"/>
        <v>0</v>
      </c>
      <c r="BO1002" s="72">
        <f t="shared" si="405"/>
        <v>0</v>
      </c>
      <c r="BP1002" s="72">
        <f t="shared" si="406"/>
        <v>0</v>
      </c>
      <c r="BQ1002" s="72">
        <f t="shared" si="407"/>
        <v>1</v>
      </c>
      <c r="BR1002" s="72">
        <f t="shared" si="408"/>
        <v>1</v>
      </c>
      <c r="BS1002" s="72">
        <f t="shared" si="409"/>
        <v>1</v>
      </c>
      <c r="BT1002" s="72"/>
      <c r="BU1002" s="72"/>
      <c r="BV1002" s="72"/>
      <c r="BW1002" s="72"/>
      <c r="BX1002" s="72"/>
      <c r="BY1002" s="72"/>
      <c r="BZ1002" s="72"/>
      <c r="CA1002" s="72"/>
      <c r="CB1002" s="72"/>
      <c r="CC1002" s="73"/>
      <c r="CD1002" s="73"/>
      <c r="CE1002" s="73"/>
      <c r="CF1002" s="73"/>
      <c r="CG1002" s="73"/>
      <c r="CH1002" s="73">
        <f t="shared" si="390"/>
        <v>0</v>
      </c>
      <c r="CI1002" s="73">
        <f t="shared" si="391"/>
        <v>0</v>
      </c>
      <c r="CJ1002" s="73">
        <f t="shared" si="392"/>
        <v>0</v>
      </c>
      <c r="CK1002" s="73"/>
      <c r="CL1002" s="73">
        <f t="shared" si="393"/>
        <v>0</v>
      </c>
      <c r="CM1002" s="73">
        <f t="shared" si="394"/>
        <v>0</v>
      </c>
      <c r="CN1002" s="73">
        <f t="shared" si="395"/>
        <v>0</v>
      </c>
      <c r="CO1002" s="73">
        <f t="shared" si="396"/>
        <v>0</v>
      </c>
      <c r="CP1002" s="73">
        <f t="shared" si="397"/>
        <v>0</v>
      </c>
      <c r="CQ1002" s="73">
        <f t="shared" si="398"/>
        <v>0</v>
      </c>
      <c r="CR1002" s="73">
        <f t="shared" si="410"/>
        <v>0</v>
      </c>
      <c r="CS1002" s="94"/>
      <c r="CT1002" s="94"/>
      <c r="CU1002" s="94"/>
      <c r="CV1002" s="94"/>
      <c r="CW1002" s="94"/>
    </row>
    <row r="1003" spans="1:101" s="22" customFormat="1" x14ac:dyDescent="0.2">
      <c r="A1003" s="91">
        <f t="shared" si="411"/>
        <v>992</v>
      </c>
      <c r="B1003" s="61"/>
      <c r="C1003" s="61"/>
      <c r="D1003" s="61"/>
      <c r="E1003" s="4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AS1003" s="109"/>
      <c r="AT1003" s="94"/>
      <c r="AU1003" s="94"/>
      <c r="AV1003" s="94"/>
      <c r="AW1003" s="94"/>
      <c r="AX1003" s="94"/>
      <c r="AY1003" s="94">
        <f t="shared" si="399"/>
        <v>992</v>
      </c>
      <c r="AZ1003" s="94">
        <f>AVERAGE(B$12:B1003)</f>
        <v>-1.0500267633333337E-3</v>
      </c>
      <c r="BA1003" s="94">
        <f>AVERAGE(C$12:C1003)</f>
        <v>4.6842394133333326E-3</v>
      </c>
      <c r="BB1003" s="94">
        <f t="shared" si="400"/>
        <v>0</v>
      </c>
      <c r="BC1003" s="94">
        <f t="shared" si="401"/>
        <v>0</v>
      </c>
      <c r="BD1003" s="94">
        <f t="shared" si="412"/>
        <v>-6.3001605800000027E-2</v>
      </c>
      <c r="BE1003" s="94">
        <f t="shared" si="413"/>
        <v>0.28105436479999996</v>
      </c>
      <c r="BF1003" s="94">
        <f t="shared" si="414"/>
        <v>0.34405597060000004</v>
      </c>
      <c r="BG1003" s="95">
        <f t="shared" si="402"/>
        <v>0</v>
      </c>
      <c r="BH1003" s="95">
        <f t="shared" si="403"/>
        <v>0</v>
      </c>
      <c r="BI1003" s="95">
        <f>(AVERAGE(B$12:B1003)-AVERAGE($D$12:$D1003))/STDEV(B$12:B1003)</f>
        <v>-8.7081254602406233E-2</v>
      </c>
      <c r="BJ1003" s="95">
        <f>(AVERAGE(C$12:C1003)-AVERAGE($D$12:$D1003))/STDEV(C$12:C1003)</f>
        <v>0.10432948975861421</v>
      </c>
      <c r="BK1003" s="94"/>
      <c r="BL1003" s="94"/>
      <c r="BM1003" s="94"/>
      <c r="BN1003" s="72">
        <f t="shared" si="404"/>
        <v>0</v>
      </c>
      <c r="BO1003" s="72">
        <f t="shared" si="405"/>
        <v>0</v>
      </c>
      <c r="BP1003" s="72">
        <f t="shared" si="406"/>
        <v>0</v>
      </c>
      <c r="BQ1003" s="72">
        <f t="shared" si="407"/>
        <v>1</v>
      </c>
      <c r="BR1003" s="72">
        <f t="shared" si="408"/>
        <v>1</v>
      </c>
      <c r="BS1003" s="72">
        <f t="shared" si="409"/>
        <v>1</v>
      </c>
      <c r="BT1003" s="72"/>
      <c r="BU1003" s="72"/>
      <c r="BV1003" s="72"/>
      <c r="BW1003" s="72"/>
      <c r="BX1003" s="72"/>
      <c r="BY1003" s="72"/>
      <c r="BZ1003" s="72"/>
      <c r="CA1003" s="72"/>
      <c r="CB1003" s="72"/>
      <c r="CC1003" s="73"/>
      <c r="CD1003" s="73"/>
      <c r="CE1003" s="73"/>
      <c r="CF1003" s="73"/>
      <c r="CG1003" s="73"/>
      <c r="CH1003" s="73">
        <f t="shared" si="390"/>
        <v>0</v>
      </c>
      <c r="CI1003" s="73">
        <f t="shared" si="391"/>
        <v>0</v>
      </c>
      <c r="CJ1003" s="73">
        <f t="shared" si="392"/>
        <v>0</v>
      </c>
      <c r="CK1003" s="73"/>
      <c r="CL1003" s="73">
        <f t="shared" si="393"/>
        <v>0</v>
      </c>
      <c r="CM1003" s="73">
        <f t="shared" si="394"/>
        <v>0</v>
      </c>
      <c r="CN1003" s="73">
        <f t="shared" si="395"/>
        <v>0</v>
      </c>
      <c r="CO1003" s="73">
        <f t="shared" si="396"/>
        <v>0</v>
      </c>
      <c r="CP1003" s="73">
        <f t="shared" si="397"/>
        <v>0</v>
      </c>
      <c r="CQ1003" s="73">
        <f t="shared" si="398"/>
        <v>0</v>
      </c>
      <c r="CR1003" s="73">
        <f t="shared" si="410"/>
        <v>0</v>
      </c>
      <c r="CS1003" s="94"/>
      <c r="CT1003" s="94"/>
      <c r="CU1003" s="94"/>
      <c r="CV1003" s="94"/>
      <c r="CW1003" s="94"/>
    </row>
    <row r="1004" spans="1:101" s="22" customFormat="1" x14ac:dyDescent="0.2">
      <c r="A1004" s="91">
        <f t="shared" si="411"/>
        <v>993</v>
      </c>
      <c r="B1004" s="61"/>
      <c r="C1004" s="61"/>
      <c r="D1004" s="61"/>
      <c r="E1004" s="4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AS1004" s="109"/>
      <c r="AT1004" s="94"/>
      <c r="AU1004" s="94"/>
      <c r="AV1004" s="94"/>
      <c r="AW1004" s="94"/>
      <c r="AX1004" s="94"/>
      <c r="AY1004" s="94">
        <f t="shared" si="399"/>
        <v>993</v>
      </c>
      <c r="AZ1004" s="94">
        <f>AVERAGE(B$12:B1004)</f>
        <v>-1.0500267633333337E-3</v>
      </c>
      <c r="BA1004" s="94">
        <f>AVERAGE(C$12:C1004)</f>
        <v>4.6842394133333326E-3</v>
      </c>
      <c r="BB1004" s="94">
        <f t="shared" si="400"/>
        <v>0</v>
      </c>
      <c r="BC1004" s="94">
        <f t="shared" si="401"/>
        <v>0</v>
      </c>
      <c r="BD1004" s="94">
        <f t="shared" si="412"/>
        <v>-6.3001605800000027E-2</v>
      </c>
      <c r="BE1004" s="94">
        <f t="shared" si="413"/>
        <v>0.28105436479999996</v>
      </c>
      <c r="BF1004" s="94">
        <f t="shared" si="414"/>
        <v>0.34405597060000004</v>
      </c>
      <c r="BG1004" s="95">
        <f t="shared" si="402"/>
        <v>0</v>
      </c>
      <c r="BH1004" s="95">
        <f t="shared" si="403"/>
        <v>0</v>
      </c>
      <c r="BI1004" s="95">
        <f>(AVERAGE(B$12:B1004)-AVERAGE($D$12:$D1004))/STDEV(B$12:B1004)</f>
        <v>-8.7081254602406233E-2</v>
      </c>
      <c r="BJ1004" s="95">
        <f>(AVERAGE(C$12:C1004)-AVERAGE($D$12:$D1004))/STDEV(C$12:C1004)</f>
        <v>0.10432948975861421</v>
      </c>
      <c r="BK1004" s="94"/>
      <c r="BL1004" s="94"/>
      <c r="BM1004" s="94"/>
      <c r="BN1004" s="72">
        <f t="shared" si="404"/>
        <v>0</v>
      </c>
      <c r="BO1004" s="72">
        <f t="shared" si="405"/>
        <v>0</v>
      </c>
      <c r="BP1004" s="72">
        <f t="shared" si="406"/>
        <v>0</v>
      </c>
      <c r="BQ1004" s="72">
        <f t="shared" si="407"/>
        <v>1</v>
      </c>
      <c r="BR1004" s="72">
        <f t="shared" si="408"/>
        <v>1</v>
      </c>
      <c r="BS1004" s="72">
        <f t="shared" si="409"/>
        <v>1</v>
      </c>
      <c r="BT1004" s="72"/>
      <c r="BU1004" s="72"/>
      <c r="BV1004" s="72"/>
      <c r="BW1004" s="72"/>
      <c r="BX1004" s="72"/>
      <c r="BY1004" s="72"/>
      <c r="BZ1004" s="72"/>
      <c r="CA1004" s="72"/>
      <c r="CB1004" s="72"/>
      <c r="CC1004" s="73"/>
      <c r="CD1004" s="73"/>
      <c r="CE1004" s="73"/>
      <c r="CF1004" s="73"/>
      <c r="CG1004" s="73"/>
      <c r="CH1004" s="73">
        <f t="shared" si="390"/>
        <v>0</v>
      </c>
      <c r="CI1004" s="73">
        <f t="shared" si="391"/>
        <v>0</v>
      </c>
      <c r="CJ1004" s="73">
        <f t="shared" si="392"/>
        <v>0</v>
      </c>
      <c r="CK1004" s="73"/>
      <c r="CL1004" s="73">
        <f t="shared" si="393"/>
        <v>0</v>
      </c>
      <c r="CM1004" s="73">
        <f t="shared" si="394"/>
        <v>0</v>
      </c>
      <c r="CN1004" s="73">
        <f t="shared" si="395"/>
        <v>0</v>
      </c>
      <c r="CO1004" s="73">
        <f t="shared" si="396"/>
        <v>0</v>
      </c>
      <c r="CP1004" s="73">
        <f t="shared" si="397"/>
        <v>0</v>
      </c>
      <c r="CQ1004" s="73">
        <f t="shared" si="398"/>
        <v>0</v>
      </c>
      <c r="CR1004" s="73">
        <f t="shared" si="410"/>
        <v>0</v>
      </c>
      <c r="CS1004" s="94"/>
      <c r="CT1004" s="94"/>
      <c r="CU1004" s="94"/>
      <c r="CV1004" s="94"/>
      <c r="CW1004" s="94"/>
    </row>
    <row r="1005" spans="1:101" s="22" customFormat="1" x14ac:dyDescent="0.2">
      <c r="A1005" s="91">
        <f t="shared" si="411"/>
        <v>994</v>
      </c>
      <c r="B1005" s="61"/>
      <c r="C1005" s="61"/>
      <c r="D1005" s="61"/>
      <c r="E1005" s="4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AS1005" s="109"/>
      <c r="AT1005" s="94"/>
      <c r="AU1005" s="94"/>
      <c r="AV1005" s="94"/>
      <c r="AW1005" s="94"/>
      <c r="AX1005" s="94"/>
      <c r="AY1005" s="94">
        <f t="shared" si="399"/>
        <v>994</v>
      </c>
      <c r="AZ1005" s="94">
        <f>AVERAGE(B$12:B1005)</f>
        <v>-1.0500267633333337E-3</v>
      </c>
      <c r="BA1005" s="94">
        <f>AVERAGE(C$12:C1005)</f>
        <v>4.6842394133333326E-3</v>
      </c>
      <c r="BB1005" s="94">
        <f t="shared" si="400"/>
        <v>0</v>
      </c>
      <c r="BC1005" s="94">
        <f t="shared" si="401"/>
        <v>0</v>
      </c>
      <c r="BD1005" s="94">
        <f t="shared" si="412"/>
        <v>-6.3001605800000027E-2</v>
      </c>
      <c r="BE1005" s="94">
        <f t="shared" si="413"/>
        <v>0.28105436479999996</v>
      </c>
      <c r="BF1005" s="94">
        <f t="shared" si="414"/>
        <v>0.34405597060000004</v>
      </c>
      <c r="BG1005" s="95">
        <f t="shared" si="402"/>
        <v>0</v>
      </c>
      <c r="BH1005" s="95">
        <f t="shared" si="403"/>
        <v>0</v>
      </c>
      <c r="BI1005" s="95">
        <f>(AVERAGE(B$12:B1005)-AVERAGE($D$12:$D1005))/STDEV(B$12:B1005)</f>
        <v>-8.7081254602406233E-2</v>
      </c>
      <c r="BJ1005" s="95">
        <f>(AVERAGE(C$12:C1005)-AVERAGE($D$12:$D1005))/STDEV(C$12:C1005)</f>
        <v>0.10432948975861421</v>
      </c>
      <c r="BK1005" s="94"/>
      <c r="BL1005" s="94"/>
      <c r="BM1005" s="94"/>
      <c r="BN1005" s="72">
        <f t="shared" si="404"/>
        <v>0</v>
      </c>
      <c r="BO1005" s="72">
        <f t="shared" si="405"/>
        <v>0</v>
      </c>
      <c r="BP1005" s="72">
        <f t="shared" si="406"/>
        <v>0</v>
      </c>
      <c r="BQ1005" s="72">
        <f t="shared" si="407"/>
        <v>1</v>
      </c>
      <c r="BR1005" s="72">
        <f t="shared" si="408"/>
        <v>1</v>
      </c>
      <c r="BS1005" s="72">
        <f t="shared" si="409"/>
        <v>1</v>
      </c>
      <c r="BT1005" s="72"/>
      <c r="BU1005" s="72"/>
      <c r="BV1005" s="72"/>
      <c r="BW1005" s="72"/>
      <c r="BX1005" s="72"/>
      <c r="BY1005" s="72"/>
      <c r="BZ1005" s="72"/>
      <c r="CA1005" s="72"/>
      <c r="CB1005" s="72"/>
      <c r="CC1005" s="73"/>
      <c r="CD1005" s="73"/>
      <c r="CE1005" s="73"/>
      <c r="CF1005" s="73"/>
      <c r="CG1005" s="73"/>
      <c r="CH1005" s="73">
        <f t="shared" si="390"/>
        <v>0</v>
      </c>
      <c r="CI1005" s="73">
        <f t="shared" si="391"/>
        <v>0</v>
      </c>
      <c r="CJ1005" s="73">
        <f t="shared" si="392"/>
        <v>0</v>
      </c>
      <c r="CK1005" s="73"/>
      <c r="CL1005" s="73">
        <f t="shared" si="393"/>
        <v>0</v>
      </c>
      <c r="CM1005" s="73">
        <f t="shared" si="394"/>
        <v>0</v>
      </c>
      <c r="CN1005" s="73">
        <f t="shared" si="395"/>
        <v>0</v>
      </c>
      <c r="CO1005" s="73">
        <f t="shared" si="396"/>
        <v>0</v>
      </c>
      <c r="CP1005" s="73">
        <f t="shared" si="397"/>
        <v>0</v>
      </c>
      <c r="CQ1005" s="73">
        <f t="shared" si="398"/>
        <v>0</v>
      </c>
      <c r="CR1005" s="73">
        <f t="shared" si="410"/>
        <v>0</v>
      </c>
      <c r="CS1005" s="94"/>
      <c r="CT1005" s="94"/>
      <c r="CU1005" s="94"/>
      <c r="CV1005" s="94"/>
      <c r="CW1005" s="94"/>
    </row>
    <row r="1006" spans="1:101" s="22" customFormat="1" x14ac:dyDescent="0.2">
      <c r="A1006" s="91">
        <f t="shared" si="411"/>
        <v>995</v>
      </c>
      <c r="B1006" s="61"/>
      <c r="C1006" s="61"/>
      <c r="D1006" s="61"/>
      <c r="E1006" s="4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AS1006" s="109"/>
      <c r="AT1006" s="94"/>
      <c r="AU1006" s="94"/>
      <c r="AV1006" s="94"/>
      <c r="AW1006" s="94"/>
      <c r="AX1006" s="94"/>
      <c r="AY1006" s="94">
        <f t="shared" si="399"/>
        <v>995</v>
      </c>
      <c r="AZ1006" s="94">
        <f>AVERAGE(B$12:B1006)</f>
        <v>-1.0500267633333337E-3</v>
      </c>
      <c r="BA1006" s="94">
        <f>AVERAGE(C$12:C1006)</f>
        <v>4.6842394133333326E-3</v>
      </c>
      <c r="BB1006" s="94">
        <f t="shared" si="400"/>
        <v>0</v>
      </c>
      <c r="BC1006" s="94">
        <f t="shared" si="401"/>
        <v>0</v>
      </c>
      <c r="BD1006" s="94">
        <f t="shared" si="412"/>
        <v>-6.3001605800000027E-2</v>
      </c>
      <c r="BE1006" s="94">
        <f t="shared" si="413"/>
        <v>0.28105436479999996</v>
      </c>
      <c r="BF1006" s="94">
        <f t="shared" si="414"/>
        <v>0.34405597060000004</v>
      </c>
      <c r="BG1006" s="95">
        <f t="shared" si="402"/>
        <v>0</v>
      </c>
      <c r="BH1006" s="95">
        <f t="shared" si="403"/>
        <v>0</v>
      </c>
      <c r="BI1006" s="95">
        <f>(AVERAGE(B$12:B1006)-AVERAGE($D$12:$D1006))/STDEV(B$12:B1006)</f>
        <v>-8.7081254602406233E-2</v>
      </c>
      <c r="BJ1006" s="95">
        <f>(AVERAGE(C$12:C1006)-AVERAGE($D$12:$D1006))/STDEV(C$12:C1006)</f>
        <v>0.10432948975861421</v>
      </c>
      <c r="BK1006" s="94"/>
      <c r="BL1006" s="94"/>
      <c r="BM1006" s="94"/>
      <c r="BN1006" s="72">
        <f t="shared" si="404"/>
        <v>0</v>
      </c>
      <c r="BO1006" s="72">
        <f t="shared" si="405"/>
        <v>0</v>
      </c>
      <c r="BP1006" s="72">
        <f t="shared" si="406"/>
        <v>0</v>
      </c>
      <c r="BQ1006" s="72">
        <f t="shared" si="407"/>
        <v>1</v>
      </c>
      <c r="BR1006" s="72">
        <f t="shared" si="408"/>
        <v>1</v>
      </c>
      <c r="BS1006" s="72">
        <f t="shared" si="409"/>
        <v>1</v>
      </c>
      <c r="BT1006" s="72"/>
      <c r="BU1006" s="72"/>
      <c r="BV1006" s="72"/>
      <c r="BW1006" s="72"/>
      <c r="BX1006" s="72"/>
      <c r="BY1006" s="72"/>
      <c r="BZ1006" s="72"/>
      <c r="CA1006" s="72"/>
      <c r="CB1006" s="72"/>
      <c r="CC1006" s="73"/>
      <c r="CD1006" s="73"/>
      <c r="CE1006" s="73"/>
      <c r="CF1006" s="73"/>
      <c r="CG1006" s="73"/>
      <c r="CH1006" s="73">
        <f t="shared" si="390"/>
        <v>0</v>
      </c>
      <c r="CI1006" s="73">
        <f t="shared" si="391"/>
        <v>0</v>
      </c>
      <c r="CJ1006" s="73">
        <f t="shared" si="392"/>
        <v>0</v>
      </c>
      <c r="CK1006" s="73"/>
      <c r="CL1006" s="73">
        <f t="shared" si="393"/>
        <v>0</v>
      </c>
      <c r="CM1006" s="73">
        <f t="shared" si="394"/>
        <v>0</v>
      </c>
      <c r="CN1006" s="73">
        <f t="shared" si="395"/>
        <v>0</v>
      </c>
      <c r="CO1006" s="73">
        <f t="shared" si="396"/>
        <v>0</v>
      </c>
      <c r="CP1006" s="73">
        <f t="shared" si="397"/>
        <v>0</v>
      </c>
      <c r="CQ1006" s="73">
        <f t="shared" si="398"/>
        <v>0</v>
      </c>
      <c r="CR1006" s="73">
        <f t="shared" si="410"/>
        <v>0</v>
      </c>
      <c r="CS1006" s="94"/>
      <c r="CT1006" s="94"/>
      <c r="CU1006" s="94"/>
      <c r="CV1006" s="94"/>
      <c r="CW1006" s="94"/>
    </row>
    <row r="1007" spans="1:101" s="22" customFormat="1" x14ac:dyDescent="0.2">
      <c r="A1007" s="91">
        <f t="shared" si="411"/>
        <v>996</v>
      </c>
      <c r="B1007" s="61"/>
      <c r="C1007" s="61"/>
      <c r="D1007" s="61"/>
      <c r="E1007" s="4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AS1007" s="109"/>
      <c r="AT1007" s="94"/>
      <c r="AU1007" s="94"/>
      <c r="AV1007" s="94"/>
      <c r="AW1007" s="94"/>
      <c r="AX1007" s="94"/>
      <c r="AY1007" s="94">
        <f t="shared" si="399"/>
        <v>996</v>
      </c>
      <c r="AZ1007" s="94">
        <f>AVERAGE(B$12:B1007)</f>
        <v>-1.0500267633333337E-3</v>
      </c>
      <c r="BA1007" s="94">
        <f>AVERAGE(C$12:C1007)</f>
        <v>4.6842394133333326E-3</v>
      </c>
      <c r="BB1007" s="94">
        <f t="shared" si="400"/>
        <v>0</v>
      </c>
      <c r="BC1007" s="94">
        <f t="shared" si="401"/>
        <v>0</v>
      </c>
      <c r="BD1007" s="94">
        <f t="shared" si="412"/>
        <v>-6.3001605800000027E-2</v>
      </c>
      <c r="BE1007" s="94">
        <f t="shared" si="413"/>
        <v>0.28105436479999996</v>
      </c>
      <c r="BF1007" s="94">
        <f t="shared" si="414"/>
        <v>0.34405597060000004</v>
      </c>
      <c r="BG1007" s="95">
        <f t="shared" si="402"/>
        <v>0</v>
      </c>
      <c r="BH1007" s="95">
        <f t="shared" si="403"/>
        <v>0</v>
      </c>
      <c r="BI1007" s="95">
        <f>(AVERAGE(B$12:B1007)-AVERAGE($D$12:$D1007))/STDEV(B$12:B1007)</f>
        <v>-8.7081254602406233E-2</v>
      </c>
      <c r="BJ1007" s="95">
        <f>(AVERAGE(C$12:C1007)-AVERAGE($D$12:$D1007))/STDEV(C$12:C1007)</f>
        <v>0.10432948975861421</v>
      </c>
      <c r="BK1007" s="94"/>
      <c r="BL1007" s="94"/>
      <c r="BM1007" s="94"/>
      <c r="BN1007" s="72">
        <f t="shared" si="404"/>
        <v>0</v>
      </c>
      <c r="BO1007" s="72">
        <f t="shared" si="405"/>
        <v>0</v>
      </c>
      <c r="BP1007" s="72">
        <f t="shared" si="406"/>
        <v>0</v>
      </c>
      <c r="BQ1007" s="72">
        <f t="shared" si="407"/>
        <v>1</v>
      </c>
      <c r="BR1007" s="72">
        <f t="shared" si="408"/>
        <v>1</v>
      </c>
      <c r="BS1007" s="72">
        <f t="shared" si="409"/>
        <v>1</v>
      </c>
      <c r="BT1007" s="72"/>
      <c r="BU1007" s="72"/>
      <c r="BV1007" s="72"/>
      <c r="BW1007" s="72"/>
      <c r="BX1007" s="72"/>
      <c r="BY1007" s="72"/>
      <c r="BZ1007" s="72"/>
      <c r="CA1007" s="72"/>
      <c r="CB1007" s="72"/>
      <c r="CC1007" s="73"/>
      <c r="CD1007" s="73"/>
      <c r="CE1007" s="73"/>
      <c r="CF1007" s="73"/>
      <c r="CG1007" s="73"/>
      <c r="CH1007" s="73">
        <f t="shared" si="390"/>
        <v>0</v>
      </c>
      <c r="CI1007" s="73">
        <f t="shared" si="391"/>
        <v>0</v>
      </c>
      <c r="CJ1007" s="73">
        <f t="shared" si="392"/>
        <v>0</v>
      </c>
      <c r="CK1007" s="73"/>
      <c r="CL1007" s="73">
        <f t="shared" si="393"/>
        <v>0</v>
      </c>
      <c r="CM1007" s="73">
        <f t="shared" si="394"/>
        <v>0</v>
      </c>
      <c r="CN1007" s="73">
        <f t="shared" si="395"/>
        <v>0</v>
      </c>
      <c r="CO1007" s="73">
        <f t="shared" si="396"/>
        <v>0</v>
      </c>
      <c r="CP1007" s="73">
        <f t="shared" si="397"/>
        <v>0</v>
      </c>
      <c r="CQ1007" s="73">
        <f t="shared" si="398"/>
        <v>0</v>
      </c>
      <c r="CR1007" s="73">
        <f t="shared" si="410"/>
        <v>0</v>
      </c>
      <c r="CS1007" s="94"/>
      <c r="CT1007" s="94"/>
      <c r="CU1007" s="94"/>
      <c r="CV1007" s="94"/>
      <c r="CW1007" s="94"/>
    </row>
    <row r="1008" spans="1:101" s="22" customFormat="1" x14ac:dyDescent="0.2">
      <c r="A1008" s="91">
        <f t="shared" si="411"/>
        <v>997</v>
      </c>
      <c r="B1008" s="61"/>
      <c r="C1008" s="61"/>
      <c r="D1008" s="61"/>
      <c r="E1008" s="4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AS1008" s="109"/>
      <c r="AT1008" s="94"/>
      <c r="AU1008" s="94"/>
      <c r="AV1008" s="94"/>
      <c r="AW1008" s="94"/>
      <c r="AX1008" s="94"/>
      <c r="AY1008" s="94">
        <f t="shared" si="399"/>
        <v>997</v>
      </c>
      <c r="AZ1008" s="94">
        <f>AVERAGE(B$12:B1008)</f>
        <v>-1.0500267633333337E-3</v>
      </c>
      <c r="BA1008" s="94">
        <f>AVERAGE(C$12:C1008)</f>
        <v>4.6842394133333326E-3</v>
      </c>
      <c r="BB1008" s="94">
        <f t="shared" si="400"/>
        <v>0</v>
      </c>
      <c r="BC1008" s="94">
        <f t="shared" si="401"/>
        <v>0</v>
      </c>
      <c r="BD1008" s="94">
        <f t="shared" si="412"/>
        <v>-6.3001605800000027E-2</v>
      </c>
      <c r="BE1008" s="94">
        <f t="shared" si="413"/>
        <v>0.28105436479999996</v>
      </c>
      <c r="BF1008" s="94">
        <f t="shared" si="414"/>
        <v>0.34405597060000004</v>
      </c>
      <c r="BG1008" s="95">
        <f t="shared" si="402"/>
        <v>0</v>
      </c>
      <c r="BH1008" s="95">
        <f t="shared" si="403"/>
        <v>0</v>
      </c>
      <c r="BI1008" s="95">
        <f>(AVERAGE(B$12:B1008)-AVERAGE($D$12:$D1008))/STDEV(B$12:B1008)</f>
        <v>-8.7081254602406233E-2</v>
      </c>
      <c r="BJ1008" s="95">
        <f>(AVERAGE(C$12:C1008)-AVERAGE($D$12:$D1008))/STDEV(C$12:C1008)</f>
        <v>0.10432948975861421</v>
      </c>
      <c r="BK1008" s="94"/>
      <c r="BL1008" s="94"/>
      <c r="BM1008" s="94"/>
      <c r="BN1008" s="72">
        <f t="shared" si="404"/>
        <v>0</v>
      </c>
      <c r="BO1008" s="72">
        <f t="shared" si="405"/>
        <v>0</v>
      </c>
      <c r="BP1008" s="72">
        <f t="shared" si="406"/>
        <v>0</v>
      </c>
      <c r="BQ1008" s="72">
        <f t="shared" si="407"/>
        <v>1</v>
      </c>
      <c r="BR1008" s="72">
        <f t="shared" si="408"/>
        <v>1</v>
      </c>
      <c r="BS1008" s="72">
        <f t="shared" si="409"/>
        <v>1</v>
      </c>
      <c r="BT1008" s="72"/>
      <c r="BU1008" s="72"/>
      <c r="BV1008" s="72"/>
      <c r="BW1008" s="72"/>
      <c r="BX1008" s="72"/>
      <c r="BY1008" s="72"/>
      <c r="BZ1008" s="72"/>
      <c r="CA1008" s="72"/>
      <c r="CB1008" s="72"/>
      <c r="CC1008" s="73"/>
      <c r="CD1008" s="73"/>
      <c r="CE1008" s="73"/>
      <c r="CF1008" s="73"/>
      <c r="CG1008" s="73"/>
      <c r="CH1008" s="73">
        <f t="shared" si="390"/>
        <v>0</v>
      </c>
      <c r="CI1008" s="73">
        <f t="shared" si="391"/>
        <v>0</v>
      </c>
      <c r="CJ1008" s="73">
        <f t="shared" si="392"/>
        <v>0</v>
      </c>
      <c r="CK1008" s="73"/>
      <c r="CL1008" s="73">
        <f t="shared" si="393"/>
        <v>0</v>
      </c>
      <c r="CM1008" s="73">
        <f t="shared" si="394"/>
        <v>0</v>
      </c>
      <c r="CN1008" s="73">
        <f t="shared" si="395"/>
        <v>0</v>
      </c>
      <c r="CO1008" s="73">
        <f t="shared" si="396"/>
        <v>0</v>
      </c>
      <c r="CP1008" s="73">
        <f t="shared" si="397"/>
        <v>0</v>
      </c>
      <c r="CQ1008" s="73">
        <f t="shared" si="398"/>
        <v>0</v>
      </c>
      <c r="CR1008" s="73">
        <f t="shared" si="410"/>
        <v>0</v>
      </c>
      <c r="CS1008" s="94"/>
      <c r="CT1008" s="94"/>
      <c r="CU1008" s="94"/>
      <c r="CV1008" s="94"/>
      <c r="CW1008" s="94"/>
    </row>
    <row r="1009" spans="1:101" s="22" customFormat="1" x14ac:dyDescent="0.2">
      <c r="A1009" s="91">
        <f t="shared" si="411"/>
        <v>998</v>
      </c>
      <c r="B1009" s="61"/>
      <c r="C1009" s="61"/>
      <c r="D1009" s="61"/>
      <c r="E1009" s="4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AS1009" s="109"/>
      <c r="AT1009" s="94"/>
      <c r="AU1009" s="94"/>
      <c r="AV1009" s="94"/>
      <c r="AW1009" s="94"/>
      <c r="AX1009" s="94"/>
      <c r="AY1009" s="94">
        <f t="shared" si="399"/>
        <v>998</v>
      </c>
      <c r="AZ1009" s="94">
        <f>AVERAGE(B$12:B1009)</f>
        <v>-1.0500267633333337E-3</v>
      </c>
      <c r="BA1009" s="94">
        <f>AVERAGE(C$12:C1009)</f>
        <v>4.6842394133333326E-3</v>
      </c>
      <c r="BB1009" s="94">
        <f t="shared" si="400"/>
        <v>0</v>
      </c>
      <c r="BC1009" s="94">
        <f t="shared" si="401"/>
        <v>0</v>
      </c>
      <c r="BD1009" s="94">
        <f t="shared" si="412"/>
        <v>-6.3001605800000027E-2</v>
      </c>
      <c r="BE1009" s="94">
        <f t="shared" si="413"/>
        <v>0.28105436479999996</v>
      </c>
      <c r="BF1009" s="94">
        <f t="shared" si="414"/>
        <v>0.34405597060000004</v>
      </c>
      <c r="BG1009" s="95">
        <f t="shared" si="402"/>
        <v>0</v>
      </c>
      <c r="BH1009" s="95">
        <f t="shared" si="403"/>
        <v>0</v>
      </c>
      <c r="BI1009" s="95">
        <f>(AVERAGE(B$12:B1009)-AVERAGE($D$12:$D1009))/STDEV(B$12:B1009)</f>
        <v>-8.7081254602406233E-2</v>
      </c>
      <c r="BJ1009" s="95">
        <f>(AVERAGE(C$12:C1009)-AVERAGE($D$12:$D1009))/STDEV(C$12:C1009)</f>
        <v>0.10432948975861421</v>
      </c>
      <c r="BK1009" s="94"/>
      <c r="BL1009" s="94"/>
      <c r="BM1009" s="94"/>
      <c r="BN1009" s="72">
        <f t="shared" si="404"/>
        <v>0</v>
      </c>
      <c r="BO1009" s="72">
        <f t="shared" si="405"/>
        <v>0</v>
      </c>
      <c r="BP1009" s="72">
        <f t="shared" si="406"/>
        <v>0</v>
      </c>
      <c r="BQ1009" s="72">
        <f t="shared" si="407"/>
        <v>1</v>
      </c>
      <c r="BR1009" s="72">
        <f t="shared" si="408"/>
        <v>1</v>
      </c>
      <c r="BS1009" s="72">
        <f t="shared" si="409"/>
        <v>1</v>
      </c>
      <c r="BT1009" s="72"/>
      <c r="BU1009" s="72"/>
      <c r="BV1009" s="72"/>
      <c r="BW1009" s="72"/>
      <c r="BX1009" s="72"/>
      <c r="BY1009" s="72"/>
      <c r="BZ1009" s="72"/>
      <c r="CA1009" s="72"/>
      <c r="CB1009" s="72"/>
      <c r="CC1009" s="73"/>
      <c r="CD1009" s="73"/>
      <c r="CE1009" s="73"/>
      <c r="CF1009" s="73"/>
      <c r="CG1009" s="73"/>
      <c r="CH1009" s="73">
        <f t="shared" si="390"/>
        <v>0</v>
      </c>
      <c r="CI1009" s="73">
        <f t="shared" si="391"/>
        <v>0</v>
      </c>
      <c r="CJ1009" s="73">
        <f t="shared" si="392"/>
        <v>0</v>
      </c>
      <c r="CK1009" s="73"/>
      <c r="CL1009" s="73">
        <f t="shared" si="393"/>
        <v>0</v>
      </c>
      <c r="CM1009" s="73">
        <f t="shared" si="394"/>
        <v>0</v>
      </c>
      <c r="CN1009" s="73">
        <f t="shared" si="395"/>
        <v>0</v>
      </c>
      <c r="CO1009" s="73">
        <f t="shared" si="396"/>
        <v>0</v>
      </c>
      <c r="CP1009" s="73">
        <f t="shared" si="397"/>
        <v>0</v>
      </c>
      <c r="CQ1009" s="73">
        <f t="shared" si="398"/>
        <v>0</v>
      </c>
      <c r="CR1009" s="73">
        <f t="shared" si="410"/>
        <v>0</v>
      </c>
      <c r="CS1009" s="94"/>
      <c r="CT1009" s="94"/>
      <c r="CU1009" s="94"/>
      <c r="CV1009" s="94"/>
      <c r="CW1009" s="94"/>
    </row>
    <row r="1010" spans="1:101" s="22" customFormat="1" x14ac:dyDescent="0.2">
      <c r="A1010" s="91">
        <f t="shared" si="411"/>
        <v>999</v>
      </c>
      <c r="B1010" s="61"/>
      <c r="C1010" s="61"/>
      <c r="D1010" s="61"/>
      <c r="E1010" s="4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AS1010" s="109"/>
      <c r="AT1010" s="94"/>
      <c r="AU1010" s="94"/>
      <c r="AV1010" s="94"/>
      <c r="AW1010" s="94"/>
      <c r="AX1010" s="94"/>
      <c r="AY1010" s="94">
        <f t="shared" si="399"/>
        <v>999</v>
      </c>
      <c r="AZ1010" s="94">
        <f>AVERAGE(B$12:B1010)</f>
        <v>-1.0500267633333337E-3</v>
      </c>
      <c r="BA1010" s="94">
        <f>AVERAGE(C$12:C1010)</f>
        <v>4.6842394133333326E-3</v>
      </c>
      <c r="BB1010" s="94">
        <f t="shared" si="400"/>
        <v>0</v>
      </c>
      <c r="BC1010" s="94">
        <f t="shared" si="401"/>
        <v>0</v>
      </c>
      <c r="BD1010" s="94">
        <f t="shared" si="412"/>
        <v>-6.3001605800000027E-2</v>
      </c>
      <c r="BE1010" s="94">
        <f t="shared" si="413"/>
        <v>0.28105436479999996</v>
      </c>
      <c r="BF1010" s="94">
        <f t="shared" si="414"/>
        <v>0.34405597060000004</v>
      </c>
      <c r="BG1010" s="95">
        <f t="shared" si="402"/>
        <v>0</v>
      </c>
      <c r="BH1010" s="95">
        <f t="shared" si="403"/>
        <v>0</v>
      </c>
      <c r="BI1010" s="95">
        <f>(AVERAGE(B$12:B1010)-AVERAGE($D$12:$D1010))/STDEV(B$12:B1010)</f>
        <v>-8.7081254602406233E-2</v>
      </c>
      <c r="BJ1010" s="95">
        <f>(AVERAGE(C$12:C1010)-AVERAGE($D$12:$D1010))/STDEV(C$12:C1010)</f>
        <v>0.10432948975861421</v>
      </c>
      <c r="BK1010" s="94"/>
      <c r="BL1010" s="94"/>
      <c r="BM1010" s="94"/>
      <c r="BN1010" s="72">
        <f t="shared" si="404"/>
        <v>0</v>
      </c>
      <c r="BO1010" s="72">
        <f t="shared" si="405"/>
        <v>0</v>
      </c>
      <c r="BP1010" s="72">
        <f t="shared" si="406"/>
        <v>0</v>
      </c>
      <c r="BQ1010" s="72">
        <f t="shared" si="407"/>
        <v>1</v>
      </c>
      <c r="BR1010" s="72">
        <f t="shared" si="408"/>
        <v>1</v>
      </c>
      <c r="BS1010" s="72">
        <f t="shared" si="409"/>
        <v>1</v>
      </c>
      <c r="BT1010" s="72"/>
      <c r="BU1010" s="72"/>
      <c r="BV1010" s="72"/>
      <c r="BW1010" s="72"/>
      <c r="BX1010" s="72"/>
      <c r="BY1010" s="72"/>
      <c r="BZ1010" s="72"/>
      <c r="CA1010" s="72"/>
      <c r="CB1010" s="72"/>
      <c r="CC1010" s="73"/>
      <c r="CD1010" s="73"/>
      <c r="CE1010" s="73"/>
      <c r="CF1010" s="73"/>
      <c r="CG1010" s="73"/>
      <c r="CH1010" s="73">
        <f t="shared" si="390"/>
        <v>0</v>
      </c>
      <c r="CI1010" s="73">
        <f t="shared" si="391"/>
        <v>0</v>
      </c>
      <c r="CJ1010" s="73">
        <f t="shared" si="392"/>
        <v>0</v>
      </c>
      <c r="CK1010" s="73"/>
      <c r="CL1010" s="73">
        <f t="shared" si="393"/>
        <v>0</v>
      </c>
      <c r="CM1010" s="73">
        <f t="shared" si="394"/>
        <v>0</v>
      </c>
      <c r="CN1010" s="73">
        <f t="shared" si="395"/>
        <v>0</v>
      </c>
      <c r="CO1010" s="73">
        <f t="shared" si="396"/>
        <v>0</v>
      </c>
      <c r="CP1010" s="73">
        <f t="shared" si="397"/>
        <v>0</v>
      </c>
      <c r="CQ1010" s="73">
        <f t="shared" si="398"/>
        <v>0</v>
      </c>
      <c r="CR1010" s="73">
        <f t="shared" si="410"/>
        <v>0</v>
      </c>
      <c r="CS1010" s="94"/>
      <c r="CT1010" s="94"/>
      <c r="CU1010" s="94"/>
      <c r="CV1010" s="94"/>
      <c r="CW1010" s="94"/>
    </row>
    <row r="1011" spans="1:101" s="22" customFormat="1" ht="12" thickBot="1" x14ac:dyDescent="0.25">
      <c r="A1011" s="91">
        <f t="shared" si="411"/>
        <v>1000</v>
      </c>
      <c r="B1011" s="61"/>
      <c r="C1011" s="61"/>
      <c r="D1011" s="61"/>
      <c r="E1011" s="4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AS1011" s="109"/>
      <c r="AT1011" s="94"/>
      <c r="AU1011" s="94"/>
      <c r="AV1011" s="94"/>
      <c r="AW1011" s="94"/>
      <c r="AX1011" s="94"/>
      <c r="AY1011" s="94">
        <f t="shared" si="399"/>
        <v>1000</v>
      </c>
      <c r="AZ1011" s="94">
        <f>AVERAGE(B$12:B1011)</f>
        <v>-1.0500267633333337E-3</v>
      </c>
      <c r="BA1011" s="94">
        <f>AVERAGE(C$12:C1011)</f>
        <v>4.6842394133333326E-3</v>
      </c>
      <c r="BB1011" s="94">
        <f t="shared" si="400"/>
        <v>0</v>
      </c>
      <c r="BC1011" s="94">
        <f t="shared" si="401"/>
        <v>0</v>
      </c>
      <c r="BD1011" s="94">
        <f t="shared" si="412"/>
        <v>-6.3001605800000027E-2</v>
      </c>
      <c r="BE1011" s="94">
        <f t="shared" si="413"/>
        <v>0.28105436479999996</v>
      </c>
      <c r="BF1011" s="94">
        <f t="shared" si="414"/>
        <v>0.34405597060000004</v>
      </c>
      <c r="BG1011" s="95">
        <f t="shared" si="402"/>
        <v>0</v>
      </c>
      <c r="BH1011" s="95">
        <f t="shared" si="403"/>
        <v>0</v>
      </c>
      <c r="BI1011" s="95">
        <f>(AVERAGE(B$12:B1011)-AVERAGE($D$12:$D1011))/STDEV(B$12:B1011)</f>
        <v>-8.7081254602406233E-2</v>
      </c>
      <c r="BJ1011" s="95">
        <f>(AVERAGE(C$12:C1011)-AVERAGE($D$12:$D1011))/STDEV(C$12:C1011)</f>
        <v>0.10432948975861421</v>
      </c>
      <c r="BK1011" s="94"/>
      <c r="BL1011" s="94"/>
      <c r="BM1011" s="94"/>
      <c r="BN1011" s="72">
        <f t="shared" si="404"/>
        <v>0</v>
      </c>
      <c r="BO1011" s="72">
        <f t="shared" si="405"/>
        <v>0</v>
      </c>
      <c r="BP1011" s="72">
        <f t="shared" si="406"/>
        <v>0</v>
      </c>
      <c r="BQ1011" s="72">
        <f t="shared" si="407"/>
        <v>1</v>
      </c>
      <c r="BR1011" s="72">
        <f t="shared" si="408"/>
        <v>1</v>
      </c>
      <c r="BS1011" s="72">
        <f t="shared" si="409"/>
        <v>1</v>
      </c>
      <c r="BT1011" s="72"/>
      <c r="BU1011" s="72"/>
      <c r="BV1011" s="72"/>
      <c r="BW1011" s="72"/>
      <c r="BX1011" s="72"/>
      <c r="BY1011" s="72"/>
      <c r="BZ1011" s="72"/>
      <c r="CA1011" s="72"/>
      <c r="CB1011" s="72"/>
      <c r="CC1011" s="73"/>
      <c r="CD1011" s="73"/>
      <c r="CE1011" s="73"/>
      <c r="CF1011" s="73"/>
      <c r="CG1011" s="73"/>
      <c r="CH1011" s="73">
        <f t="shared" si="390"/>
        <v>0</v>
      </c>
      <c r="CI1011" s="73">
        <f t="shared" si="391"/>
        <v>0</v>
      </c>
      <c r="CJ1011" s="73">
        <f t="shared" si="392"/>
        <v>0</v>
      </c>
      <c r="CK1011" s="73"/>
      <c r="CL1011" s="73">
        <f t="shared" si="393"/>
        <v>0</v>
      </c>
      <c r="CM1011" s="73">
        <f t="shared" si="394"/>
        <v>0</v>
      </c>
      <c r="CN1011" s="73">
        <f t="shared" si="395"/>
        <v>0</v>
      </c>
      <c r="CO1011" s="73">
        <f t="shared" si="396"/>
        <v>0</v>
      </c>
      <c r="CP1011" s="73">
        <f t="shared" si="397"/>
        <v>0</v>
      </c>
      <c r="CQ1011" s="73">
        <f t="shared" si="398"/>
        <v>0</v>
      </c>
      <c r="CR1011" s="73">
        <f t="shared" si="410"/>
        <v>0</v>
      </c>
      <c r="CS1011" s="94"/>
      <c r="CT1011" s="94"/>
      <c r="CU1011" s="94"/>
      <c r="CV1011" s="94"/>
      <c r="CW1011" s="94"/>
    </row>
    <row r="1012" spans="1:101" s="22" customFormat="1" ht="12" thickTop="1" x14ac:dyDescent="0.2">
      <c r="B1012" s="34"/>
      <c r="C1012" s="34"/>
      <c r="D1012" s="34"/>
      <c r="E1012" s="32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AS1012" s="109"/>
      <c r="AT1012" s="94"/>
      <c r="AU1012" s="94"/>
      <c r="AV1012" s="94"/>
      <c r="AW1012" s="94"/>
      <c r="AX1012" s="94"/>
      <c r="AY1012" s="94"/>
      <c r="AZ1012" s="94"/>
      <c r="BA1012" s="94"/>
      <c r="BB1012" s="94"/>
      <c r="BC1012" s="94"/>
      <c r="BD1012" s="94"/>
      <c r="BE1012" s="94"/>
      <c r="BF1012" s="94"/>
      <c r="BG1012" s="94"/>
      <c r="BH1012" s="94"/>
      <c r="BI1012" s="94"/>
      <c r="BJ1012" s="94"/>
      <c r="BK1012" s="94"/>
      <c r="BL1012" s="94"/>
      <c r="BM1012" s="94"/>
      <c r="BN1012" s="72"/>
      <c r="BO1012" s="72"/>
      <c r="BP1012" s="72"/>
      <c r="BQ1012" s="72"/>
      <c r="BR1012" s="72"/>
      <c r="BS1012" s="72"/>
      <c r="BT1012" s="72"/>
      <c r="BU1012" s="72"/>
      <c r="BV1012" s="72"/>
      <c r="BW1012" s="72"/>
      <c r="BX1012" s="72"/>
      <c r="BY1012" s="72"/>
      <c r="BZ1012" s="72"/>
      <c r="CA1012" s="72"/>
      <c r="CB1012" s="72"/>
      <c r="CC1012" s="73"/>
      <c r="CD1012" s="73"/>
      <c r="CE1012" s="73"/>
      <c r="CF1012" s="73"/>
      <c r="CG1012" s="73"/>
      <c r="CH1012" s="73"/>
      <c r="CI1012" s="73"/>
      <c r="CJ1012" s="73"/>
      <c r="CK1012" s="73"/>
      <c r="CL1012" s="73"/>
      <c r="CM1012" s="73"/>
      <c r="CN1012" s="73"/>
      <c r="CO1012" s="73"/>
      <c r="CP1012" s="73"/>
      <c r="CQ1012" s="73"/>
      <c r="CR1012" s="73"/>
      <c r="CS1012" s="94"/>
      <c r="CT1012" s="94"/>
      <c r="CU1012" s="94"/>
      <c r="CV1012" s="94"/>
      <c r="CW1012" s="94"/>
    </row>
  </sheetData>
  <sheetProtection algorithmName="SHA-512" hashValue="u7Wxqvn5fyyMp3ES5dcEqRLg8XZpaV59H4g3GFnWGHCo4zV/hICyAM5lwC6SGBnBxvRK05aGDyIZHzxb2yFFnQ==" saltValue="4o7OM6iCa1O2WFJ73Xvrfw==" spinCount="100000" sheet="1" objects="1" scenarios="1"/>
  <phoneticPr fontId="2" type="noConversion"/>
  <pageMargins left="0.75" right="0.75" top="1" bottom="1" header="0.5" footer="0.5"/>
  <pageSetup orientation="portrait" horizontalDpi="4294967293" verticalDpi="0" r:id="rId1"/>
  <headerFooter alignWithMargins="0"/>
  <ignoredErrors>
    <ignoredError sqref="AZ23:BA62 AZ63:BA70 BI23:BJ101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R48"/>
  <sheetViews>
    <sheetView windowProtection="1" showGridLines="0" workbookViewId="0">
      <pane ySplit="7" topLeftCell="A8" activePane="bottomLeft" state="frozen"/>
      <selection pane="bottomLeft" activeCell="B3" sqref="B3:B5"/>
    </sheetView>
  </sheetViews>
  <sheetFormatPr defaultRowHeight="12.75" x14ac:dyDescent="0.2"/>
  <cols>
    <col min="3" max="3" width="1.85546875" customWidth="1"/>
    <col min="4" max="4" width="10.5703125" customWidth="1"/>
  </cols>
  <sheetData>
    <row r="1" spans="2:18" ht="11.25" customHeight="1" x14ac:dyDescent="0.2"/>
    <row r="2" spans="2:18" ht="11.25" customHeight="1" x14ac:dyDescent="0.2"/>
    <row r="3" spans="2:18" ht="18" x14ac:dyDescent="0.25">
      <c r="B3" s="92" t="s">
        <v>64</v>
      </c>
      <c r="C3" s="30"/>
    </row>
    <row r="4" spans="2:18" ht="18" x14ac:dyDescent="0.25">
      <c r="B4" s="93" t="s">
        <v>234</v>
      </c>
      <c r="C4" s="31"/>
    </row>
    <row r="5" spans="2:18" ht="18" x14ac:dyDescent="0.25">
      <c r="B5" s="93" t="s">
        <v>235</v>
      </c>
      <c r="C5" s="31"/>
    </row>
    <row r="6" spans="2:18" ht="11.25" customHeight="1" x14ac:dyDescent="0.2"/>
    <row r="7" spans="2:18" ht="12" customHeight="1" x14ac:dyDescent="0.2"/>
    <row r="8" spans="2:18" ht="13.5" thickBot="1" x14ac:dyDescent="0.25"/>
    <row r="9" spans="2:18" ht="6" customHeight="1" thickTop="1" x14ac:dyDescent="0.2"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8" x14ac:dyDescent="0.2">
      <c r="C10" s="43"/>
      <c r="D10" s="44" t="s">
        <v>81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pans="2:18" x14ac:dyDescent="0.2">
      <c r="C11" s="43"/>
      <c r="D11" s="44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</row>
    <row r="12" spans="2:18" x14ac:dyDescent="0.2">
      <c r="C12" s="43"/>
      <c r="D12" s="44" t="s">
        <v>84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</row>
    <row r="13" spans="2:18" x14ac:dyDescent="0.2">
      <c r="C13" s="43"/>
      <c r="D13" s="44" t="s">
        <v>82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2:18" x14ac:dyDescent="0.2">
      <c r="C14" s="43"/>
      <c r="D14" s="44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</row>
    <row r="15" spans="2:18" x14ac:dyDescent="0.2">
      <c r="C15" s="43"/>
      <c r="D15" s="47" t="s">
        <v>92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2:18" x14ac:dyDescent="0.2">
      <c r="C16" s="43"/>
      <c r="D16" s="47" t="s">
        <v>90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pans="3:18" x14ac:dyDescent="0.2">
      <c r="C17" s="43"/>
      <c r="D17" s="44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3:18" x14ac:dyDescent="0.2">
      <c r="C18" s="43"/>
      <c r="D18" s="47" t="s">
        <v>93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</row>
    <row r="19" spans="3:18" x14ac:dyDescent="0.2">
      <c r="C19" s="43"/>
      <c r="D19" s="47" t="s">
        <v>94</v>
      </c>
      <c r="E19" s="47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3:18" x14ac:dyDescent="0.2">
      <c r="C20" s="43"/>
      <c r="D20" s="47"/>
      <c r="E20" s="4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</row>
    <row r="21" spans="3:18" x14ac:dyDescent="0.2">
      <c r="C21" s="43"/>
      <c r="D21" s="44" t="s">
        <v>95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</row>
    <row r="22" spans="3:18" x14ac:dyDescent="0.2">
      <c r="C22" s="43"/>
      <c r="D22" s="44" t="s">
        <v>96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pans="3:18" x14ac:dyDescent="0.2">
      <c r="C23" s="43"/>
      <c r="D23" s="44" t="s">
        <v>91</v>
      </c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pans="3:18" x14ac:dyDescent="0.2">
      <c r="C24" s="43"/>
      <c r="D24" s="44" t="s">
        <v>141</v>
      </c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</row>
    <row r="25" spans="3:18" x14ac:dyDescent="0.2">
      <c r="C25" s="43"/>
      <c r="D25" s="44" t="s">
        <v>89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pans="3:18" x14ac:dyDescent="0.2">
      <c r="C26" s="43"/>
      <c r="D26" s="44"/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</row>
    <row r="27" spans="3:18" x14ac:dyDescent="0.2">
      <c r="C27" s="43"/>
      <c r="D27" s="44" t="s">
        <v>139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</row>
    <row r="28" spans="3:18" x14ac:dyDescent="0.2">
      <c r="C28" s="43"/>
      <c r="D28" s="44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</row>
    <row r="29" spans="3:18" x14ac:dyDescent="0.2">
      <c r="C29" s="43"/>
      <c r="D29" s="47" t="s">
        <v>97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pans="3:18" x14ac:dyDescent="0.2">
      <c r="C30" s="43"/>
      <c r="D30" s="47" t="s">
        <v>98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</row>
    <row r="31" spans="3:18" x14ac:dyDescent="0.2">
      <c r="C31" s="43"/>
      <c r="D31" s="44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</row>
    <row r="32" spans="3:18" x14ac:dyDescent="0.2">
      <c r="C32" s="43"/>
      <c r="D32" s="52" t="s">
        <v>5</v>
      </c>
      <c r="E32" s="44" t="s">
        <v>85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</row>
    <row r="33" spans="3:18" x14ac:dyDescent="0.2">
      <c r="C33" s="43"/>
      <c r="D33" s="53" t="s">
        <v>83</v>
      </c>
      <c r="E33" s="44" t="s">
        <v>140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</row>
    <row r="34" spans="3:18" x14ac:dyDescent="0.2">
      <c r="C34" s="43"/>
      <c r="D34" s="44"/>
      <c r="E34" s="47" t="s">
        <v>86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6"/>
    </row>
    <row r="35" spans="3:18" x14ac:dyDescent="0.2">
      <c r="C35" s="43"/>
      <c r="D35" s="44"/>
      <c r="E35" s="44" t="s">
        <v>87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6"/>
    </row>
    <row r="36" spans="3:18" x14ac:dyDescent="0.2">
      <c r="C36" s="4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6"/>
    </row>
    <row r="37" spans="3:18" x14ac:dyDescent="0.2">
      <c r="C37" s="43"/>
      <c r="D37" s="44" t="s">
        <v>232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pans="3:18" x14ac:dyDescent="0.2">
      <c r="C38" s="43"/>
      <c r="D38" s="44" t="s">
        <v>233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6"/>
    </row>
    <row r="39" spans="3:18" ht="6" customHeight="1" thickBot="1" x14ac:dyDescent="0.25">
      <c r="C39" s="48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1"/>
    </row>
    <row r="40" spans="3:18" ht="13.5" thickTop="1" x14ac:dyDescent="0.2">
      <c r="D40" s="38"/>
    </row>
    <row r="41" spans="3:18" ht="15.75" x14ac:dyDescent="0.25">
      <c r="D41" s="111" t="s">
        <v>88</v>
      </c>
    </row>
    <row r="42" spans="3:18" x14ac:dyDescent="0.2">
      <c r="D42" s="110" t="s">
        <v>99</v>
      </c>
    </row>
    <row r="43" spans="3:18" x14ac:dyDescent="0.2">
      <c r="D43" s="110" t="s">
        <v>100</v>
      </c>
    </row>
    <row r="44" spans="3:18" x14ac:dyDescent="0.2">
      <c r="D44" s="110" t="s">
        <v>104</v>
      </c>
    </row>
    <row r="45" spans="3:18" x14ac:dyDescent="0.2">
      <c r="D45" s="110" t="s">
        <v>101</v>
      </c>
    </row>
    <row r="46" spans="3:18" x14ac:dyDescent="0.2">
      <c r="D46" s="110" t="s">
        <v>102</v>
      </c>
    </row>
    <row r="47" spans="3:18" x14ac:dyDescent="0.2">
      <c r="D47" s="110" t="s">
        <v>103</v>
      </c>
    </row>
    <row r="48" spans="3:18" x14ac:dyDescent="0.2">
      <c r="D48" s="110" t="s">
        <v>105</v>
      </c>
    </row>
  </sheetData>
  <sheetProtection algorithmName="SHA-512" hashValue="HszfWz1hqn3ypM5w9bq5o8KtO930fAmbqURBfJRG4VHnc8EMGqcathUsqpKDzuawUMu54eAy1tfSkLa1W1v2/g==" saltValue="f+azbwqtd5siRg98P0e/7A==" spinCount="100000" sheet="1" objects="1" scenarios="1" selectLockedCells="1" selectUnlockedCells="1"/>
  <phoneticPr fontId="2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43"/>
  <sheetViews>
    <sheetView windowProtection="1" showGridLines="0" workbookViewId="0">
      <pane ySplit="7" topLeftCell="A8" activePane="bottomLeft" state="frozen"/>
      <selection pane="bottomLeft" activeCell="B3" sqref="B3:B5"/>
    </sheetView>
  </sheetViews>
  <sheetFormatPr defaultRowHeight="12.75" x14ac:dyDescent="0.2"/>
  <cols>
    <col min="3" max="3" width="1.85546875" customWidth="1"/>
    <col min="4" max="4" width="10.5703125" customWidth="1"/>
  </cols>
  <sheetData>
    <row r="1" spans="2:18" ht="11.25" customHeight="1" x14ac:dyDescent="0.2"/>
    <row r="2" spans="2:18" ht="11.25" customHeight="1" x14ac:dyDescent="0.2"/>
    <row r="3" spans="2:18" ht="18" x14ac:dyDescent="0.25">
      <c r="B3" s="92" t="s">
        <v>64</v>
      </c>
      <c r="C3" s="30"/>
    </row>
    <row r="4" spans="2:18" ht="18" x14ac:dyDescent="0.25">
      <c r="B4" s="93" t="s">
        <v>234</v>
      </c>
      <c r="C4" s="31"/>
    </row>
    <row r="5" spans="2:18" ht="18" x14ac:dyDescent="0.25">
      <c r="B5" s="93" t="s">
        <v>235</v>
      </c>
      <c r="C5" s="31"/>
    </row>
    <row r="6" spans="2:18" ht="11.25" customHeight="1" x14ac:dyDescent="0.2"/>
    <row r="7" spans="2:18" ht="12" customHeight="1" x14ac:dyDescent="0.2"/>
    <row r="8" spans="2:18" ht="13.5" thickBot="1" x14ac:dyDescent="0.25"/>
    <row r="9" spans="2:18" ht="6" customHeight="1" thickTop="1" x14ac:dyDescent="0.2"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8" x14ac:dyDescent="0.2">
      <c r="C10" s="43"/>
      <c r="D10" s="39" t="s">
        <v>106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pans="2:18" x14ac:dyDescent="0.2">
      <c r="C11" s="43"/>
      <c r="D11" s="44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</row>
    <row r="12" spans="2:18" x14ac:dyDescent="0.2">
      <c r="C12" s="43"/>
      <c r="D12" s="55" t="s">
        <v>108</v>
      </c>
      <c r="E12" s="54" t="s">
        <v>170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</row>
    <row r="13" spans="2:18" x14ac:dyDescent="0.2">
      <c r="C13" s="43"/>
      <c r="D13" s="55" t="s">
        <v>109</v>
      </c>
      <c r="E13" s="54" t="s">
        <v>115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2:18" x14ac:dyDescent="0.2">
      <c r="C14" s="43"/>
      <c r="D14" s="55" t="s">
        <v>110</v>
      </c>
      <c r="E14" s="54" t="s">
        <v>116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</row>
    <row r="15" spans="2:18" x14ac:dyDescent="0.2">
      <c r="C15" s="43"/>
      <c r="D15" s="55" t="s">
        <v>111</v>
      </c>
      <c r="E15" s="54" t="s">
        <v>117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2:18" x14ac:dyDescent="0.2">
      <c r="C16" s="43"/>
      <c r="D16" s="55" t="s">
        <v>112</v>
      </c>
      <c r="E16" s="54" t="s">
        <v>118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pans="3:19" x14ac:dyDescent="0.2">
      <c r="C17" s="43"/>
      <c r="D17" s="55" t="s">
        <v>113</v>
      </c>
      <c r="E17" s="54" t="s">
        <v>119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3:19" x14ac:dyDescent="0.2">
      <c r="C18" s="43"/>
      <c r="D18" s="55" t="s">
        <v>114</v>
      </c>
      <c r="E18" s="54" t="s">
        <v>228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</row>
    <row r="19" spans="3:19" x14ac:dyDescent="0.2">
      <c r="C19" s="43"/>
      <c r="D19" s="55" t="s">
        <v>227</v>
      </c>
      <c r="E19" s="54" t="s">
        <v>120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3:19" x14ac:dyDescent="0.2">
      <c r="C20" s="43"/>
      <c r="D20" s="47"/>
      <c r="E20" s="54" t="s">
        <v>107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</row>
    <row r="21" spans="3:19" x14ac:dyDescent="0.2">
      <c r="C21" s="43"/>
      <c r="D21" s="47"/>
      <c r="E21" s="5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</row>
    <row r="22" spans="3:19" x14ac:dyDescent="0.2">
      <c r="C22" s="43"/>
      <c r="D22" s="47"/>
      <c r="E22" s="78" t="s">
        <v>164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pans="3:19" ht="13.5" thickBot="1" x14ac:dyDescent="0.25">
      <c r="C23" s="48"/>
      <c r="D23" s="49"/>
      <c r="E23" s="56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</row>
    <row r="24" spans="3:19" ht="13.5" thickTop="1" x14ac:dyDescent="0.2">
      <c r="C24" s="45"/>
      <c r="D24" s="44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3:19" x14ac:dyDescent="0.2">
      <c r="C25" s="45"/>
      <c r="D25" s="44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3:19" ht="15.75" x14ac:dyDescent="0.25">
      <c r="C26" s="45"/>
      <c r="D26" s="111" t="s">
        <v>88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3:19" x14ac:dyDescent="0.2">
      <c r="C27" s="45"/>
      <c r="D27" s="110" t="s">
        <v>99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3:19" x14ac:dyDescent="0.2">
      <c r="C28" s="45"/>
      <c r="D28" s="110" t="s">
        <v>100</v>
      </c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3:19" x14ac:dyDescent="0.2">
      <c r="C29" s="45"/>
      <c r="D29" s="110" t="s">
        <v>104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3:19" x14ac:dyDescent="0.2">
      <c r="C30" s="45"/>
      <c r="D30" s="110" t="s">
        <v>101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3:19" x14ac:dyDescent="0.2">
      <c r="C31" s="45"/>
      <c r="D31" s="110" t="s">
        <v>102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3:19" x14ac:dyDescent="0.2">
      <c r="C32" s="45"/>
      <c r="D32" s="110" t="s">
        <v>103</v>
      </c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3:19" x14ac:dyDescent="0.2">
      <c r="C33" s="45"/>
      <c r="D33" s="110" t="s">
        <v>105</v>
      </c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3:19" x14ac:dyDescent="0.2">
      <c r="C34" s="45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3:19" x14ac:dyDescent="0.2">
      <c r="C35" s="45"/>
      <c r="D35" s="52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3:19" x14ac:dyDescent="0.2">
      <c r="C36" s="45"/>
      <c r="D36" s="53"/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3:19" x14ac:dyDescent="0.2">
      <c r="C37" s="45"/>
      <c r="D37" s="44"/>
      <c r="E37" s="47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3:19" x14ac:dyDescent="0.2">
      <c r="C38" s="45"/>
      <c r="D38" s="44"/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3:19" x14ac:dyDescent="0.2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3:19" x14ac:dyDescent="0.2">
      <c r="C40" s="45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3:19" x14ac:dyDescent="0.2">
      <c r="C41" s="45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3:19" ht="12.75" customHeight="1" x14ac:dyDescent="0.2">
      <c r="C42" s="45"/>
      <c r="D42" s="47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3:19" x14ac:dyDescent="0.2">
      <c r="D43" s="38"/>
    </row>
  </sheetData>
  <sheetProtection algorithmName="SHA-512" hashValue="aayZzlst6VcAyRidDK6A15AwtRjLrYkcT1AX77oH2A2CJPvoaKdpsnL/wGjoRqnTs4imT/I844QGuQ/07zVbHg==" saltValue="ryE3Q8QLXBlERSt8JbwyWQ==" spinCount="100000" sheet="1" objects="1" scenarios="1" selectLockedCells="1" selectUnlockedCells="1"/>
  <phoneticPr fontId="2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Y71"/>
  <sheetViews>
    <sheetView windowProtection="1" showGridLines="0" workbookViewId="0">
      <pane ySplit="7" topLeftCell="A8" activePane="bottomLeft" state="frozen"/>
      <selection pane="bottomLeft" activeCell="D7" sqref="D7"/>
    </sheetView>
  </sheetViews>
  <sheetFormatPr defaultRowHeight="12.75" x14ac:dyDescent="0.2"/>
  <cols>
    <col min="1" max="2" width="9.140625" style="57"/>
    <col min="3" max="3" width="1.85546875" style="57" customWidth="1"/>
    <col min="4" max="4" width="10.5703125" style="57" customWidth="1"/>
    <col min="5" max="5" width="9.28515625" style="57" bestFit="1" customWidth="1"/>
    <col min="6" max="25" width="9.7109375" style="57" bestFit="1" customWidth="1"/>
    <col min="26" max="16384" width="9.140625" style="57"/>
  </cols>
  <sheetData>
    <row r="1" spans="2:25" customFormat="1" ht="11.25" customHeight="1" x14ac:dyDescent="0.2"/>
    <row r="2" spans="2:25" customFormat="1" ht="11.25" customHeight="1" x14ac:dyDescent="0.2"/>
    <row r="3" spans="2:25" customFormat="1" ht="18" x14ac:dyDescent="0.25">
      <c r="B3" s="92" t="s">
        <v>64</v>
      </c>
      <c r="C3" s="30"/>
    </row>
    <row r="4" spans="2:25" customFormat="1" ht="18" x14ac:dyDescent="0.25">
      <c r="B4" s="93" t="s">
        <v>234</v>
      </c>
      <c r="C4" s="31"/>
    </row>
    <row r="5" spans="2:25" customFormat="1" ht="18" x14ac:dyDescent="0.25">
      <c r="B5" s="93" t="s">
        <v>235</v>
      </c>
      <c r="C5" s="31"/>
    </row>
    <row r="6" spans="2:25" customFormat="1" ht="11.25" customHeight="1" x14ac:dyDescent="0.2"/>
    <row r="7" spans="2:25" customFormat="1" ht="12" customHeight="1" x14ac:dyDescent="0.2"/>
    <row r="8" spans="2:25" x14ac:dyDescent="0.2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25" ht="12.75" customHeight="1" x14ac:dyDescent="0.2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25" x14ac:dyDescent="0.2">
      <c r="B10" s="58"/>
      <c r="C10" s="58"/>
      <c r="D10" s="98" t="s">
        <v>215</v>
      </c>
      <c r="E10" s="98"/>
      <c r="F10" s="98"/>
      <c r="G10" s="99"/>
      <c r="H10" s="99"/>
      <c r="I10" s="100"/>
      <c r="J10" s="98" t="s">
        <v>216</v>
      </c>
      <c r="K10" s="98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x14ac:dyDescent="0.2">
      <c r="B11" s="58"/>
      <c r="C11" s="58"/>
      <c r="D11" s="98" t="s">
        <v>173</v>
      </c>
      <c r="E11" s="98" t="s">
        <v>174</v>
      </c>
      <c r="F11" s="98"/>
      <c r="G11" s="99"/>
      <c r="H11" s="99"/>
      <c r="I11" s="100"/>
      <c r="J11" s="98" t="s">
        <v>173</v>
      </c>
      <c r="K11" s="98" t="s">
        <v>174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2:25" x14ac:dyDescent="0.2">
      <c r="B12" s="58"/>
      <c r="C12" s="58"/>
      <c r="D12" s="96" t="s">
        <v>123</v>
      </c>
      <c r="E12" s="67" t="s">
        <v>175</v>
      </c>
      <c r="F12" s="67"/>
      <c r="G12" s="67"/>
      <c r="H12" s="67"/>
      <c r="J12" s="97" t="s">
        <v>157</v>
      </c>
      <c r="K12" s="96" t="s">
        <v>195</v>
      </c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2:25" x14ac:dyDescent="0.2">
      <c r="B13" s="58"/>
      <c r="C13" s="58"/>
      <c r="D13" s="96" t="s">
        <v>121</v>
      </c>
      <c r="E13" s="67" t="s">
        <v>176</v>
      </c>
      <c r="F13" s="67"/>
      <c r="G13" s="67"/>
      <c r="H13" s="67"/>
      <c r="J13" s="97" t="s">
        <v>148</v>
      </c>
      <c r="K13" s="96" t="s">
        <v>196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2:25" x14ac:dyDescent="0.2">
      <c r="B14" s="58"/>
      <c r="C14" s="58"/>
      <c r="D14" s="96" t="s">
        <v>131</v>
      </c>
      <c r="E14" s="67" t="s">
        <v>177</v>
      </c>
      <c r="F14" s="67"/>
      <c r="G14" s="67"/>
      <c r="H14" s="67"/>
      <c r="J14" s="97" t="s">
        <v>143</v>
      </c>
      <c r="K14" s="96" t="s">
        <v>197</v>
      </c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2:25" x14ac:dyDescent="0.2">
      <c r="B15" s="58"/>
      <c r="C15" s="58"/>
      <c r="D15" s="96" t="s">
        <v>126</v>
      </c>
      <c r="E15" s="67" t="s">
        <v>178</v>
      </c>
      <c r="F15" s="67"/>
      <c r="G15" s="67"/>
      <c r="H15" s="67"/>
      <c r="J15" s="97" t="s">
        <v>151</v>
      </c>
      <c r="K15" s="96" t="s">
        <v>198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2:25" x14ac:dyDescent="0.2">
      <c r="B16" s="58"/>
      <c r="C16" s="58"/>
      <c r="D16" s="96" t="s">
        <v>133</v>
      </c>
      <c r="E16" s="67" t="s">
        <v>179</v>
      </c>
      <c r="F16" s="67"/>
      <c r="G16" s="67"/>
      <c r="H16" s="67"/>
      <c r="J16" s="97" t="s">
        <v>153</v>
      </c>
      <c r="K16" s="96" t="s">
        <v>199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2:25" x14ac:dyDescent="0.2">
      <c r="B17" s="58"/>
      <c r="C17" s="58"/>
      <c r="D17" s="96" t="s">
        <v>137</v>
      </c>
      <c r="E17" s="67" t="s">
        <v>180</v>
      </c>
      <c r="F17" s="67"/>
      <c r="G17" s="67"/>
      <c r="H17" s="67"/>
      <c r="J17" s="97" t="s">
        <v>144</v>
      </c>
      <c r="K17" s="96" t="s">
        <v>200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</row>
    <row r="18" spans="2:25" x14ac:dyDescent="0.2">
      <c r="B18" s="58"/>
      <c r="C18" s="58"/>
      <c r="D18" s="96" t="s">
        <v>55</v>
      </c>
      <c r="E18" s="67" t="s">
        <v>181</v>
      </c>
      <c r="F18" s="67"/>
      <c r="G18" s="67"/>
      <c r="H18" s="67"/>
      <c r="J18" s="97" t="s">
        <v>159</v>
      </c>
      <c r="K18" s="96" t="s">
        <v>201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2:25" x14ac:dyDescent="0.2">
      <c r="B19" s="58"/>
      <c r="C19" s="58"/>
      <c r="D19" s="96" t="s">
        <v>128</v>
      </c>
      <c r="E19" s="67" t="s">
        <v>182</v>
      </c>
      <c r="F19" s="67"/>
      <c r="G19" s="67"/>
      <c r="H19" s="67"/>
      <c r="J19" s="97" t="s">
        <v>154</v>
      </c>
      <c r="K19" s="96" t="s">
        <v>202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2:25" x14ac:dyDescent="0.2">
      <c r="B20" s="58"/>
      <c r="C20" s="58"/>
      <c r="D20" s="96" t="s">
        <v>130</v>
      </c>
      <c r="E20" s="67" t="s">
        <v>183</v>
      </c>
      <c r="F20" s="67"/>
      <c r="G20" s="67"/>
      <c r="H20" s="67"/>
      <c r="J20" s="97" t="s">
        <v>147</v>
      </c>
      <c r="K20" s="96" t="s">
        <v>203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2:25" x14ac:dyDescent="0.2">
      <c r="B21" s="58"/>
      <c r="C21" s="58"/>
      <c r="D21" s="96" t="s">
        <v>129</v>
      </c>
      <c r="E21" s="67" t="s">
        <v>184</v>
      </c>
      <c r="F21" s="67"/>
      <c r="G21" s="67"/>
      <c r="H21" s="67"/>
      <c r="J21" s="97" t="s">
        <v>150</v>
      </c>
      <c r="K21" s="96" t="s">
        <v>204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</row>
    <row r="22" spans="2:25" x14ac:dyDescent="0.2">
      <c r="B22" s="58"/>
      <c r="C22" s="58"/>
      <c r="D22" s="96" t="s">
        <v>124</v>
      </c>
      <c r="E22" s="67" t="s">
        <v>185</v>
      </c>
      <c r="F22" s="67"/>
      <c r="G22" s="67"/>
      <c r="H22" s="67"/>
      <c r="J22" s="97" t="s">
        <v>152</v>
      </c>
      <c r="K22" s="96" t="s">
        <v>205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</row>
    <row r="23" spans="2:25" x14ac:dyDescent="0.2">
      <c r="B23" s="58"/>
      <c r="C23" s="58"/>
      <c r="D23" s="96" t="s">
        <v>122</v>
      </c>
      <c r="E23" s="67" t="s">
        <v>186</v>
      </c>
      <c r="F23" s="67"/>
      <c r="G23" s="67"/>
      <c r="H23" s="67"/>
      <c r="J23" s="97" t="s">
        <v>142</v>
      </c>
      <c r="K23" s="96" t="s">
        <v>206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</row>
    <row r="24" spans="2:25" x14ac:dyDescent="0.2">
      <c r="B24" s="58"/>
      <c r="C24" s="58"/>
      <c r="D24" s="96" t="s">
        <v>134</v>
      </c>
      <c r="E24" s="67" t="s">
        <v>187</v>
      </c>
      <c r="F24" s="67"/>
      <c r="G24" s="67"/>
      <c r="H24" s="67"/>
      <c r="J24" s="97" t="s">
        <v>149</v>
      </c>
      <c r="K24" s="96" t="s">
        <v>207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2:25" x14ac:dyDescent="0.2">
      <c r="B25" s="58"/>
      <c r="C25" s="58"/>
      <c r="D25" s="96" t="s">
        <v>61</v>
      </c>
      <c r="E25" s="67" t="s">
        <v>188</v>
      </c>
      <c r="F25" s="67"/>
      <c r="G25" s="67"/>
      <c r="H25" s="67"/>
      <c r="J25" s="97" t="s">
        <v>161</v>
      </c>
      <c r="K25" s="96" t="s">
        <v>208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2:25" x14ac:dyDescent="0.2">
      <c r="B26" s="58"/>
      <c r="C26" s="58"/>
      <c r="D26" s="96" t="s">
        <v>135</v>
      </c>
      <c r="E26" s="67" t="s">
        <v>189</v>
      </c>
      <c r="F26" s="67"/>
      <c r="G26" s="67"/>
      <c r="H26" s="67"/>
      <c r="J26" s="97" t="s">
        <v>160</v>
      </c>
      <c r="K26" s="96" t="s">
        <v>209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2:25" x14ac:dyDescent="0.2">
      <c r="B27" s="58"/>
      <c r="C27" s="58"/>
      <c r="D27" s="96" t="s">
        <v>125</v>
      </c>
      <c r="E27" s="67" t="s">
        <v>190</v>
      </c>
      <c r="F27" s="67"/>
      <c r="G27" s="67"/>
      <c r="H27" s="67"/>
      <c r="J27" s="97" t="s">
        <v>146</v>
      </c>
      <c r="K27" s="96" t="s">
        <v>210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2:25" x14ac:dyDescent="0.2">
      <c r="B28" s="58"/>
      <c r="C28" s="58"/>
      <c r="D28" s="96" t="s">
        <v>127</v>
      </c>
      <c r="E28" s="67" t="s">
        <v>191</v>
      </c>
      <c r="F28" s="67"/>
      <c r="G28" s="67"/>
      <c r="H28" s="67"/>
      <c r="J28" s="97" t="s">
        <v>156</v>
      </c>
      <c r="K28" s="96" t="s">
        <v>211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2:25" x14ac:dyDescent="0.2">
      <c r="B29" s="58"/>
      <c r="C29" s="58"/>
      <c r="D29" s="96" t="s">
        <v>132</v>
      </c>
      <c r="E29" s="67" t="s">
        <v>192</v>
      </c>
      <c r="F29" s="67"/>
      <c r="G29" s="67"/>
      <c r="H29" s="67"/>
      <c r="J29" s="97" t="s">
        <v>155</v>
      </c>
      <c r="K29" s="96" t="s">
        <v>212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2:25" x14ac:dyDescent="0.2">
      <c r="B30" s="58"/>
      <c r="C30" s="58"/>
      <c r="D30" s="96" t="s">
        <v>136</v>
      </c>
      <c r="E30" s="67" t="s">
        <v>193</v>
      </c>
      <c r="F30" s="67"/>
      <c r="G30" s="67"/>
      <c r="H30" s="67"/>
      <c r="J30" s="97" t="s">
        <v>145</v>
      </c>
      <c r="K30" s="96" t="s">
        <v>213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2:25" x14ac:dyDescent="0.2">
      <c r="B31" s="58"/>
      <c r="C31" s="58"/>
      <c r="D31" s="96" t="s">
        <v>54</v>
      </c>
      <c r="E31" s="67" t="s">
        <v>194</v>
      </c>
      <c r="F31" s="67"/>
      <c r="G31" s="67"/>
      <c r="H31" s="67"/>
      <c r="J31" s="97" t="s">
        <v>158</v>
      </c>
      <c r="K31" s="96" t="s">
        <v>214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2:25" x14ac:dyDescent="0.2">
      <c r="B32" s="58"/>
      <c r="C32" s="58"/>
      <c r="D32" s="97"/>
      <c r="E32" s="9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2:25" x14ac:dyDescent="0.2">
      <c r="B33" s="58"/>
      <c r="C33" s="58"/>
      <c r="D33" s="97" t="s">
        <v>218</v>
      </c>
      <c r="E33" s="96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2:25" x14ac:dyDescent="0.2">
      <c r="B34" s="58"/>
      <c r="C34" s="58"/>
      <c r="D34" s="97"/>
      <c r="E34" s="96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2:25" x14ac:dyDescent="0.2">
      <c r="B35" s="58"/>
      <c r="C35" s="58"/>
      <c r="D35" s="97"/>
      <c r="E35" s="9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2:25" x14ac:dyDescent="0.2">
      <c r="B36" s="58"/>
      <c r="C36" s="58"/>
      <c r="D36" s="97"/>
      <c r="E36" s="9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2:25" x14ac:dyDescent="0.2">
      <c r="B37" s="58"/>
      <c r="C37" s="58"/>
      <c r="D37" s="97"/>
      <c r="E37" s="9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2:25" x14ac:dyDescent="0.2">
      <c r="B38" s="58"/>
      <c r="C38" s="58"/>
      <c r="D38" s="97"/>
      <c r="E38" s="96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2:25" x14ac:dyDescent="0.2">
      <c r="B39" s="58"/>
      <c r="C39" s="58"/>
      <c r="D39" s="97"/>
      <c r="E39" s="9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</row>
    <row r="40" spans="2:25" ht="12.75" customHeight="1" x14ac:dyDescent="0.2">
      <c r="B40" s="58"/>
      <c r="C40" s="58"/>
      <c r="D40" s="97"/>
      <c r="E40" s="9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2:25" x14ac:dyDescent="0.2">
      <c r="B41" s="58"/>
      <c r="C41" s="58"/>
      <c r="D41" s="97"/>
      <c r="E41" s="96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</row>
    <row r="42" spans="2:25" x14ac:dyDescent="0.2">
      <c r="D42" s="97"/>
      <c r="E42" s="9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2:25" x14ac:dyDescent="0.2">
      <c r="D43" s="97"/>
      <c r="E43" s="9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2:25" x14ac:dyDescent="0.2">
      <c r="D44" s="97"/>
      <c r="E44" s="9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  <row r="45" spans="2:25" x14ac:dyDescent="0.2">
      <c r="D45" s="97"/>
      <c r="E45" s="9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2:25" x14ac:dyDescent="0.2">
      <c r="D46" s="97"/>
      <c r="E46" s="96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2:25" x14ac:dyDescent="0.2">
      <c r="D47" s="97"/>
      <c r="E47" s="96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  <row r="48" spans="2:25" x14ac:dyDescent="0.2">
      <c r="D48" s="97"/>
      <c r="E48" s="96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4:25" x14ac:dyDescent="0.2">
      <c r="D49" s="97"/>
      <c r="E49" s="96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4:25" x14ac:dyDescent="0.2">
      <c r="D50" s="97"/>
      <c r="E50" s="96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4:25" x14ac:dyDescent="0.2">
      <c r="D51" s="97"/>
      <c r="E51" s="96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4:25" x14ac:dyDescent="0.2">
      <c r="D52" s="97"/>
      <c r="E52" s="96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4:25" x14ac:dyDescent="0.2">
      <c r="D53" s="65"/>
      <c r="E53" s="69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4:25" x14ac:dyDescent="0.2">
      <c r="D54" s="65"/>
      <c r="E54" s="69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4:25" x14ac:dyDescent="0.2">
      <c r="D55" s="65"/>
      <c r="E55" s="69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4:25" x14ac:dyDescent="0.2">
      <c r="D56" s="65"/>
      <c r="E56" s="69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4:25" x14ac:dyDescent="0.2">
      <c r="D57" s="65"/>
      <c r="E57" s="69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</row>
    <row r="58" spans="4:25" x14ac:dyDescent="0.2">
      <c r="D58" s="65"/>
      <c r="E58" s="69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4:25" x14ac:dyDescent="0.2">
      <c r="D59" s="65"/>
      <c r="E59" s="69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</row>
    <row r="60" spans="4:25" x14ac:dyDescent="0.2">
      <c r="D60" s="65"/>
      <c r="E60" s="69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4:25" x14ac:dyDescent="0.2">
      <c r="D61" s="65"/>
      <c r="E61" s="69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</row>
    <row r="62" spans="4:25" x14ac:dyDescent="0.2">
      <c r="D62" s="65"/>
      <c r="E62" s="69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4:25" x14ac:dyDescent="0.2">
      <c r="D63" s="65"/>
      <c r="E63" s="69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4:25" x14ac:dyDescent="0.2">
      <c r="D64" s="65"/>
      <c r="E64" s="69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4:25" x14ac:dyDescent="0.2">
      <c r="D65" s="65"/>
      <c r="E65" s="69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4:25" x14ac:dyDescent="0.2">
      <c r="D66" s="65"/>
      <c r="E66" s="69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</row>
    <row r="67" spans="4:25" x14ac:dyDescent="0.2">
      <c r="D67" s="65"/>
      <c r="E67" s="70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8" spans="4:25" x14ac:dyDescent="0.2">
      <c r="D68" s="65"/>
      <c r="E68" s="70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4:25" x14ac:dyDescent="0.2">
      <c r="D69" s="65"/>
      <c r="E69" s="70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</row>
    <row r="70" spans="4:25" x14ac:dyDescent="0.2">
      <c r="D70" s="65"/>
      <c r="E70" s="70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4:25" x14ac:dyDescent="0.2">
      <c r="D71" s="65"/>
      <c r="E71" s="70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</row>
  </sheetData>
  <sheetProtection algorithmName="SHA-512" hashValue="bLSAwpW8kMImHGIyrwdVmP9XQcgZ4MUNl9gZoIzfPbtekX6UT3S9Y8bT9/w+a371PGqRuKPn4MBHhV01nQG4Ng==" saltValue="IaKRYZx6F5U/hzZcaYQvTg==" spinCount="100000" sheet="1" objects="1" scenarios="1" selectLockedCells="1" selectUnlockedCells="1"/>
  <phoneticPr fontId="2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Y71"/>
  <sheetViews>
    <sheetView windowProtection="1" showGridLines="0" workbookViewId="0">
      <pane ySplit="7" topLeftCell="A8" activePane="bottomLeft" state="frozen"/>
      <selection pane="bottomLeft" activeCell="A4" sqref="A4"/>
    </sheetView>
  </sheetViews>
  <sheetFormatPr defaultRowHeight="12.75" x14ac:dyDescent="0.2"/>
  <cols>
    <col min="1" max="2" width="9.140625" style="57"/>
    <col min="3" max="3" width="1.85546875" style="57" customWidth="1"/>
    <col min="4" max="4" width="10.5703125" style="57" customWidth="1"/>
    <col min="5" max="5" width="9.28515625" style="57" bestFit="1" customWidth="1"/>
    <col min="6" max="25" width="9.7109375" style="57" bestFit="1" customWidth="1"/>
    <col min="26" max="16384" width="9.140625" style="57"/>
  </cols>
  <sheetData>
    <row r="1" spans="2:25" customFormat="1" ht="11.25" customHeight="1" x14ac:dyDescent="0.2"/>
    <row r="2" spans="2:25" customFormat="1" ht="11.25" customHeight="1" x14ac:dyDescent="0.2"/>
    <row r="3" spans="2:25" customFormat="1" ht="18" x14ac:dyDescent="0.25">
      <c r="B3" s="92" t="s">
        <v>64</v>
      </c>
      <c r="C3" s="30"/>
    </row>
    <row r="4" spans="2:25" customFormat="1" ht="18" x14ac:dyDescent="0.25">
      <c r="B4" s="93" t="s">
        <v>234</v>
      </c>
      <c r="C4" s="31"/>
    </row>
    <row r="5" spans="2:25" customFormat="1" ht="18" x14ac:dyDescent="0.25">
      <c r="B5" s="93" t="s">
        <v>235</v>
      </c>
      <c r="C5" s="31"/>
    </row>
    <row r="6" spans="2:25" customFormat="1" ht="11.25" customHeight="1" x14ac:dyDescent="0.2"/>
    <row r="7" spans="2:25" customFormat="1" ht="12" customHeight="1" x14ac:dyDescent="0.2"/>
    <row r="8" spans="2:25" x14ac:dyDescent="0.2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25" ht="12.75" customHeight="1" x14ac:dyDescent="0.2">
      <c r="B9" s="58"/>
      <c r="C9" s="58"/>
      <c r="D9" s="99" t="s">
        <v>217</v>
      </c>
      <c r="E9" s="98" t="s">
        <v>230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25" x14ac:dyDescent="0.2">
      <c r="B10" s="58"/>
      <c r="C10" s="58"/>
      <c r="E10" s="98" t="s">
        <v>231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2:25" x14ac:dyDescent="0.2">
      <c r="B11" s="58"/>
      <c r="C11" s="58"/>
      <c r="D11" s="99" t="s">
        <v>138</v>
      </c>
      <c r="E11" s="101" t="s">
        <v>229</v>
      </c>
      <c r="F11" s="99" t="s">
        <v>55</v>
      </c>
      <c r="G11" s="99" t="s">
        <v>121</v>
      </c>
      <c r="H11" s="99" t="s">
        <v>122</v>
      </c>
      <c r="I11" s="99" t="s">
        <v>123</v>
      </c>
      <c r="J11" s="99" t="s">
        <v>124</v>
      </c>
      <c r="K11" s="99" t="s">
        <v>126</v>
      </c>
      <c r="L11" s="99" t="s">
        <v>127</v>
      </c>
      <c r="M11" s="99" t="s">
        <v>125</v>
      </c>
      <c r="N11" s="99" t="s">
        <v>128</v>
      </c>
      <c r="O11" s="99" t="s">
        <v>129</v>
      </c>
      <c r="P11" s="99" t="s">
        <v>131</v>
      </c>
      <c r="Q11" s="99" t="s">
        <v>130</v>
      </c>
      <c r="R11" s="99" t="s">
        <v>132</v>
      </c>
      <c r="S11" s="99" t="s">
        <v>133</v>
      </c>
      <c r="T11" s="99" t="s">
        <v>61</v>
      </c>
      <c r="U11" s="99" t="s">
        <v>134</v>
      </c>
      <c r="V11" s="99" t="s">
        <v>135</v>
      </c>
      <c r="W11" s="99" t="s">
        <v>54</v>
      </c>
      <c r="X11" s="99" t="s">
        <v>136</v>
      </c>
      <c r="Y11" s="99" t="s">
        <v>137</v>
      </c>
    </row>
    <row r="12" spans="2:25" x14ac:dyDescent="0.2">
      <c r="B12" s="58"/>
      <c r="C12" s="58"/>
      <c r="D12" s="65">
        <v>37135</v>
      </c>
      <c r="E12" s="69">
        <v>1.8600000000000001E-3</v>
      </c>
      <c r="F12" s="67">
        <v>-5.6219255000000003E-2</v>
      </c>
      <c r="G12" s="67">
        <v>-0.121198957</v>
      </c>
      <c r="H12" s="67">
        <v>-0.12212081700000001</v>
      </c>
      <c r="I12" s="67">
        <v>-0.12192982500000001</v>
      </c>
      <c r="J12" s="67">
        <v>-0.122036874</v>
      </c>
      <c r="K12" s="67">
        <v>-0.144584937</v>
      </c>
      <c r="L12" s="67">
        <v>-7.0221065999999999E-2</v>
      </c>
      <c r="M12" s="67">
        <v>-5.9713375999999999E-2</v>
      </c>
      <c r="N12" s="67">
        <v>-0.140762463</v>
      </c>
      <c r="O12" s="67">
        <v>-0.18038947699999999</v>
      </c>
      <c r="P12" s="67">
        <v>-9.5744680999999998E-2</v>
      </c>
      <c r="Q12" s="67">
        <v>-0.16380805600000001</v>
      </c>
      <c r="R12" s="67">
        <v>-7.0360918999999994E-2</v>
      </c>
      <c r="S12" s="67">
        <v>-0.117730496</v>
      </c>
      <c r="T12" s="67">
        <v>-8.4530570999999999E-2</v>
      </c>
      <c r="U12" s="67">
        <v>-9.4824465999999996E-2</v>
      </c>
      <c r="V12" s="67">
        <v>-0.126612903</v>
      </c>
      <c r="W12" s="67">
        <v>-6.9444443999999994E-2</v>
      </c>
      <c r="X12" s="67">
        <v>-8.2238077000000007E-2</v>
      </c>
      <c r="Y12" s="67">
        <v>-9.3017694999999997E-2</v>
      </c>
    </row>
    <row r="13" spans="2:25" x14ac:dyDescent="0.2">
      <c r="B13" s="58"/>
      <c r="C13" s="58"/>
      <c r="D13" s="65">
        <v>37165</v>
      </c>
      <c r="E13" s="69">
        <v>1.8600000000000001E-3</v>
      </c>
      <c r="F13" s="67">
        <v>1.4235764200000001E-2</v>
      </c>
      <c r="G13" s="67">
        <v>6.5239043799999993E-2</v>
      </c>
      <c r="H13" s="67">
        <v>6.5271549600000006E-2</v>
      </c>
      <c r="I13" s="67">
        <v>6.4386317900000004E-2</v>
      </c>
      <c r="J13" s="67">
        <v>6.4451158100000003E-2</v>
      </c>
      <c r="K13" s="67">
        <v>5.3896103899999999E-2</v>
      </c>
      <c r="L13" s="67">
        <v>4.0597293499999999E-2</v>
      </c>
      <c r="M13" s="67">
        <v>2.7447651399999998E-2</v>
      </c>
      <c r="N13" s="67">
        <v>6.1142857100000003E-2</v>
      </c>
      <c r="O13" s="67">
        <v>0.151630665</v>
      </c>
      <c r="P13" s="67">
        <v>3.2729805000000001E-2</v>
      </c>
      <c r="Q13" s="67">
        <v>0.1006245663</v>
      </c>
      <c r="R13" s="67">
        <v>3.8823529400000001E-2</v>
      </c>
      <c r="S13" s="67">
        <v>6.1927840599999999E-2</v>
      </c>
      <c r="T13" s="67">
        <v>2.5650421400000002E-2</v>
      </c>
      <c r="U13" s="67">
        <v>5.4734318800000001E-2</v>
      </c>
      <c r="V13" s="67">
        <v>3.8028169000000001E-2</v>
      </c>
      <c r="W13" s="67">
        <v>3.5364294800000001E-2</v>
      </c>
      <c r="X13" s="67">
        <v>3.03901437E-2</v>
      </c>
      <c r="Y13" s="67">
        <v>4.6523922799999999E-2</v>
      </c>
    </row>
    <row r="14" spans="2:25" x14ac:dyDescent="0.2">
      <c r="B14" s="58"/>
      <c r="C14" s="58"/>
      <c r="D14" s="65">
        <v>37196</v>
      </c>
      <c r="E14" s="69">
        <v>1.8600000000000001E-3</v>
      </c>
      <c r="F14" s="67">
        <v>2.2644265899999998E-2</v>
      </c>
      <c r="G14" s="67">
        <v>7.1330589799999997E-2</v>
      </c>
      <c r="H14" s="67">
        <v>7.1363220500000005E-2</v>
      </c>
      <c r="I14" s="67">
        <v>7.0702402999999997E-2</v>
      </c>
      <c r="J14" s="67">
        <v>7.0800555299999998E-2</v>
      </c>
      <c r="K14" s="67">
        <v>8.4286574399999994E-2</v>
      </c>
      <c r="L14" s="67">
        <v>5.8047493399999997E-2</v>
      </c>
      <c r="M14" s="67">
        <v>4.29414922E-2</v>
      </c>
      <c r="N14" s="67">
        <v>5.4324894499999998E-2</v>
      </c>
      <c r="O14" s="67">
        <v>7.8119476800000004E-2</v>
      </c>
      <c r="P14" s="67">
        <v>6.8031704100000007E-2</v>
      </c>
      <c r="Q14" s="67">
        <v>8.1883316299999995E-2</v>
      </c>
      <c r="R14" s="67">
        <v>5.4243542399999997E-2</v>
      </c>
      <c r="S14" s="67">
        <v>7.3086419799999996E-2</v>
      </c>
      <c r="T14" s="67">
        <v>3.8974719099999999E-2</v>
      </c>
      <c r="U14" s="67">
        <v>7.6581575999999998E-2</v>
      </c>
      <c r="V14" s="67">
        <v>7.5264084499999995E-2</v>
      </c>
      <c r="W14" s="67">
        <v>6.1396468699999998E-2</v>
      </c>
      <c r="X14" s="67">
        <v>5.7835091800000002E-2</v>
      </c>
      <c r="Y14" s="67">
        <v>5.5706186800000002E-2</v>
      </c>
    </row>
    <row r="15" spans="2:25" x14ac:dyDescent="0.2">
      <c r="B15" s="58"/>
      <c r="C15" s="58"/>
      <c r="D15" s="65">
        <v>37226</v>
      </c>
      <c r="E15" s="69">
        <v>1.8600000000000001E-3</v>
      </c>
      <c r="F15" s="67">
        <v>2.1983273599999999E-2</v>
      </c>
      <c r="G15" s="67">
        <v>1.97849462E-2</v>
      </c>
      <c r="H15" s="67">
        <v>1.8502581800000001E-2</v>
      </c>
      <c r="I15" s="67">
        <v>2.1313614599999999E-2</v>
      </c>
      <c r="J15" s="67">
        <v>2.13414634E-2</v>
      </c>
      <c r="K15" s="67">
        <v>2.69360269E-2</v>
      </c>
      <c r="L15" s="67">
        <v>1.1292346300000001E-2</v>
      </c>
      <c r="M15" s="67">
        <v>1.8233914999999999E-3</v>
      </c>
      <c r="N15" s="67">
        <v>3.3702213299999999E-2</v>
      </c>
      <c r="O15" s="67">
        <v>3.2119205300000002E-2</v>
      </c>
      <c r="P15" s="67">
        <v>6.2421973000000002E-3</v>
      </c>
      <c r="Q15" s="67">
        <v>1.9149751100000001E-2</v>
      </c>
      <c r="R15" s="67">
        <v>2.2230063500000001E-2</v>
      </c>
      <c r="S15" s="67">
        <v>2.8385295500000001E-2</v>
      </c>
      <c r="T15" s="67">
        <v>2.1472392600000001E-2</v>
      </c>
      <c r="U15" s="67">
        <v>1.45782714E-2</v>
      </c>
      <c r="V15" s="67">
        <v>2.1594684400000001E-2</v>
      </c>
      <c r="W15" s="67">
        <v>6.4786584999999997E-3</v>
      </c>
      <c r="X15" s="67">
        <v>2.71274619E-2</v>
      </c>
      <c r="Y15" s="67">
        <v>1.0828625200000001E-2</v>
      </c>
    </row>
    <row r="16" spans="2:25" x14ac:dyDescent="0.2">
      <c r="B16" s="58"/>
      <c r="C16" s="58"/>
      <c r="D16" s="65">
        <v>37257</v>
      </c>
      <c r="E16" s="69">
        <v>1.8600000000000001E-3</v>
      </c>
      <c r="F16" s="67">
        <v>2.351834E-4</v>
      </c>
      <c r="G16" s="67">
        <v>-2.9461279E-2</v>
      </c>
      <c r="H16" s="67">
        <v>-2.9101644999999999E-2</v>
      </c>
      <c r="I16" s="67">
        <v>-2.9761905000000002E-2</v>
      </c>
      <c r="J16" s="67">
        <v>-2.9799915E-2</v>
      </c>
      <c r="K16" s="67">
        <v>-4.6764545999999997E-2</v>
      </c>
      <c r="L16" s="67">
        <v>-3.6348616E-2</v>
      </c>
      <c r="M16" s="67">
        <v>-5.3095053000000003E-2</v>
      </c>
      <c r="N16" s="67">
        <v>-1.2639767E-2</v>
      </c>
      <c r="O16" s="67">
        <v>-6.3131309999999996E-3</v>
      </c>
      <c r="P16" s="67">
        <v>-2.5371286999999999E-2</v>
      </c>
      <c r="Q16" s="67">
        <v>-4.4952237999999999E-2</v>
      </c>
      <c r="R16" s="67">
        <v>-0.03</v>
      </c>
      <c r="S16" s="67">
        <v>-1.8987342000000001E-2</v>
      </c>
      <c r="T16" s="67">
        <v>-3.5035034999999999E-2</v>
      </c>
      <c r="U16" s="67">
        <v>-2.6934878999999998E-2</v>
      </c>
      <c r="V16" s="67">
        <v>-3.0020284000000001E-2</v>
      </c>
      <c r="W16" s="67">
        <v>-1.0506567E-2</v>
      </c>
      <c r="X16" s="67">
        <v>-2.2117476E-2</v>
      </c>
      <c r="Y16" s="67">
        <v>-2.0370369999999999E-2</v>
      </c>
    </row>
    <row r="17" spans="2:25" x14ac:dyDescent="0.2">
      <c r="B17" s="58"/>
      <c r="C17" s="58"/>
      <c r="D17" s="65">
        <v>37288</v>
      </c>
      <c r="E17" s="69">
        <v>1.8600000000000001E-3</v>
      </c>
      <c r="F17" s="67">
        <v>1.8823529E-3</v>
      </c>
      <c r="G17" s="67">
        <v>-2.3549935000000001E-2</v>
      </c>
      <c r="H17" s="67">
        <v>-2.3591088E-2</v>
      </c>
      <c r="I17" s="67">
        <v>-2.4239752999999999E-2</v>
      </c>
      <c r="J17" s="67">
        <v>-2.4271845E-2</v>
      </c>
      <c r="K17" s="67">
        <v>-2.7042578000000001E-2</v>
      </c>
      <c r="L17" s="67">
        <v>-1.5099223E-2</v>
      </c>
      <c r="M17" s="67">
        <v>-1.1579818E-2</v>
      </c>
      <c r="N17" s="67">
        <v>-1.7343905E-2</v>
      </c>
      <c r="O17" s="67">
        <v>-8.6886823000000002E-2</v>
      </c>
      <c r="P17" s="67">
        <v>-2.3627075000000001E-2</v>
      </c>
      <c r="Q17" s="67">
        <v>-6.0743964999999997E-2</v>
      </c>
      <c r="R17" s="67">
        <v>-2.1497670999999999E-2</v>
      </c>
      <c r="S17" s="67">
        <v>-3.3519553000000001E-2</v>
      </c>
      <c r="T17" s="67">
        <v>1.7409471000000001E-3</v>
      </c>
      <c r="U17" s="67">
        <v>-1.8059490000000001E-2</v>
      </c>
      <c r="V17" s="67">
        <v>-1.0548523000000001E-2</v>
      </c>
      <c r="W17" s="67">
        <v>-2.3282443E-2</v>
      </c>
      <c r="X17" s="67">
        <v>3.7355249999999998E-4</v>
      </c>
      <c r="Y17" s="67">
        <v>-2.7586207000000001E-2</v>
      </c>
    </row>
    <row r="18" spans="2:25" x14ac:dyDescent="0.2">
      <c r="B18" s="58"/>
      <c r="C18" s="58"/>
      <c r="D18" s="65">
        <v>37316</v>
      </c>
      <c r="E18" s="69">
        <v>1.8600000000000001E-3</v>
      </c>
      <c r="F18" s="67">
        <v>2.1830004600000001E-2</v>
      </c>
      <c r="G18" s="67">
        <v>2.0043572999999999E-2</v>
      </c>
      <c r="H18" s="67">
        <v>2.00873362E-2</v>
      </c>
      <c r="I18" s="67">
        <v>1.9391802600000001E-2</v>
      </c>
      <c r="J18" s="67">
        <v>1.9417475699999999E-2</v>
      </c>
      <c r="K18" s="67">
        <v>4.2675893899999998E-2</v>
      </c>
      <c r="L18" s="67">
        <v>2.3175965699999999E-2</v>
      </c>
      <c r="M18" s="67">
        <v>-6.8474390000000003E-3</v>
      </c>
      <c r="N18" s="67">
        <v>2.45941958E-2</v>
      </c>
      <c r="O18" s="67">
        <v>3.2786885199999997E-2</v>
      </c>
      <c r="P18" s="67">
        <v>3.1450577700000003E-2</v>
      </c>
      <c r="Q18" s="67">
        <v>1.1827079900000001E-2</v>
      </c>
      <c r="R18" s="67">
        <v>2.5457153100000001E-2</v>
      </c>
      <c r="S18" s="67">
        <v>3.0416471699999999E-2</v>
      </c>
      <c r="T18" s="67">
        <v>1.9453924899999999E-2</v>
      </c>
      <c r="U18" s="67">
        <v>2.4656569E-3</v>
      </c>
      <c r="V18" s="67">
        <v>1.8648984699999999E-2</v>
      </c>
      <c r="W18" s="67">
        <v>-4.9486110000000003E-3</v>
      </c>
      <c r="X18" s="67">
        <v>3.6697247999999999E-3</v>
      </c>
      <c r="Y18" s="67">
        <v>1.0965435000000001E-2</v>
      </c>
    </row>
    <row r="19" spans="2:25" x14ac:dyDescent="0.2">
      <c r="B19" s="58"/>
      <c r="C19" s="58"/>
      <c r="D19" s="65">
        <v>37347</v>
      </c>
      <c r="E19" s="69">
        <v>1.8600000000000001E-3</v>
      </c>
      <c r="F19" s="67">
        <v>9.0909089999999997E-4</v>
      </c>
      <c r="G19" s="67">
        <v>-5.7544757000000002E-2</v>
      </c>
      <c r="H19" s="67">
        <v>-5.7667663000000001E-2</v>
      </c>
      <c r="I19" s="67">
        <v>-5.8239862000000003E-2</v>
      </c>
      <c r="J19" s="67">
        <v>-5.8315335000000003E-2</v>
      </c>
      <c r="K19" s="67">
        <v>-4.8618784999999998E-2</v>
      </c>
      <c r="L19" s="67">
        <v>-5.7442347999999997E-2</v>
      </c>
      <c r="M19" s="67">
        <v>-7.4861878000000007E-2</v>
      </c>
      <c r="N19" s="67">
        <v>-4.2747357999999999E-2</v>
      </c>
      <c r="O19" s="67">
        <v>-6.052801E-2</v>
      </c>
      <c r="P19" s="67">
        <v>-4.1666666999999998E-2</v>
      </c>
      <c r="Q19" s="67">
        <v>-8.4119655000000002E-2</v>
      </c>
      <c r="R19" s="67">
        <v>-6.2543676000000006E-2</v>
      </c>
      <c r="S19" s="67">
        <v>-5.8983665999999997E-2</v>
      </c>
      <c r="T19" s="67">
        <v>-4.3536503999999997E-2</v>
      </c>
      <c r="U19" s="67">
        <v>-6.8469101000000004E-2</v>
      </c>
      <c r="V19" s="67">
        <v>-6.5907242000000005E-2</v>
      </c>
      <c r="W19" s="67">
        <v>-7.3664121999999999E-2</v>
      </c>
      <c r="X19" s="67">
        <v>-3.6237189000000003E-2</v>
      </c>
      <c r="Y19" s="67">
        <v>-6.9964663999999996E-2</v>
      </c>
    </row>
    <row r="20" spans="2:25" x14ac:dyDescent="0.2">
      <c r="B20" s="58"/>
      <c r="C20" s="58"/>
      <c r="D20" s="65">
        <v>37377</v>
      </c>
      <c r="E20" s="69">
        <v>1.8600000000000001E-3</v>
      </c>
      <c r="F20" s="67">
        <v>-4.2792790000000004E-3</v>
      </c>
      <c r="G20" s="67">
        <v>-1.8402154E-2</v>
      </c>
      <c r="H20" s="67">
        <v>-1.8435251999999999E-2</v>
      </c>
      <c r="I20" s="67">
        <v>-1.9090909E-2</v>
      </c>
      <c r="J20" s="67">
        <v>-1.9116978E-2</v>
      </c>
      <c r="K20" s="67">
        <v>-1.9020173000000001E-2</v>
      </c>
      <c r="L20" s="67">
        <v>-2.2065313E-2</v>
      </c>
      <c r="M20" s="67">
        <v>-2.1591244999999998E-2</v>
      </c>
      <c r="N20" s="67">
        <v>-1.08857E-2</v>
      </c>
      <c r="O20" s="67">
        <v>-3.3642292999999997E-2</v>
      </c>
      <c r="P20" s="67">
        <v>-5.8139530000000002E-3</v>
      </c>
      <c r="Q20" s="67">
        <v>-3.6252457000000002E-2</v>
      </c>
      <c r="R20" s="67">
        <v>-2.5489471999999999E-2</v>
      </c>
      <c r="S20" s="67">
        <v>-2.2585296000000001E-2</v>
      </c>
      <c r="T20" s="67">
        <v>-1.3513514000000001E-2</v>
      </c>
      <c r="U20" s="67">
        <v>-3.0700112000000002E-2</v>
      </c>
      <c r="V20" s="67">
        <v>-1.7695295999999999E-2</v>
      </c>
      <c r="W20" s="67">
        <v>-2.6197298000000001E-2</v>
      </c>
      <c r="X20" s="67">
        <v>-1.6547573999999999E-2</v>
      </c>
      <c r="Y20" s="67">
        <v>-2.5846925999999999E-2</v>
      </c>
    </row>
    <row r="21" spans="2:25" x14ac:dyDescent="0.2">
      <c r="B21" s="58"/>
      <c r="C21" s="58"/>
      <c r="D21" s="65">
        <v>37408</v>
      </c>
      <c r="E21" s="69">
        <v>1.8600000000000001E-3</v>
      </c>
      <c r="F21" s="67">
        <v>-2.9761905000000002E-2</v>
      </c>
      <c r="G21" s="67">
        <v>-6.3172671999999999E-2</v>
      </c>
      <c r="H21" s="67">
        <v>-6.3759962000000003E-2</v>
      </c>
      <c r="I21" s="67">
        <v>-6.4011380000000007E-2</v>
      </c>
      <c r="J21" s="67">
        <v>-6.4102564000000001E-2</v>
      </c>
      <c r="K21" s="67">
        <v>-7.9831932999999994E-2</v>
      </c>
      <c r="L21" s="67">
        <v>-6.2442182999999998E-2</v>
      </c>
      <c r="M21" s="67">
        <v>-1.7468587000000001E-2</v>
      </c>
      <c r="N21" s="67">
        <v>-5.4347826000000002E-2</v>
      </c>
      <c r="O21" s="67">
        <v>-3.2720588000000002E-2</v>
      </c>
      <c r="P21" s="67">
        <v>-6.0384871E-2</v>
      </c>
      <c r="Q21" s="67">
        <v>-6.4962477000000005E-2</v>
      </c>
      <c r="R21" s="67">
        <v>-6.2670299999999998E-2</v>
      </c>
      <c r="S21" s="67">
        <v>-4.5913218999999998E-2</v>
      </c>
      <c r="T21" s="67">
        <v>-4.3696275E-2</v>
      </c>
      <c r="U21" s="67">
        <v>-5.8986539999999997E-2</v>
      </c>
      <c r="V21" s="67">
        <v>-7.2104552000000002E-2</v>
      </c>
      <c r="W21" s="67">
        <v>-5.7833404999999997E-2</v>
      </c>
      <c r="X21" s="67">
        <v>-5.1582649000000001E-2</v>
      </c>
      <c r="Y21" s="67">
        <v>-5.4232804000000003E-2</v>
      </c>
    </row>
    <row r="22" spans="2:25" x14ac:dyDescent="0.2">
      <c r="B22" s="58"/>
      <c r="C22" s="58"/>
      <c r="D22" s="65">
        <v>37438</v>
      </c>
      <c r="E22" s="69">
        <v>1.8600000000000001E-3</v>
      </c>
      <c r="F22" s="67">
        <v>-6.0223756000000003E-2</v>
      </c>
      <c r="G22" s="67">
        <v>-5.8883769000000002E-2</v>
      </c>
      <c r="H22" s="67">
        <v>-5.9004618000000002E-2</v>
      </c>
      <c r="I22" s="67">
        <v>-5.9709242000000003E-2</v>
      </c>
      <c r="J22" s="67">
        <v>-5.9802392000000003E-2</v>
      </c>
      <c r="K22" s="67">
        <v>-8.4061869999999997E-2</v>
      </c>
      <c r="L22" s="67">
        <v>-4.8125633000000001E-2</v>
      </c>
      <c r="M22" s="67">
        <v>-5.0922979E-2</v>
      </c>
      <c r="N22" s="67">
        <v>-7.6576577000000007E-2</v>
      </c>
      <c r="O22" s="67">
        <v>-7.2360617000000002E-2</v>
      </c>
      <c r="P22" s="67">
        <v>-4.7101448999999997E-2</v>
      </c>
      <c r="Q22" s="67">
        <v>-5.6957087000000003E-2</v>
      </c>
      <c r="R22" s="67">
        <v>-4.8572645999999997E-2</v>
      </c>
      <c r="S22" s="67">
        <v>-6.1714909999999998E-2</v>
      </c>
      <c r="T22" s="67">
        <v>-6.5317035999999995E-2</v>
      </c>
      <c r="U22" s="67">
        <v>-6.4683053000000004E-2</v>
      </c>
      <c r="V22" s="67">
        <v>-6.6466766999999996E-2</v>
      </c>
      <c r="W22" s="67">
        <v>-2.6217227999999999E-2</v>
      </c>
      <c r="X22" s="67">
        <v>-5.5181129000000002E-2</v>
      </c>
      <c r="Y22" s="67">
        <v>-4.7564469999999998E-2</v>
      </c>
    </row>
    <row r="23" spans="2:25" x14ac:dyDescent="0.2">
      <c r="B23" s="58"/>
      <c r="C23" s="58"/>
      <c r="D23" s="65">
        <v>37469</v>
      </c>
      <c r="E23" s="69">
        <v>1.8600000000000001E-3</v>
      </c>
      <c r="F23" s="67">
        <v>2.8136293199999999E-2</v>
      </c>
      <c r="G23" s="67">
        <v>3.6850921299999999E-2</v>
      </c>
      <c r="H23" s="67">
        <v>3.69334079E-2</v>
      </c>
      <c r="I23" s="67">
        <v>3.5694050999999997E-2</v>
      </c>
      <c r="J23" s="67">
        <v>3.5734543399999999E-2</v>
      </c>
      <c r="K23" s="67">
        <v>3.4586466199999999E-2</v>
      </c>
      <c r="L23" s="67">
        <v>5.3267435500000002E-2</v>
      </c>
      <c r="M23" s="67">
        <v>3.8395611900000001E-2</v>
      </c>
      <c r="N23" s="67">
        <v>1.6362492100000001E-2</v>
      </c>
      <c r="O23" s="67">
        <v>2.66841645E-2</v>
      </c>
      <c r="P23" s="67">
        <v>2.8015564199999999E-2</v>
      </c>
      <c r="Q23" s="67">
        <v>1.5741270700000001E-2</v>
      </c>
      <c r="R23" s="67">
        <v>5.1317614400000003E-2</v>
      </c>
      <c r="S23" s="67">
        <v>2.6994601100000001E-2</v>
      </c>
      <c r="T23" s="67">
        <v>2.4328859099999999E-2</v>
      </c>
      <c r="U23" s="67">
        <v>3.3841754100000003E-2</v>
      </c>
      <c r="V23" s="67">
        <v>4.0659340699999998E-2</v>
      </c>
      <c r="W23" s="67">
        <v>3.8194444399999999E-2</v>
      </c>
      <c r="X23" s="67">
        <v>3.5616438399999999E-2</v>
      </c>
      <c r="Y23" s="67">
        <v>3.4450651800000003E-2</v>
      </c>
    </row>
    <row r="24" spans="2:25" x14ac:dyDescent="0.2">
      <c r="B24" s="58"/>
      <c r="C24" s="58"/>
      <c r="D24" s="65">
        <v>37500</v>
      </c>
      <c r="E24" s="69">
        <v>1.8600000000000001E-3</v>
      </c>
      <c r="F24" s="67">
        <v>-1.6477858000000001E-2</v>
      </c>
      <c r="G24" s="67">
        <v>-3.7305122000000003E-2</v>
      </c>
      <c r="H24" s="67">
        <v>-3.7388392999999999E-2</v>
      </c>
      <c r="I24" s="67">
        <v>-3.8439795999999998E-2</v>
      </c>
      <c r="J24" s="67">
        <v>-3.7938844999999999E-2</v>
      </c>
      <c r="K24" s="67">
        <v>-6.5660377000000006E-2</v>
      </c>
      <c r="L24" s="67">
        <v>-6.1647571999999998E-2</v>
      </c>
      <c r="M24" s="67">
        <v>-3.3776868000000002E-2</v>
      </c>
      <c r="N24" s="67">
        <v>-5.6555269999999998E-2</v>
      </c>
      <c r="O24" s="67">
        <v>-3.3861038000000003E-2</v>
      </c>
      <c r="P24" s="67">
        <v>-5.4559626E-2</v>
      </c>
      <c r="Q24" s="67">
        <v>-6.8783069000000002E-2</v>
      </c>
      <c r="R24" s="67">
        <v>-6.0857538000000003E-2</v>
      </c>
      <c r="S24" s="67">
        <v>-4.1868931999999998E-2</v>
      </c>
      <c r="T24" s="67">
        <v>-5.1511280999999999E-2</v>
      </c>
      <c r="U24" s="67">
        <v>-5.6304139000000003E-2</v>
      </c>
      <c r="V24" s="67">
        <v>-3.6363635999999998E-2</v>
      </c>
      <c r="W24" s="67">
        <v>-7.0114370999999995E-2</v>
      </c>
      <c r="X24" s="67">
        <v>-5.9551077000000001E-2</v>
      </c>
      <c r="Y24" s="67">
        <v>-6.2265332E-2</v>
      </c>
    </row>
    <row r="25" spans="2:25" x14ac:dyDescent="0.2">
      <c r="B25" s="58"/>
      <c r="C25" s="58"/>
      <c r="D25" s="65">
        <v>37530</v>
      </c>
      <c r="E25" s="69">
        <v>1.8600000000000001E-3</v>
      </c>
      <c r="F25" s="67">
        <v>7.9917505000000003E-3</v>
      </c>
      <c r="G25" s="67">
        <v>5.2423900799999999E-2</v>
      </c>
      <c r="H25" s="67">
        <v>5.2542372900000002E-2</v>
      </c>
      <c r="I25" s="67">
        <v>5.1546391800000001E-2</v>
      </c>
      <c r="J25" s="67">
        <v>5.1605504599999998E-2</v>
      </c>
      <c r="K25" s="67">
        <v>7.3517786599999996E-2</v>
      </c>
      <c r="L25" s="67">
        <v>5.6085249599999998E-2</v>
      </c>
      <c r="M25" s="67">
        <v>4.8881239200000003E-2</v>
      </c>
      <c r="N25" s="67">
        <v>7.67195767E-2</v>
      </c>
      <c r="O25" s="67">
        <v>7.2283813700000005E-2</v>
      </c>
      <c r="P25" s="67">
        <v>4.0160642599999997E-2</v>
      </c>
      <c r="Q25" s="67">
        <v>7.7462640999999999E-2</v>
      </c>
      <c r="R25" s="67">
        <v>5.5266887100000002E-2</v>
      </c>
      <c r="S25" s="67">
        <v>5.4601227000000002E-2</v>
      </c>
      <c r="T25" s="67">
        <v>3.4919249200000002E-2</v>
      </c>
      <c r="U25" s="67">
        <v>3.5433070900000002E-2</v>
      </c>
      <c r="V25" s="67">
        <v>2.16666667E-2</v>
      </c>
      <c r="W25" s="67">
        <v>4.9871465300000001E-2</v>
      </c>
      <c r="X25" s="67">
        <v>3.02029259E-2</v>
      </c>
      <c r="Y25" s="67">
        <v>4.92119653E-2</v>
      </c>
    </row>
    <row r="26" spans="2:25" x14ac:dyDescent="0.2">
      <c r="B26" s="58"/>
      <c r="C26" s="58"/>
      <c r="D26" s="65">
        <v>37561</v>
      </c>
      <c r="E26" s="69">
        <v>1.8600000000000001E-3</v>
      </c>
      <c r="F26" s="67">
        <v>-1.26807E-2</v>
      </c>
      <c r="G26" s="67">
        <v>5.2603892700000002E-2</v>
      </c>
      <c r="H26" s="67">
        <v>5.2714812899999998E-2</v>
      </c>
      <c r="I26" s="67">
        <v>5.2434456900000002E-2</v>
      </c>
      <c r="J26" s="67">
        <v>5.1955007999999997E-2</v>
      </c>
      <c r="K26" s="67">
        <v>8.2608695699999998E-2</v>
      </c>
      <c r="L26" s="67">
        <v>3.6163521999999997E-2</v>
      </c>
      <c r="M26" s="67">
        <v>1.46484375E-2</v>
      </c>
      <c r="N26" s="67">
        <v>7.2376357099999997E-2</v>
      </c>
      <c r="O26" s="67">
        <v>6.3085063100000005E-2</v>
      </c>
      <c r="P26" s="67">
        <v>5.45454545E-2</v>
      </c>
      <c r="Q26" s="67">
        <v>8.9201877900000004E-2</v>
      </c>
      <c r="R26" s="67">
        <v>3.7444933899999998E-2</v>
      </c>
      <c r="S26" s="67">
        <v>2.9092983499999999E-2</v>
      </c>
      <c r="T26" s="67">
        <v>3.3806343900000001E-2</v>
      </c>
      <c r="U26" s="67">
        <v>5.7509505699999998E-2</v>
      </c>
      <c r="V26" s="67">
        <v>4.2291220599999998E-2</v>
      </c>
      <c r="W26" s="67">
        <v>3.81274131E-2</v>
      </c>
      <c r="X26" s="67">
        <v>2.5803531000000001E-2</v>
      </c>
      <c r="Y26" s="67">
        <v>3.5940803399999999E-2</v>
      </c>
    </row>
    <row r="27" spans="2:25" x14ac:dyDescent="0.2">
      <c r="B27" s="58"/>
      <c r="C27" s="58"/>
      <c r="D27" s="65">
        <v>37591</v>
      </c>
      <c r="E27" s="69">
        <v>1.8600000000000001E-3</v>
      </c>
      <c r="F27" s="67">
        <v>-5.410977E-3</v>
      </c>
      <c r="G27" s="67">
        <v>-7.9720976999999998E-2</v>
      </c>
      <c r="H27" s="67">
        <v>-8.0878681999999993E-2</v>
      </c>
      <c r="I27" s="67">
        <v>-7.9107504999999995E-2</v>
      </c>
      <c r="J27" s="67">
        <v>-7.9187816999999994E-2</v>
      </c>
      <c r="K27" s="67">
        <v>-9.8535286E-2</v>
      </c>
      <c r="L27" s="67">
        <v>-5.9240505999999998E-2</v>
      </c>
      <c r="M27" s="67">
        <v>-6.8699838999999999E-2</v>
      </c>
      <c r="N27" s="67">
        <v>-8.4323712999999995E-2</v>
      </c>
      <c r="O27" s="67">
        <v>-8.0738177999999994E-2</v>
      </c>
      <c r="P27" s="67">
        <v>-6.4074874000000004E-2</v>
      </c>
      <c r="Q27" s="67">
        <v>-0.100787002</v>
      </c>
      <c r="R27" s="67">
        <v>-6.4763528000000001E-2</v>
      </c>
      <c r="S27" s="67">
        <v>-7.0430408E-2</v>
      </c>
      <c r="T27" s="67">
        <v>-5.5060729000000003E-2</v>
      </c>
      <c r="U27" s="67">
        <v>-8.5933967E-2</v>
      </c>
      <c r="V27" s="67">
        <v>-8.3333332999999996E-2</v>
      </c>
      <c r="W27" s="67">
        <v>-6.6884939000000004E-2</v>
      </c>
      <c r="X27" s="67">
        <v>-6.2831858000000004E-2</v>
      </c>
      <c r="Y27" s="67">
        <v>-6.3617706999999996E-2</v>
      </c>
    </row>
    <row r="28" spans="2:25" x14ac:dyDescent="0.2">
      <c r="B28" s="58"/>
      <c r="C28" s="58"/>
      <c r="D28" s="65">
        <v>37622</v>
      </c>
      <c r="E28" s="69">
        <v>1.8600000000000001E-3</v>
      </c>
      <c r="F28" s="67">
        <v>-4.9047014E-2</v>
      </c>
      <c r="G28" s="67">
        <v>-4.6866772000000001E-2</v>
      </c>
      <c r="H28" s="67">
        <v>-4.7543582000000001E-2</v>
      </c>
      <c r="I28" s="67">
        <v>-4.7670059000000001E-2</v>
      </c>
      <c r="J28" s="67">
        <v>-4.8257372999999999E-2</v>
      </c>
      <c r="K28" s="67">
        <v>-4.7176555000000002E-2</v>
      </c>
      <c r="L28" s="67">
        <v>-4.7916667000000003E-2</v>
      </c>
      <c r="M28" s="67">
        <v>-4.0898424000000003E-2</v>
      </c>
      <c r="N28" s="67">
        <v>-3.8117927000000003E-2</v>
      </c>
      <c r="O28" s="67">
        <v>-7.0678513999999998E-2</v>
      </c>
      <c r="P28" s="67">
        <v>-3.4431138E-2</v>
      </c>
      <c r="Q28" s="67">
        <v>-5.9257235999999998E-2</v>
      </c>
      <c r="R28" s="67">
        <v>-5.3257041999999997E-2</v>
      </c>
      <c r="S28" s="67">
        <v>-6.1484918999999999E-2</v>
      </c>
      <c r="T28" s="67">
        <v>-4.6230737000000001E-2</v>
      </c>
      <c r="U28" s="67">
        <v>-5.8206107E-2</v>
      </c>
      <c r="V28" s="67">
        <v>-5.3571428999999997E-2</v>
      </c>
      <c r="W28" s="67">
        <v>-5.5852355999999999E-2</v>
      </c>
      <c r="X28" s="67">
        <v>-5.8661777999999998E-2</v>
      </c>
      <c r="Y28" s="67">
        <v>-5.7913886999999997E-2</v>
      </c>
    </row>
    <row r="29" spans="2:25" x14ac:dyDescent="0.2">
      <c r="B29" s="58"/>
      <c r="C29" s="58"/>
      <c r="D29" s="65">
        <v>37653</v>
      </c>
      <c r="E29" s="69">
        <v>1.8600000000000001E-3</v>
      </c>
      <c r="F29" s="67">
        <v>-1.3614522E-2</v>
      </c>
      <c r="G29" s="67">
        <v>-8.2827170000000002E-3</v>
      </c>
      <c r="H29" s="67">
        <v>-7.7605319999999997E-3</v>
      </c>
      <c r="I29" s="67">
        <v>-8.9938169999999994E-3</v>
      </c>
      <c r="J29" s="67">
        <v>-8.4459459999999993E-3</v>
      </c>
      <c r="K29" s="67">
        <v>-3.5955055999999999E-2</v>
      </c>
      <c r="L29" s="67">
        <v>-1.3150685E-2</v>
      </c>
      <c r="M29" s="67">
        <v>-1.189227E-2</v>
      </c>
      <c r="N29" s="67">
        <v>4.9566295000000003E-3</v>
      </c>
      <c r="O29" s="67">
        <v>-1.3507625000000001E-2</v>
      </c>
      <c r="P29" s="67">
        <v>-7.7639750000000002E-3</v>
      </c>
      <c r="Q29" s="67">
        <v>5.7937430000000001E-4</v>
      </c>
      <c r="R29" s="67">
        <v>-9.3066539999999993E-3</v>
      </c>
      <c r="S29" s="67">
        <v>-3.7105749999999998E-3</v>
      </c>
      <c r="T29" s="67">
        <v>-1.7429193999999999E-2</v>
      </c>
      <c r="U29" s="67">
        <v>-1.8181817999999999E-2</v>
      </c>
      <c r="V29" s="67">
        <v>-4.592423E-3</v>
      </c>
      <c r="W29" s="67">
        <v>-8.1883319999999996E-3</v>
      </c>
      <c r="X29" s="67">
        <v>-1.2135922E-2</v>
      </c>
      <c r="Y29" s="67">
        <v>-8.9743589999999995E-3</v>
      </c>
    </row>
    <row r="30" spans="2:25" x14ac:dyDescent="0.2">
      <c r="B30" s="58"/>
      <c r="C30" s="58"/>
      <c r="D30" s="65">
        <v>37681</v>
      </c>
      <c r="E30" s="69">
        <v>1.8600000000000001E-3</v>
      </c>
      <c r="F30" s="67">
        <v>2.63586957E-2</v>
      </c>
      <c r="G30" s="67">
        <v>9.5291479999999994E-3</v>
      </c>
      <c r="H30" s="67">
        <v>9.5613047999999999E-3</v>
      </c>
      <c r="I30" s="67">
        <v>9.7087379000000001E-3</v>
      </c>
      <c r="J30" s="67">
        <v>9.1480846000000001E-3</v>
      </c>
      <c r="K30" s="67">
        <v>1.0946051599999999E-2</v>
      </c>
      <c r="L30" s="67">
        <v>2.3516237400000001E-2</v>
      </c>
      <c r="M30" s="67">
        <v>2.4130589099999999E-2</v>
      </c>
      <c r="N30" s="67">
        <v>2.6791277299999999E-2</v>
      </c>
      <c r="O30" s="67">
        <v>2.41179098E-2</v>
      </c>
      <c r="P30" s="67">
        <v>1.81674566E-2</v>
      </c>
      <c r="Q30" s="67">
        <v>3.1551270800000003E-2</v>
      </c>
      <c r="R30" s="67">
        <v>2.8964862300000001E-2</v>
      </c>
      <c r="S30" s="67">
        <v>2.5125628099999998E-2</v>
      </c>
      <c r="T30" s="67">
        <v>1.78173719E-2</v>
      </c>
      <c r="U30" s="67">
        <v>2.7041081599999999E-2</v>
      </c>
      <c r="V30" s="67">
        <v>2.22092344E-2</v>
      </c>
      <c r="W30" s="67">
        <v>2.65763418E-2</v>
      </c>
      <c r="X30" s="67">
        <v>3.7183936500000001E-2</v>
      </c>
      <c r="Y30" s="67">
        <v>2.38328436E-2</v>
      </c>
    </row>
    <row r="31" spans="2:25" x14ac:dyDescent="0.2">
      <c r="B31" s="58"/>
      <c r="C31" s="58"/>
      <c r="D31" s="65">
        <v>37712</v>
      </c>
      <c r="E31" s="69">
        <v>1.8600000000000001E-3</v>
      </c>
      <c r="F31" s="67">
        <v>4.1886196000000001E-2</v>
      </c>
      <c r="G31" s="67">
        <v>7.3829201100000005E-2</v>
      </c>
      <c r="H31" s="67">
        <v>7.3521282499999993E-2</v>
      </c>
      <c r="I31" s="67">
        <v>7.2992700699999996E-2</v>
      </c>
      <c r="J31" s="67">
        <v>7.3115860500000004E-2</v>
      </c>
      <c r="K31" s="67">
        <v>0.1043745203</v>
      </c>
      <c r="L31" s="67">
        <v>7.4877916399999994E-2</v>
      </c>
      <c r="M31" s="67">
        <v>4.5921864299999997E-2</v>
      </c>
      <c r="N31" s="67">
        <v>7.6086956499999997E-2</v>
      </c>
      <c r="O31" s="67">
        <v>6.4670138899999993E-2</v>
      </c>
      <c r="P31" s="67">
        <v>7.1538461499999997E-2</v>
      </c>
      <c r="Q31" s="67">
        <v>7.1609098600000004E-2</v>
      </c>
      <c r="R31" s="67">
        <v>7.2212065800000003E-2</v>
      </c>
      <c r="S31" s="67">
        <v>6.0292326399999999E-2</v>
      </c>
      <c r="T31" s="67">
        <v>6.4642082399999995E-2</v>
      </c>
      <c r="U31" s="67">
        <v>7.3758153500000007E-2</v>
      </c>
      <c r="V31" s="67">
        <v>9.1628959300000007E-2</v>
      </c>
      <c r="W31" s="67">
        <v>5.8379466499999998E-2</v>
      </c>
      <c r="X31" s="67">
        <v>6.0189573500000003E-2</v>
      </c>
      <c r="Y31" s="67">
        <v>5.90277778E-2</v>
      </c>
    </row>
    <row r="32" spans="2:25" x14ac:dyDescent="0.2">
      <c r="B32" s="58"/>
      <c r="C32" s="58"/>
      <c r="D32" s="65">
        <v>37742</v>
      </c>
      <c r="E32" s="69">
        <v>1.8600000000000001E-3</v>
      </c>
      <c r="F32" s="67">
        <v>4.9595141699999998E-2</v>
      </c>
      <c r="G32" s="67">
        <v>6.7622950799999998E-2</v>
      </c>
      <c r="H32" s="67">
        <v>6.7866323899999997E-2</v>
      </c>
      <c r="I32" s="67">
        <v>6.7398119100000001E-2</v>
      </c>
      <c r="J32" s="67">
        <v>6.69806384E-2</v>
      </c>
      <c r="K32" s="67">
        <v>8.38530839E-2</v>
      </c>
      <c r="L32" s="67">
        <v>5.5499495500000003E-2</v>
      </c>
      <c r="M32" s="67">
        <v>4.9244911400000001E-2</v>
      </c>
      <c r="N32" s="67">
        <v>9.3925759299999995E-2</v>
      </c>
      <c r="O32" s="67">
        <v>6.9483949599999997E-2</v>
      </c>
      <c r="P32" s="67">
        <v>6.241033E-2</v>
      </c>
      <c r="Q32" s="67">
        <v>9.3496996600000007E-2</v>
      </c>
      <c r="R32" s="67">
        <v>5.1981252700000001E-2</v>
      </c>
      <c r="S32" s="67">
        <v>5.2995391699999998E-2</v>
      </c>
      <c r="T32" s="67">
        <v>3.58306189E-2</v>
      </c>
      <c r="U32" s="67">
        <v>5.8465855900000002E-2</v>
      </c>
      <c r="V32" s="67">
        <v>4.4132918E-2</v>
      </c>
      <c r="W32" s="67">
        <v>3.2810271000000002E-2</v>
      </c>
      <c r="X32" s="67">
        <v>4.3322911999999998E-2</v>
      </c>
      <c r="Y32" s="67">
        <v>4.7406082299999999E-2</v>
      </c>
    </row>
    <row r="33" spans="2:25" x14ac:dyDescent="0.2">
      <c r="B33" s="58"/>
      <c r="C33" s="58"/>
      <c r="D33" s="65">
        <v>37773</v>
      </c>
      <c r="E33" s="69">
        <v>1.8600000000000001E-3</v>
      </c>
      <c r="F33" s="67">
        <v>1.6855285300000002E-2</v>
      </c>
      <c r="G33" s="67">
        <v>9.5648014999999992E-3</v>
      </c>
      <c r="H33" s="67">
        <v>1.0081613099999999E-2</v>
      </c>
      <c r="I33" s="67">
        <v>9.2728159999999997E-3</v>
      </c>
      <c r="J33" s="67">
        <v>9.2864125000000006E-3</v>
      </c>
      <c r="K33" s="67">
        <v>8.2539682999999992E-3</v>
      </c>
      <c r="L33" s="67">
        <v>1.38226883E-2</v>
      </c>
      <c r="M33" s="67">
        <v>1.87675946E-2</v>
      </c>
      <c r="N33" s="67">
        <v>0.02</v>
      </c>
      <c r="O33" s="67">
        <v>2.1681247599999998E-2</v>
      </c>
      <c r="P33" s="67">
        <v>5.3981107E-3</v>
      </c>
      <c r="Q33" s="67">
        <v>7.8947367999999997E-3</v>
      </c>
      <c r="R33" s="67">
        <v>1.29502226E-2</v>
      </c>
      <c r="S33" s="67">
        <v>1.5359297900000001E-2</v>
      </c>
      <c r="T33" s="67">
        <v>-6.6510170000000004E-3</v>
      </c>
      <c r="U33" s="67">
        <v>-4.4150100000000001E-4</v>
      </c>
      <c r="V33" s="67">
        <v>-1.1881188000000001E-2</v>
      </c>
      <c r="W33" s="67">
        <v>1.15260489E-2</v>
      </c>
      <c r="X33" s="67">
        <v>2.27565479E-2</v>
      </c>
      <c r="Y33" s="67">
        <v>1.02447353E-2</v>
      </c>
    </row>
    <row r="34" spans="2:25" x14ac:dyDescent="0.2">
      <c r="B34" s="58"/>
      <c r="C34" s="58"/>
      <c r="D34" s="65">
        <v>37803</v>
      </c>
      <c r="E34" s="69">
        <v>1.8600000000000001E-3</v>
      </c>
      <c r="F34" s="67">
        <v>2.0240056499999999E-2</v>
      </c>
      <c r="G34" s="67">
        <v>1.6493873700000002E-2</v>
      </c>
      <c r="H34" s="67">
        <v>1.6548463400000001E-2</v>
      </c>
      <c r="I34" s="67">
        <v>1.53920154E-2</v>
      </c>
      <c r="J34" s="67">
        <v>1.59036145E-2</v>
      </c>
      <c r="K34" s="67">
        <v>3.38345865E-2</v>
      </c>
      <c r="L34" s="67">
        <v>1.4025245400000001E-2</v>
      </c>
      <c r="M34" s="67">
        <v>3.6574214999999998E-3</v>
      </c>
      <c r="N34" s="67">
        <v>2.3476523499999999E-2</v>
      </c>
      <c r="O34" s="67">
        <v>4.34622468E-2</v>
      </c>
      <c r="P34" s="67">
        <v>1.4018691600000001E-2</v>
      </c>
      <c r="Q34" s="67">
        <v>3.6252354000000001E-2</v>
      </c>
      <c r="R34" s="67">
        <v>1.46825397E-2</v>
      </c>
      <c r="S34" s="67">
        <v>3.6196650499999997E-2</v>
      </c>
      <c r="T34" s="67">
        <v>1.6457680299999999E-2</v>
      </c>
      <c r="U34" s="67">
        <v>3.6435469700000001E-2</v>
      </c>
      <c r="V34" s="67">
        <v>3.2917705700000001E-2</v>
      </c>
      <c r="W34" s="67">
        <v>1.7623136000000001E-2</v>
      </c>
      <c r="X34" s="67">
        <v>2.4593580699999999E-2</v>
      </c>
      <c r="Y34" s="67">
        <v>9.7820010999999998E-3</v>
      </c>
    </row>
    <row r="35" spans="2:25" x14ac:dyDescent="0.2">
      <c r="B35" s="58"/>
      <c r="C35" s="58"/>
      <c r="D35" s="65">
        <v>37834</v>
      </c>
      <c r="E35" s="69">
        <v>1.8600000000000001E-3</v>
      </c>
      <c r="F35" s="67">
        <v>0.04</v>
      </c>
      <c r="G35" s="67">
        <v>4.8484848499999997E-2</v>
      </c>
      <c r="H35" s="67">
        <v>4.8175865300000002E-2</v>
      </c>
      <c r="I35" s="67">
        <v>4.7619047599999999E-2</v>
      </c>
      <c r="J35" s="67">
        <v>4.7709923699999997E-2</v>
      </c>
      <c r="K35" s="67">
        <v>4.8780487800000001E-2</v>
      </c>
      <c r="L35" s="67">
        <v>2.7493010299999999E-2</v>
      </c>
      <c r="M35" s="67">
        <v>1.9012572799999999E-2</v>
      </c>
      <c r="N35" s="67">
        <v>6.2377210199999998E-2</v>
      </c>
      <c r="O35" s="67">
        <v>5.9850374099999999E-2</v>
      </c>
      <c r="P35" s="67">
        <v>4.3046357600000001E-2</v>
      </c>
      <c r="Q35" s="67">
        <v>5.73263013E-2</v>
      </c>
      <c r="R35" s="67">
        <v>2.37247924E-2</v>
      </c>
      <c r="S35" s="67">
        <v>4.67682606E-2</v>
      </c>
      <c r="T35" s="67">
        <v>2.6827371700000002E-2</v>
      </c>
      <c r="U35" s="67">
        <v>4.7129391600000001E-2</v>
      </c>
      <c r="V35" s="67">
        <v>4.5831301800000002E-2</v>
      </c>
      <c r="W35" s="67">
        <v>3.36473755E-2</v>
      </c>
      <c r="X35" s="67">
        <v>2.2194821199999999E-2</v>
      </c>
      <c r="Y35" s="67">
        <v>2.85075461E-2</v>
      </c>
    </row>
    <row r="36" spans="2:25" x14ac:dyDescent="0.2">
      <c r="B36" s="58"/>
      <c r="C36" s="58"/>
      <c r="D36" s="65">
        <v>37865</v>
      </c>
      <c r="E36" s="69">
        <v>1.8600000000000001E-3</v>
      </c>
      <c r="F36" s="67">
        <v>-1.6407982000000002E-2</v>
      </c>
      <c r="G36" s="67">
        <v>-3.4421888999999997E-2</v>
      </c>
      <c r="H36" s="67">
        <v>-3.4543843999999997E-2</v>
      </c>
      <c r="I36" s="67">
        <v>-3.5182679000000001E-2</v>
      </c>
      <c r="J36" s="67">
        <v>-3.5246272000000002E-2</v>
      </c>
      <c r="K36" s="67">
        <v>-3.6311239000000002E-2</v>
      </c>
      <c r="L36" s="67">
        <v>-2.4586500000000001E-2</v>
      </c>
      <c r="M36" s="67">
        <v>-1.6413011000000002E-2</v>
      </c>
      <c r="N36" s="67">
        <v>-6.3520870000000002E-3</v>
      </c>
      <c r="O36" s="67">
        <v>-2.5462963000000002E-2</v>
      </c>
      <c r="P36" s="67">
        <v>-3.7712131000000003E-2</v>
      </c>
      <c r="Q36" s="67">
        <v>-2.3499252000000002E-2</v>
      </c>
      <c r="R36" s="67">
        <v>-2.8190475999999999E-2</v>
      </c>
      <c r="S36" s="67">
        <v>-4.3240556999999999E-2</v>
      </c>
      <c r="T36" s="67">
        <v>-3.4818420000000003E-2</v>
      </c>
      <c r="U36" s="67">
        <v>-4.1632982999999998E-2</v>
      </c>
      <c r="V36" s="67">
        <v>-4.3778801999999999E-2</v>
      </c>
      <c r="W36" s="67">
        <v>-3.0432918999999999E-2</v>
      </c>
      <c r="X36" s="67">
        <v>-3.0989273000000001E-2</v>
      </c>
      <c r="Y36" s="67">
        <v>-2.7889515E-2</v>
      </c>
    </row>
    <row r="37" spans="2:25" x14ac:dyDescent="0.2">
      <c r="B37" s="58"/>
      <c r="C37" s="58"/>
      <c r="D37" s="65">
        <v>37895</v>
      </c>
      <c r="E37" s="69">
        <v>1.8600000000000001E-3</v>
      </c>
      <c r="F37" s="67">
        <v>4.53640186E-2</v>
      </c>
      <c r="G37" s="67">
        <v>4.5413669099999998E-2</v>
      </c>
      <c r="H37" s="67">
        <v>4.5577617299999998E-2</v>
      </c>
      <c r="I37" s="67">
        <v>4.5078196899999999E-2</v>
      </c>
      <c r="J37" s="67">
        <v>4.4679871000000003E-2</v>
      </c>
      <c r="K37" s="67">
        <v>5.1116333700000002E-2</v>
      </c>
      <c r="L37" s="67">
        <v>2.59973106E-2</v>
      </c>
      <c r="M37" s="67">
        <v>1.6413011000000002E-2</v>
      </c>
      <c r="N37" s="67">
        <v>5.0446428600000003E-2</v>
      </c>
      <c r="O37" s="67">
        <v>4.4488711799999997E-2</v>
      </c>
      <c r="P37" s="67">
        <v>3.8585209000000002E-2</v>
      </c>
      <c r="Q37" s="67">
        <v>5.5865921800000003E-2</v>
      </c>
      <c r="R37" s="67">
        <v>2.9468044400000001E-2</v>
      </c>
      <c r="S37" s="67">
        <v>4.5662100499999997E-2</v>
      </c>
      <c r="T37" s="67">
        <v>3.0015197600000001E-2</v>
      </c>
      <c r="U37" s="67">
        <v>3.8303130099999999E-2</v>
      </c>
      <c r="V37" s="67">
        <v>5.8768218099999998E-2</v>
      </c>
      <c r="W37" s="67">
        <v>3.8029386300000002E-2</v>
      </c>
      <c r="X37" s="67">
        <v>4.2902967100000002E-2</v>
      </c>
      <c r="Y37" s="67">
        <v>2.3751686899999999E-2</v>
      </c>
    </row>
    <row r="38" spans="2:25" x14ac:dyDescent="0.2">
      <c r="B38" s="58"/>
      <c r="C38" s="58"/>
      <c r="D38" s="65">
        <v>37926</v>
      </c>
      <c r="E38" s="69">
        <v>1.8600000000000001E-3</v>
      </c>
      <c r="F38" s="67">
        <v>1.1351692199999999E-2</v>
      </c>
      <c r="G38" s="67">
        <v>6.3938618999999997E-3</v>
      </c>
      <c r="H38" s="67">
        <v>6.4157399E-3</v>
      </c>
      <c r="I38" s="67">
        <v>5.6719023E-3</v>
      </c>
      <c r="J38" s="67">
        <v>5.6818182E-3</v>
      </c>
      <c r="K38" s="67">
        <v>5.524862E-4</v>
      </c>
      <c r="L38" s="67">
        <v>4.7680971000000003E-3</v>
      </c>
      <c r="M38" s="67">
        <v>5.8411209999999995E-4</v>
      </c>
      <c r="N38" s="67">
        <v>-1.2195121999999999E-2</v>
      </c>
      <c r="O38" s="67">
        <v>-5.0031269999999996E-3</v>
      </c>
      <c r="P38" s="67">
        <v>6.1425061000000003E-3</v>
      </c>
      <c r="Q38" s="67">
        <v>-5.0352469999999996E-3</v>
      </c>
      <c r="R38" s="67">
        <v>1.4738393999999999E-3</v>
      </c>
      <c r="S38" s="67">
        <v>1.05566219E-2</v>
      </c>
      <c r="T38" s="67">
        <v>1.46681335E-2</v>
      </c>
      <c r="U38" s="67">
        <v>0</v>
      </c>
      <c r="V38" s="67">
        <v>2.6431718E-3</v>
      </c>
      <c r="W38" s="67">
        <v>0</v>
      </c>
      <c r="X38" s="67">
        <v>-5.6969239999999999E-3</v>
      </c>
      <c r="Y38" s="67">
        <v>-2.8788279999999999E-3</v>
      </c>
    </row>
    <row r="39" spans="2:25" x14ac:dyDescent="0.2">
      <c r="B39" s="58"/>
      <c r="C39" s="58"/>
      <c r="D39" s="65">
        <v>37956</v>
      </c>
      <c r="E39" s="69">
        <v>1.8600000000000001E-3</v>
      </c>
      <c r="F39" s="67">
        <v>1.25153878E-2</v>
      </c>
      <c r="G39" s="67">
        <v>3.0226700299999999E-2</v>
      </c>
      <c r="H39" s="67">
        <v>2.94860994E-2</v>
      </c>
      <c r="I39" s="67">
        <v>2.9664660400000001E-2</v>
      </c>
      <c r="J39" s="67">
        <v>2.97157623E-2</v>
      </c>
      <c r="K39" s="67">
        <v>2.6243849100000001E-2</v>
      </c>
      <c r="L39" s="67">
        <v>3.8855678900000003E-2</v>
      </c>
      <c r="M39" s="67">
        <v>4.3265070699999998E-2</v>
      </c>
      <c r="N39" s="67">
        <v>3.1131678600000001E-2</v>
      </c>
      <c r="O39" s="67">
        <v>8.6983535000000004E-3</v>
      </c>
      <c r="P39" s="67">
        <v>1.99757869E-2</v>
      </c>
      <c r="Q39" s="67">
        <v>0</v>
      </c>
      <c r="R39" s="67">
        <v>3.4921789699999997E-2</v>
      </c>
      <c r="S39" s="67">
        <v>9.3852650999999999E-3</v>
      </c>
      <c r="T39" s="67">
        <v>3.4717251300000002E-2</v>
      </c>
      <c r="U39" s="67">
        <v>2.13426465E-2</v>
      </c>
      <c r="V39" s="67">
        <v>2.0878642900000001E-2</v>
      </c>
      <c r="W39" s="67">
        <v>1.6313213699999999E-2</v>
      </c>
      <c r="X39" s="67">
        <v>5.6603774000000004E-3</v>
      </c>
      <c r="Y39" s="67">
        <v>2.8015564199999999E-2</v>
      </c>
    </row>
    <row r="40" spans="2:25" ht="12.75" customHeight="1" x14ac:dyDescent="0.2">
      <c r="B40" s="58"/>
      <c r="C40" s="58"/>
      <c r="D40" s="65">
        <v>37987</v>
      </c>
      <c r="E40" s="69">
        <v>1.8600000000000001E-3</v>
      </c>
      <c r="F40" s="67">
        <v>1.4210313E-3</v>
      </c>
      <c r="G40" s="67">
        <v>2.5234025199999999E-2</v>
      </c>
      <c r="H40" s="67">
        <v>2.5337147500000001E-2</v>
      </c>
      <c r="I40" s="67">
        <v>2.46038365E-2</v>
      </c>
      <c r="J40" s="67">
        <v>2.5073129999999999E-2</v>
      </c>
      <c r="K40" s="67">
        <v>3.24468085E-2</v>
      </c>
      <c r="L40" s="67">
        <v>1.9341563799999999E-2</v>
      </c>
      <c r="M40" s="67">
        <v>2.9215358899999998E-2</v>
      </c>
      <c r="N40" s="67">
        <v>1.18126273E-2</v>
      </c>
      <c r="O40" s="67">
        <v>3.1892057699999997E-2</v>
      </c>
      <c r="P40" s="67">
        <v>2.5000000000000001E-2</v>
      </c>
      <c r="Q40" s="67">
        <v>2.9358897500000002E-2</v>
      </c>
      <c r="R40" s="67">
        <v>2.1830985899999999E-2</v>
      </c>
      <c r="S40" s="67">
        <v>2.33535731E-2</v>
      </c>
      <c r="T40" s="67">
        <v>1.2114918699999999E-2</v>
      </c>
      <c r="U40" s="67">
        <v>2.2103658500000001E-2</v>
      </c>
      <c r="V40" s="67">
        <v>8.1370450000000007E-3</v>
      </c>
      <c r="W40" s="67">
        <v>2.6591458500000002E-2</v>
      </c>
      <c r="X40" s="67">
        <v>2.44360902E-2</v>
      </c>
      <c r="Y40" s="67">
        <v>2.32734632E-2</v>
      </c>
    </row>
    <row r="41" spans="2:25" x14ac:dyDescent="0.2">
      <c r="B41" s="58"/>
      <c r="C41" s="58"/>
      <c r="D41" s="65">
        <v>38018</v>
      </c>
      <c r="E41" s="69">
        <v>1.8600000000000001E-3</v>
      </c>
      <c r="F41" s="67">
        <v>3.2873376599999997E-2</v>
      </c>
      <c r="G41" s="67">
        <v>1.86581977E-2</v>
      </c>
      <c r="H41" s="67">
        <v>1.8740031899999999E-2</v>
      </c>
      <c r="I41" s="67">
        <v>1.8315018299999999E-2</v>
      </c>
      <c r="J41" s="67">
        <v>1.8352365400000001E-2</v>
      </c>
      <c r="K41" s="67">
        <v>8.2559339999999995E-3</v>
      </c>
      <c r="L41" s="67">
        <v>8.0677692999999995E-3</v>
      </c>
      <c r="M41" s="67">
        <v>3.0953027399999999E-2</v>
      </c>
      <c r="N41" s="67">
        <v>2.4144869199999999E-2</v>
      </c>
      <c r="O41" s="67">
        <v>5.6665672999999996E-3</v>
      </c>
      <c r="P41" s="67">
        <v>1.44927536E-2</v>
      </c>
      <c r="Q41" s="67">
        <v>1.7472334999999999E-3</v>
      </c>
      <c r="R41" s="67">
        <v>7.5731497000000002E-3</v>
      </c>
      <c r="S41" s="67">
        <v>6.3810391999999999E-3</v>
      </c>
      <c r="T41" s="67">
        <v>4.4293014999999998E-3</v>
      </c>
      <c r="U41" s="67">
        <v>9.3040566000000009E-3</v>
      </c>
      <c r="V41" s="67">
        <v>-7.669365E-3</v>
      </c>
      <c r="W41" s="67">
        <v>5.0840829000000001E-3</v>
      </c>
      <c r="X41" s="67">
        <v>1.31964809E-2</v>
      </c>
      <c r="Y41" s="67">
        <v>5.4227262000000002E-3</v>
      </c>
    </row>
    <row r="42" spans="2:25" x14ac:dyDescent="0.2">
      <c r="D42" s="65">
        <v>38047</v>
      </c>
      <c r="E42" s="69">
        <v>1.8600000000000001E-3</v>
      </c>
      <c r="F42" s="67">
        <v>-7.3686250000000002E-3</v>
      </c>
      <c r="G42" s="67">
        <v>-2.1956857E-2</v>
      </c>
      <c r="H42" s="67">
        <v>-2.1663443000000001E-2</v>
      </c>
      <c r="I42" s="67">
        <v>-2.2520742999999999E-2</v>
      </c>
      <c r="J42" s="67">
        <v>-2.2565320999999999E-2</v>
      </c>
      <c r="K42" s="67">
        <v>-1.3663968E-2</v>
      </c>
      <c r="L42" s="67">
        <v>-2.2556390999999999E-2</v>
      </c>
      <c r="M42" s="67">
        <v>-7.8534000000000004E-4</v>
      </c>
      <c r="N42" s="67">
        <v>-1.1609906999999999E-2</v>
      </c>
      <c r="O42" s="67">
        <v>-3.5641249999999999E-2</v>
      </c>
      <c r="P42" s="67">
        <v>-1.9285309E-2</v>
      </c>
      <c r="Q42" s="67">
        <v>-1.9756839000000002E-2</v>
      </c>
      <c r="R42" s="67">
        <v>-2.1276595999999998E-2</v>
      </c>
      <c r="S42" s="67">
        <v>-3.0384272E-2</v>
      </c>
      <c r="T42" s="67">
        <v>-1.3445377999999999E-2</v>
      </c>
      <c r="U42" s="67">
        <v>-2.7372263000000001E-2</v>
      </c>
      <c r="V42" s="67">
        <v>-2.6797108E-2</v>
      </c>
      <c r="W42" s="67">
        <v>-2.6974952E-2</v>
      </c>
      <c r="X42" s="67">
        <v>-1.3953488E-2</v>
      </c>
      <c r="Y42" s="67">
        <v>-2.8640776999999999E-2</v>
      </c>
    </row>
    <row r="43" spans="2:25" x14ac:dyDescent="0.2">
      <c r="D43" s="65">
        <v>38078</v>
      </c>
      <c r="E43" s="69">
        <v>1.8600000000000001E-3</v>
      </c>
      <c r="F43" s="67">
        <v>-2.2097306000000001E-2</v>
      </c>
      <c r="G43" s="67">
        <v>-2.1900665E-2</v>
      </c>
      <c r="H43" s="67">
        <v>-2.1602514E-2</v>
      </c>
      <c r="I43" s="67">
        <v>-2.2480930999999999E-2</v>
      </c>
      <c r="J43" s="67">
        <v>-2.2526146E-2</v>
      </c>
      <c r="K43" s="67">
        <v>-3.4535297E-2</v>
      </c>
      <c r="L43" s="67">
        <v>-2.8112450000000001E-2</v>
      </c>
      <c r="M43" s="67">
        <v>-1.3967926E-2</v>
      </c>
      <c r="N43" s="67">
        <v>-3.3372138000000003E-2</v>
      </c>
      <c r="O43" s="67">
        <v>-5.1512428999999998E-2</v>
      </c>
      <c r="P43" s="67">
        <v>-1.4384350000000001E-2</v>
      </c>
      <c r="Q43" s="67">
        <v>-3.2648358000000002E-2</v>
      </c>
      <c r="R43" s="67">
        <v>-2.9452055000000001E-2</v>
      </c>
      <c r="S43" s="67">
        <v>-3.6238531999999997E-2</v>
      </c>
      <c r="T43" s="67">
        <v>-3.5798717000000001E-2</v>
      </c>
      <c r="U43" s="67">
        <v>-3.1669151E-2</v>
      </c>
      <c r="V43" s="67">
        <v>-1.1265165000000001E-2</v>
      </c>
      <c r="W43" s="67">
        <v>-2.0866142000000001E-2</v>
      </c>
      <c r="X43" s="67">
        <v>-2.0870817E-2</v>
      </c>
      <c r="Y43" s="67">
        <v>-2.0104244E-2</v>
      </c>
    </row>
    <row r="44" spans="2:25" x14ac:dyDescent="0.2">
      <c r="D44" s="65">
        <v>38108</v>
      </c>
      <c r="E44" s="69">
        <v>1.8600000000000001E-3</v>
      </c>
      <c r="F44" s="67">
        <v>9.0533360000000004E-3</v>
      </c>
      <c r="G44" s="67">
        <v>4.7600159000000001E-3</v>
      </c>
      <c r="H44" s="67">
        <v>4.7808764999999996E-3</v>
      </c>
      <c r="I44" s="67">
        <v>4.0749795999999996E-3</v>
      </c>
      <c r="J44" s="67">
        <v>4.0832993E-3</v>
      </c>
      <c r="K44" s="67">
        <v>8.9098531999999998E-3</v>
      </c>
      <c r="L44" s="67">
        <v>6.1374795000000001E-3</v>
      </c>
      <c r="M44" s="67">
        <v>2.8161668800000001E-2</v>
      </c>
      <c r="N44" s="67">
        <v>-5.1813470000000002E-3</v>
      </c>
      <c r="O44" s="67">
        <v>2.0644354100000002E-2</v>
      </c>
      <c r="P44" s="67">
        <v>8.1206496999999996E-3</v>
      </c>
      <c r="Q44" s="67">
        <v>1.6065830699999999E-2</v>
      </c>
      <c r="R44" s="67">
        <v>6.9905627000000003E-3</v>
      </c>
      <c r="S44" s="67">
        <v>1.22873346E-2</v>
      </c>
      <c r="T44" s="67">
        <v>9.7357441000000006E-3</v>
      </c>
      <c r="U44" s="67">
        <v>1.2227741699999999E-2</v>
      </c>
      <c r="V44" s="67">
        <v>1.9607843100000001E-2</v>
      </c>
      <c r="W44" s="67">
        <v>1.07655502E-2</v>
      </c>
      <c r="X44" s="67">
        <v>6.9166363E-3</v>
      </c>
      <c r="Y44" s="67">
        <v>6.2735257000000001E-3</v>
      </c>
    </row>
    <row r="45" spans="2:25" x14ac:dyDescent="0.2">
      <c r="D45" s="65">
        <v>38139</v>
      </c>
      <c r="E45" s="69">
        <v>1.8600000000000001E-3</v>
      </c>
      <c r="F45" s="67">
        <v>1.7475728199999999E-2</v>
      </c>
      <c r="G45" s="67">
        <v>1.1829653000000001E-2</v>
      </c>
      <c r="H45" s="67">
        <v>1.1480601700000001E-2</v>
      </c>
      <c r="I45" s="67">
        <v>1.0940032400000001E-2</v>
      </c>
      <c r="J45" s="67">
        <v>1.09622412E-2</v>
      </c>
      <c r="K45" s="67">
        <v>9.3457943999999994E-3</v>
      </c>
      <c r="L45" s="67">
        <v>1.50528885E-2</v>
      </c>
      <c r="M45" s="67">
        <v>-7.57959E-4</v>
      </c>
      <c r="N45" s="67">
        <v>1.80288462E-2</v>
      </c>
      <c r="O45" s="67">
        <v>3.0312308600000001E-2</v>
      </c>
      <c r="P45" s="67">
        <v>1.09070034E-2</v>
      </c>
      <c r="Q45" s="67">
        <v>1.4403687300000001E-2</v>
      </c>
      <c r="R45" s="67">
        <v>1.5961138100000001E-2</v>
      </c>
      <c r="S45" s="67">
        <v>2.0959478300000001E-2</v>
      </c>
      <c r="T45" s="67">
        <v>1.8569463500000001E-2</v>
      </c>
      <c r="U45" s="67">
        <v>2.06922498E-2</v>
      </c>
      <c r="V45" s="67">
        <v>2.4744027299999999E-2</v>
      </c>
      <c r="W45" s="67">
        <v>9.4637223999999992E-3</v>
      </c>
      <c r="X45" s="67">
        <v>1.04504505E-2</v>
      </c>
      <c r="Y45" s="67">
        <v>1.47022178E-2</v>
      </c>
    </row>
    <row r="46" spans="2:25" x14ac:dyDescent="0.2">
      <c r="D46" s="65">
        <v>38169</v>
      </c>
      <c r="E46" s="69">
        <v>1.8600000000000001E-3</v>
      </c>
      <c r="F46" s="67">
        <v>-3.6944391E-2</v>
      </c>
      <c r="G46" s="67">
        <v>-3.1090122000000001E-2</v>
      </c>
      <c r="H46" s="67">
        <v>-3.083004E-2</v>
      </c>
      <c r="I46" s="67">
        <v>-3.1566167999999999E-2</v>
      </c>
      <c r="J46" s="67">
        <v>-3.1630169999999999E-2</v>
      </c>
      <c r="K46" s="67">
        <v>-4.6161826000000003E-2</v>
      </c>
      <c r="L46" s="67">
        <v>-3.9255362000000002E-2</v>
      </c>
      <c r="M46" s="67">
        <v>-5.5427841999999998E-2</v>
      </c>
      <c r="N46" s="67">
        <v>-5.1353503000000002E-2</v>
      </c>
      <c r="O46" s="67">
        <v>-7.7878788000000004E-2</v>
      </c>
      <c r="P46" s="67">
        <v>-2.9885057E-2</v>
      </c>
      <c r="Q46" s="67">
        <v>-7.0796460000000005E-2</v>
      </c>
      <c r="R46" s="67">
        <v>-3.7944118999999998E-2</v>
      </c>
      <c r="S46" s="67">
        <v>-4.7729379000000002E-2</v>
      </c>
      <c r="T46" s="67">
        <v>-3.7504261999999997E-2</v>
      </c>
      <c r="U46" s="67">
        <v>-4.6554934999999999E-2</v>
      </c>
      <c r="V46" s="67">
        <v>-4.4416244000000001E-2</v>
      </c>
      <c r="W46" s="67">
        <v>-4.3873518E-2</v>
      </c>
      <c r="X46" s="67">
        <v>-4.6745775000000003E-2</v>
      </c>
      <c r="Y46" s="67">
        <v>-3.7534178000000001E-2</v>
      </c>
    </row>
    <row r="47" spans="2:25" x14ac:dyDescent="0.2">
      <c r="D47" s="65">
        <v>38200</v>
      </c>
      <c r="E47" s="69">
        <v>1.8600000000000001E-3</v>
      </c>
      <c r="F47" s="67">
        <v>-2.7944110000000001E-3</v>
      </c>
      <c r="G47" s="67">
        <v>-1.012966E-2</v>
      </c>
      <c r="H47" s="67">
        <v>-9.7680100000000006E-3</v>
      </c>
      <c r="I47" s="67">
        <v>-1.0425354E-2</v>
      </c>
      <c r="J47" s="67">
        <v>-1.0447137E-2</v>
      </c>
      <c r="K47" s="67">
        <v>-9.7772950000000001E-3</v>
      </c>
      <c r="L47" s="67">
        <v>-4.6218489999999999E-3</v>
      </c>
      <c r="M47" s="67">
        <v>2.7575020299999999E-2</v>
      </c>
      <c r="N47" s="67">
        <v>-9.2398150000000002E-3</v>
      </c>
      <c r="O47" s="67">
        <v>-3.0941409E-2</v>
      </c>
      <c r="P47" s="67">
        <v>-1.1242604E-2</v>
      </c>
      <c r="Q47" s="67">
        <v>-1.1182439000000001E-2</v>
      </c>
      <c r="R47" s="67">
        <v>-4.2903109999999998E-3</v>
      </c>
      <c r="S47" s="67">
        <v>-1.9426906000000001E-2</v>
      </c>
      <c r="T47" s="67">
        <v>-1.2336975999999999E-2</v>
      </c>
      <c r="U47" s="67">
        <v>-9.3823299999999995E-3</v>
      </c>
      <c r="V47" s="67">
        <v>-2.6327336999999999E-2</v>
      </c>
      <c r="W47" s="67">
        <v>-1.0703993E-2</v>
      </c>
      <c r="X47" s="67">
        <v>-1.0192524999999999E-2</v>
      </c>
      <c r="Y47" s="67">
        <v>-5.6642639999999996E-3</v>
      </c>
    </row>
    <row r="48" spans="2:25" x14ac:dyDescent="0.2">
      <c r="D48" s="65">
        <v>38231</v>
      </c>
      <c r="E48" s="69">
        <v>1.8600000000000001E-3</v>
      </c>
      <c r="F48" s="67">
        <v>3.6425159200000001E-2</v>
      </c>
      <c r="G48" s="67">
        <v>2.2439820499999999E-2</v>
      </c>
      <c r="H48" s="67">
        <v>2.21220811E-2</v>
      </c>
      <c r="I48" s="67">
        <v>2.1419571599999999E-2</v>
      </c>
      <c r="J48" s="67">
        <v>2.1894736800000002E-2</v>
      </c>
      <c r="K48" s="67">
        <v>2.6258205699999999E-2</v>
      </c>
      <c r="L48" s="67">
        <v>1.6407235999999999E-2</v>
      </c>
      <c r="M48" s="67">
        <v>4.2016806699999999E-2</v>
      </c>
      <c r="N48" s="67">
        <v>3.4468263999999998E-2</v>
      </c>
      <c r="O48" s="67">
        <v>3.0670711199999999E-2</v>
      </c>
      <c r="P48" s="67">
        <v>1.849642E-2</v>
      </c>
      <c r="Q48" s="67">
        <v>2.9142381299999999E-2</v>
      </c>
      <c r="R48" s="67">
        <v>1.61117078E-2</v>
      </c>
      <c r="S48" s="67">
        <v>2.31641203E-2</v>
      </c>
      <c r="T48" s="67">
        <v>1.9552079600000001E-2</v>
      </c>
      <c r="U48" s="67">
        <v>1.05882353E-2</v>
      </c>
      <c r="V48" s="67">
        <v>5.8584948E-3</v>
      </c>
      <c r="W48" s="67">
        <v>8.2953130999999999E-3</v>
      </c>
      <c r="X48" s="67">
        <v>1.8223234599999999E-2</v>
      </c>
      <c r="Y48" s="67">
        <v>1.5491866999999999E-3</v>
      </c>
    </row>
    <row r="49" spans="4:25" x14ac:dyDescent="0.2">
      <c r="D49" s="65">
        <v>38261</v>
      </c>
      <c r="E49" s="69">
        <v>1.8600000000000001E-3</v>
      </c>
      <c r="F49" s="67">
        <v>-1.3310520000000001E-3</v>
      </c>
      <c r="G49" s="67">
        <v>3.9277297999999999E-3</v>
      </c>
      <c r="H49" s="67">
        <v>3.9447731999999996E-3</v>
      </c>
      <c r="I49" s="67">
        <v>3.2362459999999999E-3</v>
      </c>
      <c r="J49" s="67">
        <v>3.2441200000000001E-3</v>
      </c>
      <c r="K49" s="67">
        <v>1.36411333E-2</v>
      </c>
      <c r="L49" s="67">
        <v>2.0383203999999999E-3</v>
      </c>
      <c r="M49" s="67">
        <v>-1.0989011E-2</v>
      </c>
      <c r="N49" s="67">
        <v>-7.9776599999999999E-4</v>
      </c>
      <c r="O49" s="67">
        <v>1.1501597400000001E-2</v>
      </c>
      <c r="P49" s="67">
        <v>4.0462427999999996E-3</v>
      </c>
      <c r="Q49" s="67">
        <v>1.9047618999999998E-2</v>
      </c>
      <c r="R49" s="67">
        <v>-1.040944E-3</v>
      </c>
      <c r="S49" s="67">
        <v>7.1022727000000004E-3</v>
      </c>
      <c r="T49" s="67">
        <v>4.4581619000000003E-3</v>
      </c>
      <c r="U49" s="67">
        <v>1.2844729900000001E-2</v>
      </c>
      <c r="V49" s="67">
        <v>-2.1987690000000002E-3</v>
      </c>
      <c r="W49" s="67">
        <v>-1.2135920000000001E-3</v>
      </c>
      <c r="X49" s="67">
        <v>-3.6791800000000001E-4</v>
      </c>
      <c r="Y49" s="67">
        <v>-1.0154859999999999E-3</v>
      </c>
    </row>
    <row r="50" spans="4:25" x14ac:dyDescent="0.2">
      <c r="D50" s="65">
        <v>38292</v>
      </c>
      <c r="E50" s="69">
        <v>1.8600000000000001E-3</v>
      </c>
      <c r="F50" s="67">
        <v>5.41261673E-2</v>
      </c>
      <c r="G50" s="67">
        <v>4.2661448099999999E-2</v>
      </c>
      <c r="H50" s="67">
        <v>4.2845911899999999E-2</v>
      </c>
      <c r="I50" s="67">
        <v>4.23728814E-2</v>
      </c>
      <c r="J50" s="67">
        <v>4.2054185199999997E-2</v>
      </c>
      <c r="K50" s="67">
        <v>4.7545219600000001E-2</v>
      </c>
      <c r="L50" s="67">
        <v>5.0447518300000001E-2</v>
      </c>
      <c r="M50" s="67">
        <v>6.2578537300000001E-2</v>
      </c>
      <c r="N50" s="67">
        <v>4.4674910300000002E-2</v>
      </c>
      <c r="O50" s="67">
        <v>6.6750629699999994E-2</v>
      </c>
      <c r="P50" s="67">
        <v>3.1088082900000001E-2</v>
      </c>
      <c r="Q50" s="67">
        <v>4.5472211399999997E-2</v>
      </c>
      <c r="R50" s="67">
        <v>4.2013888899999997E-2</v>
      </c>
      <c r="S50" s="67">
        <v>4.6095954799999998E-2</v>
      </c>
      <c r="T50" s="67">
        <v>5.3814713899999998E-2</v>
      </c>
      <c r="U50" s="67">
        <v>3.5408125200000001E-2</v>
      </c>
      <c r="V50" s="67">
        <v>4.2272126799999997E-2</v>
      </c>
      <c r="W50" s="67">
        <v>3.8897893000000003E-2</v>
      </c>
      <c r="X50" s="67">
        <v>4.4918998500000001E-2</v>
      </c>
      <c r="Y50" s="67">
        <v>3.3842239199999999E-2</v>
      </c>
    </row>
    <row r="51" spans="4:25" x14ac:dyDescent="0.2">
      <c r="D51" s="65">
        <v>38322</v>
      </c>
      <c r="E51" s="69">
        <v>1.8600000000000001E-3</v>
      </c>
      <c r="F51" s="67">
        <v>1.6481547799999999E-2</v>
      </c>
      <c r="G51" s="67">
        <v>1.70876672E-2</v>
      </c>
      <c r="H51" s="67">
        <v>1.60387915E-2</v>
      </c>
      <c r="I51" s="67">
        <v>1.9540229900000001E-2</v>
      </c>
      <c r="J51" s="67">
        <v>1.95852535E-2</v>
      </c>
      <c r="K51" s="67">
        <v>2.2362664099999999E-2</v>
      </c>
      <c r="L51" s="67">
        <v>1.6774685500000001E-2</v>
      </c>
      <c r="M51" s="67">
        <v>4.6240074700000001E-2</v>
      </c>
      <c r="N51" s="67">
        <v>-2.6187803999999999E-2</v>
      </c>
      <c r="O51" s="67">
        <v>1.7326017999999999E-3</v>
      </c>
      <c r="P51" s="67">
        <v>8.8057237000000003E-3</v>
      </c>
      <c r="Q51" s="67">
        <v>2.2988505699999998E-2</v>
      </c>
      <c r="R51" s="67">
        <v>1.4768624899999999E-2</v>
      </c>
      <c r="S51" s="67">
        <v>1.42095915E-2</v>
      </c>
      <c r="T51" s="67">
        <v>2.5159235700000001E-2</v>
      </c>
      <c r="U51" s="67">
        <v>1.6666666699999999E-2</v>
      </c>
      <c r="V51" s="67">
        <v>2.2046588999999998E-2</v>
      </c>
      <c r="W51" s="67">
        <v>1.2653374199999999E-2</v>
      </c>
      <c r="X51" s="67">
        <v>2.28848821E-2</v>
      </c>
      <c r="Y51" s="67">
        <v>9.6828855000000002E-3</v>
      </c>
    </row>
    <row r="52" spans="4:25" x14ac:dyDescent="0.2">
      <c r="D52" s="65">
        <v>38353</v>
      </c>
      <c r="E52" s="69">
        <v>1.8600000000000001E-3</v>
      </c>
      <c r="F52" s="67">
        <v>-7.1403099999999995E-4</v>
      </c>
      <c r="G52" s="67">
        <v>-1.4027316E-2</v>
      </c>
      <c r="H52" s="67">
        <v>-1.4465875E-2</v>
      </c>
      <c r="I52" s="67">
        <v>-1.4812001999999999E-2</v>
      </c>
      <c r="J52" s="67">
        <v>-1.4845832E-2</v>
      </c>
      <c r="K52" s="67">
        <v>-2.5899281E-2</v>
      </c>
      <c r="L52" s="67">
        <v>-2.077824E-2</v>
      </c>
      <c r="M52" s="67">
        <v>-6.2866156000000006E-2</v>
      </c>
      <c r="N52" s="67">
        <v>-2.4893037999999999E-2</v>
      </c>
      <c r="O52" s="67">
        <v>-3.8752913999999999E-2</v>
      </c>
      <c r="P52" s="67">
        <v>-1.1025358000000001E-2</v>
      </c>
      <c r="Q52" s="67">
        <v>-3.3947273E-2</v>
      </c>
      <c r="R52" s="67">
        <v>-2.1526419000000001E-2</v>
      </c>
      <c r="S52" s="67">
        <v>-1.5964523000000001E-2</v>
      </c>
      <c r="T52" s="67">
        <v>-1.1927181E-2</v>
      </c>
      <c r="U52" s="67">
        <v>-3.9029535999999997E-2</v>
      </c>
      <c r="V52" s="67">
        <v>-2.3838881999999999E-2</v>
      </c>
      <c r="W52" s="67">
        <v>-2.1398548E-2</v>
      </c>
      <c r="X52" s="67">
        <v>-1.9869818000000001E-2</v>
      </c>
      <c r="Y52" s="67">
        <v>-1.955577E-2</v>
      </c>
    </row>
    <row r="53" spans="4:25" x14ac:dyDescent="0.2">
      <c r="D53" s="65">
        <v>38384</v>
      </c>
      <c r="E53" s="69">
        <v>1.8600000000000001E-3</v>
      </c>
      <c r="F53" s="67">
        <v>2.27030862E-2</v>
      </c>
      <c r="G53" s="67">
        <v>1.63995527E-2</v>
      </c>
      <c r="H53" s="67">
        <v>1.6860247299999999E-2</v>
      </c>
      <c r="I53" s="67">
        <v>1.61166539E-2</v>
      </c>
      <c r="J53" s="67">
        <v>1.5769230799999999E-2</v>
      </c>
      <c r="K53" s="67">
        <v>4.4160941999999998E-3</v>
      </c>
      <c r="L53" s="67">
        <v>-2.6850789999999999E-3</v>
      </c>
      <c r="M53" s="67">
        <v>1.1987533E-2</v>
      </c>
      <c r="N53" s="67">
        <v>1.1900039999999999E-3</v>
      </c>
      <c r="O53" s="67">
        <v>0</v>
      </c>
      <c r="P53" s="67">
        <v>-5.5463099999999998E-4</v>
      </c>
      <c r="Q53" s="67">
        <v>-1.669759E-3</v>
      </c>
      <c r="R53" s="67">
        <v>-7.6285240000000002E-3</v>
      </c>
      <c r="S53" s="67">
        <v>1.2987013E-2</v>
      </c>
      <c r="T53" s="67">
        <v>1.7045454500000001E-2</v>
      </c>
      <c r="U53" s="67">
        <v>1.0932944599999999E-2</v>
      </c>
      <c r="V53" s="67">
        <v>8.8198236000000003E-3</v>
      </c>
      <c r="W53" s="67">
        <v>6.9984447999999998E-3</v>
      </c>
      <c r="X53" s="67">
        <v>-3.4794699999999998E-4</v>
      </c>
      <c r="Y53" s="67">
        <v>2.4515810000000002E-4</v>
      </c>
    </row>
    <row r="54" spans="4:25" x14ac:dyDescent="0.2">
      <c r="D54" s="65">
        <v>38412</v>
      </c>
      <c r="E54" s="69">
        <v>1.8600000000000001E-3</v>
      </c>
      <c r="F54" s="67">
        <v>-1.5054507999999999E-2</v>
      </c>
      <c r="G54" s="67">
        <v>-1.7543860000000001E-2</v>
      </c>
      <c r="H54" s="67">
        <v>-1.7627617000000002E-2</v>
      </c>
      <c r="I54" s="67">
        <v>-1.8441852000000002E-2</v>
      </c>
      <c r="J54" s="67">
        <v>-1.8113207999999999E-2</v>
      </c>
      <c r="K54" s="67">
        <v>-2.7158099000000002E-2</v>
      </c>
      <c r="L54" s="67">
        <v>-2.8287461999999999E-2</v>
      </c>
      <c r="M54" s="67">
        <v>-1.6556291000000001E-2</v>
      </c>
      <c r="N54" s="67">
        <v>-2.6666667000000002E-2</v>
      </c>
      <c r="O54" s="67">
        <v>-2.7196653000000001E-2</v>
      </c>
      <c r="P54" s="67">
        <v>-1.7098730999999999E-2</v>
      </c>
      <c r="Q54" s="67">
        <v>-2.2008507E-2</v>
      </c>
      <c r="R54" s="67">
        <v>-2.5581395E-2</v>
      </c>
      <c r="S54" s="67">
        <v>-2.7765535000000001E-2</v>
      </c>
      <c r="T54" s="67">
        <v>-2.0698177000000002E-2</v>
      </c>
      <c r="U54" s="67">
        <v>-2.9369627999999998E-2</v>
      </c>
      <c r="V54" s="67">
        <v>-1.6062603000000002E-2</v>
      </c>
      <c r="W54" s="67">
        <v>-2.5680337000000001E-2</v>
      </c>
      <c r="X54" s="67">
        <v>-2.9747492E-2</v>
      </c>
      <c r="Y54" s="67">
        <v>-2.4835645999999999E-2</v>
      </c>
    </row>
    <row r="55" spans="4:25" x14ac:dyDescent="0.2">
      <c r="D55" s="65">
        <v>38443</v>
      </c>
      <c r="E55" s="69">
        <v>1.8600000000000001E-3</v>
      </c>
      <c r="F55" s="67">
        <v>-3.130496E-2</v>
      </c>
      <c r="G55" s="67">
        <v>-2.2752703999999999E-2</v>
      </c>
      <c r="H55" s="67">
        <v>-2.2863568000000001E-2</v>
      </c>
      <c r="I55" s="67">
        <v>-2.3452517999999999E-2</v>
      </c>
      <c r="J55" s="67">
        <v>-2.3506744E-2</v>
      </c>
      <c r="K55" s="67">
        <v>-2.2088353000000002E-2</v>
      </c>
      <c r="L55" s="67">
        <v>-1.1102300000000001E-2</v>
      </c>
      <c r="M55" s="67">
        <v>-9.3749999999999997E-3</v>
      </c>
      <c r="N55" s="67">
        <v>-4.2458551999999997E-2</v>
      </c>
      <c r="O55" s="67">
        <v>-3.1520395999999999E-2</v>
      </c>
      <c r="P55" s="67">
        <v>-1.6977928999999999E-2</v>
      </c>
      <c r="Q55" s="67">
        <v>-1.2004572999999999E-2</v>
      </c>
      <c r="R55" s="67">
        <v>-1.1000344E-2</v>
      </c>
      <c r="S55" s="67">
        <v>-3.2346240999999998E-2</v>
      </c>
      <c r="T55" s="67">
        <v>-2.5324470000000002E-2</v>
      </c>
      <c r="U55" s="67">
        <v>-5.2025270000000002E-3</v>
      </c>
      <c r="V55" s="67">
        <v>-2.7859855999999999E-2</v>
      </c>
      <c r="W55" s="67">
        <v>-1.6256939000000001E-2</v>
      </c>
      <c r="X55" s="67">
        <v>-2.1590499999999999E-2</v>
      </c>
      <c r="Y55" s="67">
        <v>-1.1581067E-2</v>
      </c>
    </row>
    <row r="56" spans="4:25" x14ac:dyDescent="0.2">
      <c r="D56" s="65">
        <v>38473</v>
      </c>
      <c r="E56" s="69">
        <v>1.8600000000000001E-3</v>
      </c>
      <c r="F56" s="67">
        <v>4.1019154299999999E-2</v>
      </c>
      <c r="G56" s="67">
        <v>4.0622627199999997E-2</v>
      </c>
      <c r="H56" s="67">
        <v>4.0442579200000002E-2</v>
      </c>
      <c r="I56" s="67">
        <v>3.9937353199999998E-2</v>
      </c>
      <c r="J56" s="67">
        <v>3.9638932500000001E-2</v>
      </c>
      <c r="K56" s="67">
        <v>4.2455242999999997E-2</v>
      </c>
      <c r="L56" s="67">
        <v>4.71434279E-2</v>
      </c>
      <c r="M56" s="67">
        <v>4.7688211100000003E-2</v>
      </c>
      <c r="N56" s="67">
        <v>6.1026935999999997E-2</v>
      </c>
      <c r="O56" s="67">
        <v>9.3919134000000001E-2</v>
      </c>
      <c r="P56" s="67">
        <v>3.8351459599999999E-2</v>
      </c>
      <c r="Q56" s="67">
        <v>7.1702453999999999E-2</v>
      </c>
      <c r="R56" s="67">
        <v>4.6761344000000003E-2</v>
      </c>
      <c r="S56" s="67">
        <v>4.1217798600000001E-2</v>
      </c>
      <c r="T56" s="67">
        <v>3.7876335400000002E-2</v>
      </c>
      <c r="U56" s="67">
        <v>7.7839851000000002E-2</v>
      </c>
      <c r="V56" s="67">
        <v>4.1089965399999998E-2</v>
      </c>
      <c r="W56" s="67">
        <v>4.2902967100000002E-2</v>
      </c>
      <c r="X56" s="67">
        <v>3.9603960399999999E-2</v>
      </c>
      <c r="Y56" s="67">
        <v>3.9056555899999998E-2</v>
      </c>
    </row>
    <row r="57" spans="4:25" x14ac:dyDescent="0.2">
      <c r="D57" s="65">
        <v>38504</v>
      </c>
      <c r="E57" s="69">
        <v>1.8600000000000001E-3</v>
      </c>
      <c r="F57" s="67">
        <v>7.2177350000000003E-3</v>
      </c>
      <c r="G57" s="67">
        <v>7.9652426000000002E-3</v>
      </c>
      <c r="H57" s="67">
        <v>8.0058223999999994E-3</v>
      </c>
      <c r="I57" s="67">
        <v>7.0974972000000004E-3</v>
      </c>
      <c r="J57" s="67">
        <v>7.1161048999999997E-3</v>
      </c>
      <c r="K57" s="67">
        <v>1.2165450100000001E-2</v>
      </c>
      <c r="L57" s="67">
        <v>-3.7792889999999999E-3</v>
      </c>
      <c r="M57" s="67">
        <v>5.6818182E-3</v>
      </c>
      <c r="N57" s="67">
        <v>-7.4714899999999999E-3</v>
      </c>
      <c r="O57" s="67">
        <v>-1.6138329E-2</v>
      </c>
      <c r="P57" s="67">
        <v>-5.4764510000000002E-3</v>
      </c>
      <c r="Q57" s="67">
        <v>-8.8746889999999998E-3</v>
      </c>
      <c r="R57" s="67">
        <v>-4.2581069999999997E-3</v>
      </c>
      <c r="S57" s="67">
        <v>-8.017817E-3</v>
      </c>
      <c r="T57" s="67">
        <v>5.5555556000000004E-3</v>
      </c>
      <c r="U57" s="67">
        <v>-1.8430034000000001E-2</v>
      </c>
      <c r="V57" s="67">
        <v>-1.0305029E-2</v>
      </c>
      <c r="W57" s="67">
        <v>-1.2195121999999999E-2</v>
      </c>
      <c r="X57" s="67">
        <v>-1.1180992000000001E-2</v>
      </c>
      <c r="Y57" s="67">
        <v>-1.2572534E-2</v>
      </c>
    </row>
    <row r="58" spans="4:25" x14ac:dyDescent="0.2">
      <c r="D58" s="65">
        <v>38534</v>
      </c>
      <c r="E58" s="69">
        <v>1.8600000000000001E-3</v>
      </c>
      <c r="F58" s="67">
        <v>3.9755351699999997E-2</v>
      </c>
      <c r="G58" s="67">
        <v>4.7687343100000001E-2</v>
      </c>
      <c r="H58" s="67">
        <v>4.7567567599999999E-2</v>
      </c>
      <c r="I58" s="67">
        <v>4.7019622400000002E-2</v>
      </c>
      <c r="J58" s="67">
        <v>4.6770601299999999E-2</v>
      </c>
      <c r="K58" s="67">
        <v>4.5651129300000003E-2</v>
      </c>
      <c r="L58" s="67">
        <v>4.0484298100000003E-2</v>
      </c>
      <c r="M58" s="67">
        <v>3.92552714E-2</v>
      </c>
      <c r="N58" s="67">
        <v>5.5335968399999998E-2</v>
      </c>
      <c r="O58" s="67">
        <v>5.3879941399999999E-2</v>
      </c>
      <c r="P58" s="67">
        <v>3.4653465299999998E-2</v>
      </c>
      <c r="Q58" s="67">
        <v>4.8156104499999998E-2</v>
      </c>
      <c r="R58" s="67">
        <v>4.0695766299999998E-2</v>
      </c>
      <c r="S58" s="67">
        <v>4.92610837E-2</v>
      </c>
      <c r="T58" s="67">
        <v>3.33639425E-2</v>
      </c>
      <c r="U58" s="67">
        <v>6.0132082000000003E-2</v>
      </c>
      <c r="V58" s="67">
        <v>3.87338609E-2</v>
      </c>
      <c r="W58" s="67">
        <v>4.4684129400000001E-2</v>
      </c>
      <c r="X58" s="67">
        <v>4.5197740100000001E-2</v>
      </c>
      <c r="Y58" s="67">
        <v>4.1819515799999998E-2</v>
      </c>
    </row>
    <row r="59" spans="4:25" x14ac:dyDescent="0.2">
      <c r="D59" s="65">
        <v>38565</v>
      </c>
      <c r="E59" s="69">
        <v>1.8600000000000001E-3</v>
      </c>
      <c r="F59" s="67">
        <v>3.9037084999999998E-3</v>
      </c>
      <c r="G59" s="67">
        <v>5.7941377000000002E-3</v>
      </c>
      <c r="H59" s="67">
        <v>5.8219177999999996E-3</v>
      </c>
      <c r="I59" s="67">
        <v>5.2816900999999999E-3</v>
      </c>
      <c r="J59" s="67">
        <v>5.2966102000000003E-3</v>
      </c>
      <c r="K59" s="67">
        <v>-8.2455340000000005E-3</v>
      </c>
      <c r="L59" s="67">
        <v>-1.7047514999999999E-2</v>
      </c>
      <c r="M59" s="67">
        <v>4.4987146999999998E-3</v>
      </c>
      <c r="N59" s="67">
        <v>-5.2277820000000003E-3</v>
      </c>
      <c r="O59" s="67">
        <v>-1.5461071E-2</v>
      </c>
      <c r="P59" s="67">
        <v>-9.0137859999999993E-3</v>
      </c>
      <c r="Q59" s="67">
        <v>-9.8605919999999996E-3</v>
      </c>
      <c r="R59" s="67">
        <v>-1.7924527999999999E-2</v>
      </c>
      <c r="S59" s="67">
        <v>-3.4057050000000002E-3</v>
      </c>
      <c r="T59" s="67">
        <v>1.2975523399999999E-2</v>
      </c>
      <c r="U59" s="67">
        <v>-1.2707721999999999E-2</v>
      </c>
      <c r="V59" s="67">
        <v>-1.12E-2</v>
      </c>
      <c r="W59" s="67">
        <v>-1.472212E-2</v>
      </c>
      <c r="X59" s="67">
        <v>-2.0917679000000002E-2</v>
      </c>
      <c r="Y59" s="67">
        <v>-1.5456674E-2</v>
      </c>
    </row>
    <row r="60" spans="4:25" x14ac:dyDescent="0.2">
      <c r="D60" s="65">
        <v>38596</v>
      </c>
      <c r="E60" s="69">
        <v>1.8600000000000001E-3</v>
      </c>
      <c r="F60" s="67">
        <v>2.2368844499999999E-2</v>
      </c>
      <c r="G60" s="67">
        <v>7.1041949000000002E-3</v>
      </c>
      <c r="H60" s="67">
        <v>7.4804488000000001E-3</v>
      </c>
      <c r="I60" s="67">
        <v>6.6456802999999998E-3</v>
      </c>
      <c r="J60" s="67">
        <v>6.6643283000000003E-3</v>
      </c>
      <c r="K60" s="67">
        <v>1.2014787400000001E-2</v>
      </c>
      <c r="L60" s="67">
        <v>5.1584376999999999E-3</v>
      </c>
      <c r="M60" s="67">
        <v>1.9392917400000001E-2</v>
      </c>
      <c r="N60" s="67">
        <v>1.4248218999999999E-2</v>
      </c>
      <c r="O60" s="67">
        <v>1.20956399E-2</v>
      </c>
      <c r="P60" s="67">
        <v>-1.074691E-3</v>
      </c>
      <c r="Q60" s="67">
        <v>2.9881504400000002E-2</v>
      </c>
      <c r="R60" s="67">
        <v>6.7243036000000003E-3</v>
      </c>
      <c r="S60" s="67">
        <v>2.4701873900000001E-2</v>
      </c>
      <c r="T60" s="67">
        <v>2.33968804E-2</v>
      </c>
      <c r="U60" s="67">
        <v>2.01719577E-2</v>
      </c>
      <c r="V60" s="67">
        <v>1.4949494900000001E-2</v>
      </c>
      <c r="W60" s="67">
        <v>2.9940119999999999E-3</v>
      </c>
      <c r="X60" s="67">
        <v>-2.4162929999999999E-3</v>
      </c>
      <c r="Y60" s="67">
        <v>3.0989273000000001E-3</v>
      </c>
    </row>
    <row r="61" spans="4:25" x14ac:dyDescent="0.2">
      <c r="D61" s="65">
        <v>38626</v>
      </c>
      <c r="E61" s="69">
        <v>1.8600000000000001E-3</v>
      </c>
      <c r="F61" s="67">
        <v>-1.8527241E-2</v>
      </c>
      <c r="G61" s="67">
        <v>-1.8126888000000001E-2</v>
      </c>
      <c r="H61" s="67">
        <v>-1.8218623E-2</v>
      </c>
      <c r="I61" s="67">
        <v>-1.8749999999999999E-2</v>
      </c>
      <c r="J61" s="67">
        <v>-1.8802228000000001E-2</v>
      </c>
      <c r="K61" s="67">
        <v>-1.0953902E-2</v>
      </c>
      <c r="L61" s="67">
        <v>-1.8368849999999999E-3</v>
      </c>
      <c r="M61" s="67">
        <v>-1.9151564999999999E-2</v>
      </c>
      <c r="N61" s="67">
        <v>-2.9205175999999999E-2</v>
      </c>
      <c r="O61" s="67">
        <v>-1.4416412999999999E-2</v>
      </c>
      <c r="P61" s="67">
        <v>-6.9892469999999996E-3</v>
      </c>
      <c r="Q61" s="67">
        <v>-1.6771837000000001E-2</v>
      </c>
      <c r="R61" s="67">
        <v>-3.504301E-3</v>
      </c>
      <c r="S61" s="67">
        <v>-1.9502075000000001E-2</v>
      </c>
      <c r="T61" s="67">
        <v>-4.1748941999999997E-2</v>
      </c>
      <c r="U61" s="67">
        <v>3.5587189000000001E-3</v>
      </c>
      <c r="V61" s="67">
        <v>-2.6294820999999999E-2</v>
      </c>
      <c r="W61" s="67">
        <v>-7.4710499999999999E-3</v>
      </c>
      <c r="X61" s="67">
        <v>3.1109574999999999E-3</v>
      </c>
      <c r="Y61" s="67">
        <v>-1.0714286E-2</v>
      </c>
    </row>
    <row r="62" spans="4:25" x14ac:dyDescent="0.2">
      <c r="D62" s="65">
        <v>38657</v>
      </c>
      <c r="E62" s="69">
        <v>1.8600000000000001E-3</v>
      </c>
      <c r="F62" s="67">
        <v>3.7143312599999999E-2</v>
      </c>
      <c r="G62" s="67">
        <v>4.47098976E-2</v>
      </c>
      <c r="H62" s="67">
        <v>4.4238683100000002E-2</v>
      </c>
      <c r="I62" s="67">
        <v>4.38007771E-2</v>
      </c>
      <c r="J62" s="67">
        <v>4.3570669499999999E-2</v>
      </c>
      <c r="K62" s="67">
        <v>5.5096418699999997E-2</v>
      </c>
      <c r="L62" s="67">
        <v>4.4952100199999998E-2</v>
      </c>
      <c r="M62" s="67">
        <v>2.21525601E-2</v>
      </c>
      <c r="N62" s="67">
        <v>3.4835289700000001E-2</v>
      </c>
      <c r="O62" s="67">
        <v>6.4725833799999993E-2</v>
      </c>
      <c r="P62" s="67">
        <v>4.1757049900000003E-2</v>
      </c>
      <c r="Q62" s="67">
        <v>5.5978352799999999E-2</v>
      </c>
      <c r="R62" s="67">
        <v>4.9295774600000002E-2</v>
      </c>
      <c r="S62" s="67">
        <v>3.9290240800000001E-2</v>
      </c>
      <c r="T62" s="67">
        <v>3.4928089199999998E-2</v>
      </c>
      <c r="U62" s="67">
        <v>5.0563607099999998E-2</v>
      </c>
      <c r="V62" s="67">
        <v>3.5903712800000001E-2</v>
      </c>
      <c r="W62" s="67">
        <v>4.68277946E-2</v>
      </c>
      <c r="X62" s="67">
        <v>5.1016890699999998E-2</v>
      </c>
      <c r="Y62" s="67">
        <v>4.4960116000000001E-2</v>
      </c>
    </row>
    <row r="63" spans="4:25" x14ac:dyDescent="0.2">
      <c r="D63" s="65">
        <v>38687</v>
      </c>
      <c r="E63" s="69">
        <v>1.8600000000000001E-3</v>
      </c>
      <c r="F63" s="67">
        <v>-2.0716769999999999E-2</v>
      </c>
      <c r="G63" s="67">
        <v>-6.7589310000000001E-3</v>
      </c>
      <c r="H63" s="67">
        <v>-6.7939180000000004E-3</v>
      </c>
      <c r="I63" s="67">
        <v>-1.3337780000000001E-3</v>
      </c>
      <c r="J63" s="67">
        <v>-1.6716820000000001E-3</v>
      </c>
      <c r="K63" s="67">
        <v>5.1457975999999999E-3</v>
      </c>
      <c r="L63" s="67">
        <v>-1.2517385000000001E-2</v>
      </c>
      <c r="M63" s="67">
        <v>-1.8655967999999998E-2</v>
      </c>
      <c r="N63" s="67">
        <v>-9.4843129999999998E-2</v>
      </c>
      <c r="O63" s="67">
        <v>-1.4602347E-2</v>
      </c>
      <c r="P63" s="67">
        <v>-1.5447992000000001E-2</v>
      </c>
      <c r="Q63" s="67">
        <v>3.6277602999999999E-3</v>
      </c>
      <c r="R63" s="67">
        <v>-1.8323821000000001E-2</v>
      </c>
      <c r="S63" s="67">
        <v>-1.314741E-2</v>
      </c>
      <c r="T63" s="67">
        <v>1.3904338E-3</v>
      </c>
      <c r="U63" s="67">
        <v>-1.6265060000000001E-2</v>
      </c>
      <c r="V63" s="67">
        <v>-1.0081427E-2</v>
      </c>
      <c r="W63" s="67">
        <v>-1.9230769000000002E-2</v>
      </c>
      <c r="X63" s="67">
        <v>-2.4951392999999999E-2</v>
      </c>
      <c r="Y63" s="67">
        <v>-1.4386846E-2</v>
      </c>
    </row>
    <row r="64" spans="4:25" x14ac:dyDescent="0.2">
      <c r="D64" s="65">
        <v>38718</v>
      </c>
      <c r="E64" s="69">
        <v>1.8600000000000001E-3</v>
      </c>
      <c r="F64" s="67">
        <v>3.4649720100000003E-2</v>
      </c>
      <c r="G64" s="67">
        <v>3.1826861900000003E-2</v>
      </c>
      <c r="H64" s="67">
        <v>3.16698656E-2</v>
      </c>
      <c r="I64" s="67">
        <v>3.0819672100000001E-2</v>
      </c>
      <c r="J64" s="67">
        <v>3.125E-2</v>
      </c>
      <c r="K64" s="67">
        <v>2.0519262999999999E-2</v>
      </c>
      <c r="L64" s="67">
        <v>1.6308119400000001E-2</v>
      </c>
      <c r="M64" s="67">
        <v>1.6583416600000001E-2</v>
      </c>
      <c r="N64" s="67">
        <v>4.8513302000000001E-2</v>
      </c>
      <c r="O64" s="67">
        <v>2.5960540000000001E-2</v>
      </c>
      <c r="P64" s="67">
        <v>1.4470284200000001E-2</v>
      </c>
      <c r="Q64" s="67">
        <v>3.4993062999999998E-2</v>
      </c>
      <c r="R64" s="67">
        <v>1.08335841E-2</v>
      </c>
      <c r="S64" s="67">
        <v>2.9702970299999999E-2</v>
      </c>
      <c r="T64" s="67">
        <v>4.7593146599999997E-2</v>
      </c>
      <c r="U64" s="67">
        <v>9.0036014000000001E-3</v>
      </c>
      <c r="V64" s="67">
        <v>2.0408163300000001E-2</v>
      </c>
      <c r="W64" s="67">
        <v>8.9381479999999999E-3</v>
      </c>
      <c r="X64" s="67">
        <v>-9.85545E-4</v>
      </c>
      <c r="Y64" s="67">
        <v>4.0992939999999999E-3</v>
      </c>
    </row>
    <row r="65" spans="4:25" x14ac:dyDescent="0.2">
      <c r="D65" s="65">
        <v>38749</v>
      </c>
      <c r="E65" s="69">
        <v>1.8600000000000001E-3</v>
      </c>
      <c r="F65" s="67">
        <v>-4.2162480000000002E-2</v>
      </c>
      <c r="G65" s="67">
        <v>-2.2586634000000001E-2</v>
      </c>
      <c r="H65" s="67">
        <v>-2.2706065000000001E-2</v>
      </c>
      <c r="I65" s="67">
        <v>-2.3285486000000001E-2</v>
      </c>
      <c r="J65" s="67">
        <v>-2.3359999999999999E-2</v>
      </c>
      <c r="K65" s="67">
        <v>-9.8603119999999995E-3</v>
      </c>
      <c r="L65" s="67">
        <v>-5.1072519999999996E-3</v>
      </c>
      <c r="M65" s="67">
        <v>-2.2125642000000001E-2</v>
      </c>
      <c r="N65" s="67">
        <v>-7.8622239999999993E-3</v>
      </c>
      <c r="O65" s="67">
        <v>-1.9478876999999999E-2</v>
      </c>
      <c r="P65" s="67">
        <v>-6.6292709999999999E-3</v>
      </c>
      <c r="Q65" s="67">
        <v>-5.2293440000000004E-3</v>
      </c>
      <c r="R65" s="67">
        <v>-7.4338390000000002E-3</v>
      </c>
      <c r="S65" s="67">
        <v>-1.2702079E-2</v>
      </c>
      <c r="T65" s="67">
        <v>-2.0031217E-2</v>
      </c>
      <c r="U65" s="67">
        <v>-1.8435920000000001E-2</v>
      </c>
      <c r="V65" s="67">
        <v>-7.5244539999999999E-3</v>
      </c>
      <c r="W65" s="67">
        <v>-7.4336280000000003E-3</v>
      </c>
      <c r="X65" s="67">
        <v>-1.4792899E-2</v>
      </c>
      <c r="Y65" s="67">
        <v>-9.5216499999999996E-3</v>
      </c>
    </row>
    <row r="66" spans="4:25" x14ac:dyDescent="0.2">
      <c r="D66" s="65">
        <v>38777</v>
      </c>
      <c r="E66" s="69">
        <v>1.8600000000000001E-3</v>
      </c>
      <c r="F66" s="67">
        <v>9.4053398000000007E-3</v>
      </c>
      <c r="G66" s="67">
        <v>8.7691825999999997E-3</v>
      </c>
      <c r="H66" s="67">
        <v>8.8161209000000001E-3</v>
      </c>
      <c r="I66" s="67">
        <v>8.0775443999999991E-3</v>
      </c>
      <c r="J66" s="67">
        <v>8.4278767999999993E-3</v>
      </c>
      <c r="K66" s="67">
        <v>3.6945812999999998E-3</v>
      </c>
      <c r="L66" s="67">
        <v>1.3568521E-3</v>
      </c>
      <c r="M66" s="67">
        <v>1.0226589100000001E-2</v>
      </c>
      <c r="N66" s="67">
        <v>1.56133829E-2</v>
      </c>
      <c r="O66" s="67">
        <v>1.52284264E-2</v>
      </c>
      <c r="P66" s="67">
        <v>4.0691759999999999E-3</v>
      </c>
      <c r="Q66" s="67">
        <v>6.6627183999999999E-3</v>
      </c>
      <c r="R66" s="67">
        <v>-2.6682479999999998E-3</v>
      </c>
      <c r="S66" s="67">
        <v>8.4517863999999995E-3</v>
      </c>
      <c r="T66" s="67">
        <v>-6.2810779999999998E-3</v>
      </c>
      <c r="U66" s="67">
        <v>-9.8802400000000002E-3</v>
      </c>
      <c r="V66" s="67">
        <v>1.01275319E-2</v>
      </c>
      <c r="W66" s="67">
        <v>1.4114326E-3</v>
      </c>
      <c r="X66" s="67">
        <v>0</v>
      </c>
      <c r="Y66" s="67">
        <v>2.0417423000000001E-3</v>
      </c>
    </row>
    <row r="67" spans="4:25" x14ac:dyDescent="0.2">
      <c r="D67" s="65">
        <v>38808</v>
      </c>
      <c r="E67" s="69">
        <v>1.8600000000000001E-3</v>
      </c>
      <c r="F67" s="67">
        <v>2.0964360599999999E-2</v>
      </c>
      <c r="G67" s="67">
        <v>1.454658E-2</v>
      </c>
      <c r="H67" s="67">
        <v>1.46235221E-2</v>
      </c>
      <c r="I67" s="67">
        <v>1.37380192E-2</v>
      </c>
      <c r="J67" s="67">
        <v>1.3782051300000001E-2</v>
      </c>
      <c r="K67" s="67">
        <v>1.14145944E-2</v>
      </c>
      <c r="L67" s="67">
        <v>3.7237644000000002E-3</v>
      </c>
      <c r="M67" s="67">
        <v>1.2487611500000001E-2</v>
      </c>
      <c r="N67" s="67">
        <v>1.3483965000000001E-2</v>
      </c>
      <c r="O67" s="67">
        <v>-1.0515774E-2</v>
      </c>
      <c r="P67" s="67">
        <v>4.5662100000000002E-3</v>
      </c>
      <c r="Q67" s="67">
        <v>-4.2728749999999998E-3</v>
      </c>
      <c r="R67" s="67">
        <v>2.9717682000000001E-3</v>
      </c>
      <c r="S67" s="67">
        <v>-2.2753130000000002E-3</v>
      </c>
      <c r="T67" s="67">
        <v>9.9763717999999998E-3</v>
      </c>
      <c r="U67" s="67">
        <v>-4.5276179999999997E-3</v>
      </c>
      <c r="V67" s="67">
        <v>3.7064489999999998E-4</v>
      </c>
      <c r="W67" s="67">
        <v>-1.407955E-3</v>
      </c>
      <c r="X67" s="67">
        <v>-8.6206900000000003E-3</v>
      </c>
      <c r="Y67" s="67">
        <v>-2.9398459999999999E-3</v>
      </c>
    </row>
    <row r="68" spans="4:25" x14ac:dyDescent="0.2">
      <c r="D68" s="65">
        <v>38838</v>
      </c>
      <c r="E68" s="69">
        <v>1.8600000000000001E-3</v>
      </c>
      <c r="F68" s="67">
        <v>-3.8450248999999999E-2</v>
      </c>
      <c r="G68" s="67">
        <v>-3.6912752E-2</v>
      </c>
      <c r="H68" s="67">
        <v>-3.6798527999999997E-2</v>
      </c>
      <c r="I68" s="67">
        <v>-3.7492124000000002E-2</v>
      </c>
      <c r="J68" s="67">
        <v>-3.7610618999999998E-2</v>
      </c>
      <c r="K68" s="67">
        <v>-5.0080775000000001E-2</v>
      </c>
      <c r="L68" s="67">
        <v>-2.9759892E-2</v>
      </c>
      <c r="M68" s="67">
        <v>-4.4287673999999999E-2</v>
      </c>
      <c r="N68" s="67">
        <v>-3.8102085000000001E-2</v>
      </c>
      <c r="O68" s="67">
        <v>-6.8930303999999998E-2</v>
      </c>
      <c r="P68" s="67">
        <v>-2.9426687E-2</v>
      </c>
      <c r="Q68" s="67">
        <v>-5.1339285999999998E-2</v>
      </c>
      <c r="R68" s="67">
        <v>-3.5108598999999997E-2</v>
      </c>
      <c r="S68" s="67">
        <v>-5.8890577999999999E-2</v>
      </c>
      <c r="T68" s="67">
        <v>-4.5785640000000002E-2</v>
      </c>
      <c r="U68" s="67">
        <v>-5.7997557999999998E-2</v>
      </c>
      <c r="V68" s="67">
        <v>-4.1682173000000003E-2</v>
      </c>
      <c r="W68" s="67">
        <v>-3.2531825E-2</v>
      </c>
      <c r="X68" s="67">
        <v>-4.5760430999999997E-2</v>
      </c>
      <c r="Y68" s="67">
        <v>-3.8444039999999999E-2</v>
      </c>
    </row>
    <row r="69" spans="4:25" x14ac:dyDescent="0.2">
      <c r="D69" s="65">
        <v>38869</v>
      </c>
      <c r="E69" s="69">
        <v>1.8600000000000001E-3</v>
      </c>
      <c r="F69" s="67">
        <v>-2.567976E-3</v>
      </c>
      <c r="G69" s="67">
        <v>-5.9579810000000002E-3</v>
      </c>
      <c r="H69" s="67">
        <v>-5.674653E-3</v>
      </c>
      <c r="I69" s="67">
        <v>-6.1588329999999998E-3</v>
      </c>
      <c r="J69" s="67">
        <v>-6.5040649999999998E-3</v>
      </c>
      <c r="K69" s="67">
        <v>-7.1609100000000004E-3</v>
      </c>
      <c r="L69" s="67">
        <v>-1.3778848999999999E-2</v>
      </c>
      <c r="M69" s="67">
        <v>1.8274112E-3</v>
      </c>
      <c r="N69" s="67">
        <v>-2.2836096E-2</v>
      </c>
      <c r="O69" s="67">
        <v>-2.3361976E-2</v>
      </c>
      <c r="P69" s="67">
        <v>-1.498708E-2</v>
      </c>
      <c r="Q69" s="67">
        <v>-1.2939002E-2</v>
      </c>
      <c r="R69" s="67">
        <v>-1.6742770000000001E-2</v>
      </c>
      <c r="S69" s="67">
        <v>-2.4187152999999999E-2</v>
      </c>
      <c r="T69" s="67">
        <v>-2.5074144E-2</v>
      </c>
      <c r="U69" s="67">
        <v>-2.1079527000000001E-2</v>
      </c>
      <c r="V69" s="67">
        <v>-1.5331545E-2</v>
      </c>
      <c r="W69" s="67">
        <v>-1.9105983999999999E-2</v>
      </c>
      <c r="X69" s="67">
        <v>-1.6689847000000001E-2</v>
      </c>
      <c r="Y69" s="67">
        <v>-1.9172317000000001E-2</v>
      </c>
    </row>
    <row r="70" spans="4:25" x14ac:dyDescent="0.2">
      <c r="D70" s="65">
        <v>38899</v>
      </c>
      <c r="E70" s="69">
        <v>1.8600000000000001E-3</v>
      </c>
      <c r="F70" s="67">
        <v>-2.3252325000000001E-2</v>
      </c>
      <c r="G70" s="67">
        <v>-1.7857142999999999E-2</v>
      </c>
      <c r="H70" s="67">
        <v>-1.8261965000000002E-2</v>
      </c>
      <c r="I70" s="67">
        <v>-1.8788467999999999E-2</v>
      </c>
      <c r="J70" s="67">
        <v>-1.8530558999999999E-2</v>
      </c>
      <c r="K70" s="67">
        <v>-2.1088148000000001E-2</v>
      </c>
      <c r="L70" s="67">
        <v>-1.5592516000000001E-2</v>
      </c>
      <c r="M70" s="67">
        <v>8.4405144999999994E-3</v>
      </c>
      <c r="N70" s="67">
        <v>-3.8965905000000002E-2</v>
      </c>
      <c r="O70" s="67">
        <v>-5.4238212000000001E-2</v>
      </c>
      <c r="P70" s="67">
        <v>-2.4530270999999999E-2</v>
      </c>
      <c r="Q70" s="67">
        <v>-3.5703197999999998E-2</v>
      </c>
      <c r="R70" s="67">
        <v>-1.9662058E-2</v>
      </c>
      <c r="S70" s="67">
        <v>-4.0371417E-2</v>
      </c>
      <c r="T70" s="67">
        <v>-3.4577387000000001E-2</v>
      </c>
      <c r="U70" s="67">
        <v>-3.4627831999999997E-2</v>
      </c>
      <c r="V70" s="67">
        <v>-2.1638331E-2</v>
      </c>
      <c r="W70" s="67">
        <v>-2.7007298999999999E-2</v>
      </c>
      <c r="X70" s="67">
        <v>-5.0352112999999997E-2</v>
      </c>
      <c r="Y70" s="67">
        <v>-1.6339095000000001E-2</v>
      </c>
    </row>
    <row r="71" spans="4:25" x14ac:dyDescent="0.2">
      <c r="D71" s="65">
        <v>38930</v>
      </c>
      <c r="E71" s="69">
        <v>1.8600000000000001E-3</v>
      </c>
      <c r="F71" s="67">
        <v>1.7462525100000001E-2</v>
      </c>
      <c r="G71" s="67">
        <v>2.3725553100000001E-2</v>
      </c>
      <c r="H71" s="67">
        <v>2.3525620399999999E-2</v>
      </c>
      <c r="I71" s="67">
        <v>2.2893165199999999E-2</v>
      </c>
      <c r="J71" s="67">
        <v>2.29693742E-2</v>
      </c>
      <c r="K71" s="67">
        <v>4.34027778E-2</v>
      </c>
      <c r="L71" s="67">
        <v>4.2877391899999999E-2</v>
      </c>
      <c r="M71" s="67">
        <v>-5.2261310000000002E-3</v>
      </c>
      <c r="N71" s="67">
        <v>2.8774142700000001E-2</v>
      </c>
      <c r="O71" s="67">
        <v>7.3900293300000003E-2</v>
      </c>
      <c r="P71" s="67">
        <v>3.1233171800000001E-2</v>
      </c>
      <c r="Q71" s="67">
        <v>2.9219719200000001E-2</v>
      </c>
      <c r="R71" s="67">
        <v>3.7563131299999997E-2</v>
      </c>
      <c r="S71" s="67">
        <v>3.1874203099999998E-2</v>
      </c>
      <c r="T71" s="67">
        <v>4.80274443E-2</v>
      </c>
      <c r="U71" s="67">
        <v>4.1652556700000003E-2</v>
      </c>
      <c r="V71" s="67">
        <v>4.2527821899999999E-2</v>
      </c>
      <c r="W71" s="67">
        <v>3.7792894899999999E-2</v>
      </c>
      <c r="X71" s="67">
        <v>2.76532138E-2</v>
      </c>
      <c r="Y71" s="67">
        <v>3.5411108400000002E-2</v>
      </c>
    </row>
  </sheetData>
  <sheetProtection algorithmName="SHA-512" hashValue="LB7yKPQYNkfVN2254E0TpdiYxPrBPxPyPkWJU5+qudn60SCJncA2hKF9Dq97OtE0DzBKhbSgppuD+5v95kN4Wg==" saltValue="QGqwJPqBio6RrT0nXpOdKA==" spinCount="100000" sheet="1" objects="1" scenarios="1"/>
  <phoneticPr fontId="2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Y168"/>
  <sheetViews>
    <sheetView windowProtection="1" showGridLines="0" workbookViewId="0">
      <pane ySplit="7" topLeftCell="A8" activePane="bottomLeft" state="frozen"/>
      <selection pane="bottomLeft" activeCell="A4" sqref="A4"/>
    </sheetView>
  </sheetViews>
  <sheetFormatPr defaultRowHeight="12.75" x14ac:dyDescent="0.2"/>
  <cols>
    <col min="1" max="2" width="9.140625" style="57"/>
    <col min="3" max="3" width="1.85546875" style="57" customWidth="1"/>
    <col min="4" max="4" width="10.5703125" style="57" customWidth="1"/>
    <col min="5" max="5" width="9.28515625" style="57" bestFit="1" customWidth="1"/>
    <col min="6" max="25" width="9.7109375" style="57" bestFit="1" customWidth="1"/>
    <col min="26" max="16384" width="9.140625" style="57"/>
  </cols>
  <sheetData>
    <row r="1" spans="2:25" customFormat="1" ht="11.25" customHeight="1" x14ac:dyDescent="0.2"/>
    <row r="2" spans="2:25" customFormat="1" ht="11.25" customHeight="1" x14ac:dyDescent="0.2"/>
    <row r="3" spans="2:25" customFormat="1" ht="18" x14ac:dyDescent="0.25">
      <c r="B3" s="92" t="s">
        <v>64</v>
      </c>
      <c r="C3" s="30"/>
    </row>
    <row r="4" spans="2:25" customFormat="1" ht="18" x14ac:dyDescent="0.25">
      <c r="B4" s="93" t="s">
        <v>234</v>
      </c>
      <c r="C4" s="31"/>
    </row>
    <row r="5" spans="2:25" customFormat="1" ht="18" x14ac:dyDescent="0.25">
      <c r="B5" s="93" t="s">
        <v>235</v>
      </c>
      <c r="C5" s="31"/>
    </row>
    <row r="6" spans="2:25" customFormat="1" ht="11.25" customHeight="1" x14ac:dyDescent="0.2"/>
    <row r="7" spans="2:25" customFormat="1" ht="12" customHeight="1" x14ac:dyDescent="0.2"/>
    <row r="8" spans="2:25" x14ac:dyDescent="0.2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25" ht="12.75" customHeight="1" x14ac:dyDescent="0.2">
      <c r="B9" s="58"/>
      <c r="C9" s="58"/>
      <c r="D9" s="99" t="s">
        <v>217</v>
      </c>
      <c r="E9" s="98" t="s">
        <v>230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25" ht="12.75" customHeight="1" x14ac:dyDescent="0.2">
      <c r="B10" s="58"/>
      <c r="C10" s="58"/>
      <c r="E10" s="98" t="s">
        <v>231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2:25" x14ac:dyDescent="0.2">
      <c r="B11" s="58"/>
      <c r="C11" s="58"/>
      <c r="D11" s="99" t="s">
        <v>138</v>
      </c>
      <c r="E11" s="101" t="s">
        <v>229</v>
      </c>
      <c r="F11" s="99" t="s">
        <v>142</v>
      </c>
      <c r="G11" s="99" t="s">
        <v>144</v>
      </c>
      <c r="H11" s="99" t="s">
        <v>151</v>
      </c>
      <c r="I11" s="99" t="s">
        <v>145</v>
      </c>
      <c r="J11" s="99" t="s">
        <v>143</v>
      </c>
      <c r="K11" s="99" t="s">
        <v>147</v>
      </c>
      <c r="L11" s="99" t="s">
        <v>146</v>
      </c>
      <c r="M11" s="99" t="s">
        <v>149</v>
      </c>
      <c r="N11" s="99" t="s">
        <v>148</v>
      </c>
      <c r="O11" s="99" t="s">
        <v>161</v>
      </c>
      <c r="P11" s="99" t="s">
        <v>150</v>
      </c>
      <c r="Q11" s="99" t="s">
        <v>152</v>
      </c>
      <c r="R11" s="99" t="s">
        <v>153</v>
      </c>
      <c r="S11" s="99" t="s">
        <v>157</v>
      </c>
      <c r="T11" s="99" t="s">
        <v>155</v>
      </c>
      <c r="U11" s="99" t="s">
        <v>156</v>
      </c>
      <c r="V11" s="99" t="s">
        <v>158</v>
      </c>
      <c r="W11" s="99" t="s">
        <v>154</v>
      </c>
      <c r="X11" s="99" t="s">
        <v>160</v>
      </c>
      <c r="Y11" s="99" t="s">
        <v>159</v>
      </c>
    </row>
    <row r="12" spans="2:25" x14ac:dyDescent="0.2">
      <c r="B12" s="58"/>
      <c r="C12" s="58"/>
      <c r="D12" s="63">
        <v>37979</v>
      </c>
      <c r="E12" s="69">
        <v>5.9999999999999995E-4</v>
      </c>
      <c r="F12" s="66">
        <v>1.07655502E-2</v>
      </c>
      <c r="G12" s="67">
        <v>1.2578616399999999E-2</v>
      </c>
      <c r="H12" s="67">
        <v>1.15511551E-2</v>
      </c>
      <c r="I12" s="67">
        <v>8.5736554999999992E-3</v>
      </c>
      <c r="J12" s="67">
        <v>5.1413882000000003E-3</v>
      </c>
      <c r="K12" s="67">
        <v>9.9290779999999992E-3</v>
      </c>
      <c r="L12" s="67">
        <v>5.7306589999999999E-3</v>
      </c>
      <c r="M12" s="67">
        <v>9.5907927999999993E-3</v>
      </c>
      <c r="N12" s="67">
        <v>5.7265568999999997E-3</v>
      </c>
      <c r="O12" s="67">
        <v>8.2901554000000006E-3</v>
      </c>
      <c r="P12" s="67">
        <v>1.06622924E-2</v>
      </c>
      <c r="Q12" s="67">
        <v>8.5066163000000004E-3</v>
      </c>
      <c r="R12" s="67">
        <v>7.7945896000000004E-3</v>
      </c>
      <c r="S12" s="67">
        <v>9.5087162999999992E-3</v>
      </c>
      <c r="T12" s="67">
        <v>9.0210490999999993E-3</v>
      </c>
      <c r="U12" s="67">
        <v>9.0076098999999996E-3</v>
      </c>
      <c r="V12" s="67">
        <v>4.2662116E-3</v>
      </c>
      <c r="W12" s="67">
        <v>8.5227272999999996E-3</v>
      </c>
      <c r="X12" s="67">
        <v>8.8365243000000007E-3</v>
      </c>
      <c r="Y12" s="67">
        <v>7.6258261000000001E-3</v>
      </c>
    </row>
    <row r="13" spans="2:25" x14ac:dyDescent="0.2">
      <c r="B13" s="58"/>
      <c r="C13" s="58"/>
      <c r="D13" s="63">
        <v>37986</v>
      </c>
      <c r="E13" s="69">
        <v>5.9999999999999995E-4</v>
      </c>
      <c r="F13" s="66">
        <v>3.4843206000000002E-3</v>
      </c>
      <c r="G13" s="67">
        <v>-1.8885740000000001E-3</v>
      </c>
      <c r="H13" s="67">
        <v>2.1493821000000001E-3</v>
      </c>
      <c r="I13" s="67">
        <v>0</v>
      </c>
      <c r="J13" s="67">
        <v>-1.9701660000000002E-3</v>
      </c>
      <c r="K13" s="67">
        <v>1.10880111E-2</v>
      </c>
      <c r="L13" s="67">
        <v>-2.4057739999999998E-3</v>
      </c>
      <c r="M13" s="67">
        <v>0</v>
      </c>
      <c r="N13" s="67">
        <v>-6.2981110000000003E-3</v>
      </c>
      <c r="O13" s="67">
        <v>3.0364372E-3</v>
      </c>
      <c r="P13" s="67">
        <v>-4.7952050000000003E-3</v>
      </c>
      <c r="Q13" s="67">
        <v>-2.770083E-3</v>
      </c>
      <c r="R13" s="67">
        <v>-5.3884149999999997E-3</v>
      </c>
      <c r="S13" s="67">
        <v>-4.636785E-3</v>
      </c>
      <c r="T13" s="67">
        <v>-2.2827329999999999E-3</v>
      </c>
      <c r="U13" s="67">
        <v>-2.273761E-3</v>
      </c>
      <c r="V13" s="67">
        <v>-5.864284E-3</v>
      </c>
      <c r="W13" s="67">
        <v>-3.8867300000000001E-3</v>
      </c>
      <c r="X13" s="67">
        <v>-2.8901729999999998E-3</v>
      </c>
      <c r="Y13" s="67">
        <v>9.9800400000000004E-4</v>
      </c>
    </row>
    <row r="14" spans="2:25" x14ac:dyDescent="0.2">
      <c r="B14" s="58"/>
      <c r="C14" s="58"/>
      <c r="D14" s="63">
        <v>37993</v>
      </c>
      <c r="E14" s="69">
        <v>5.9999999999999995E-4</v>
      </c>
      <c r="F14" s="66">
        <v>2.60475651E-2</v>
      </c>
      <c r="G14" s="67">
        <v>1.7217310400000001E-2</v>
      </c>
      <c r="H14" s="67">
        <v>1.9189765500000001E-2</v>
      </c>
      <c r="I14" s="67">
        <v>1.7897091699999999E-2</v>
      </c>
      <c r="J14" s="67">
        <v>2.7940769999999998E-4</v>
      </c>
      <c r="K14" s="67">
        <v>2.23274696E-2</v>
      </c>
      <c r="L14" s="67">
        <v>1.46476643E-2</v>
      </c>
      <c r="M14" s="67">
        <v>2.3213194900000001E-2</v>
      </c>
      <c r="N14" s="67">
        <v>1.03878116E-2</v>
      </c>
      <c r="O14" s="67">
        <v>8.4619214000000009E-3</v>
      </c>
      <c r="P14" s="67">
        <v>9.8970700000000004E-4</v>
      </c>
      <c r="Q14" s="67">
        <v>1.09289617E-2</v>
      </c>
      <c r="R14" s="67">
        <v>1.2444444400000001E-2</v>
      </c>
      <c r="S14" s="67">
        <v>1.4127529600000001E-2</v>
      </c>
      <c r="T14" s="67">
        <v>1.72386016E-2</v>
      </c>
      <c r="U14" s="67">
        <v>1.7073536E-2</v>
      </c>
      <c r="V14" s="67">
        <v>7.7756179000000002E-3</v>
      </c>
      <c r="W14" s="67">
        <v>1.6547159000000001E-3</v>
      </c>
      <c r="X14" s="67">
        <v>-1.43472E-3</v>
      </c>
      <c r="Y14" s="67">
        <v>1.8262586399999999E-2</v>
      </c>
    </row>
    <row r="15" spans="2:25" x14ac:dyDescent="0.2">
      <c r="B15" s="58"/>
      <c r="C15" s="58"/>
      <c r="D15" s="63">
        <v>38000</v>
      </c>
      <c r="E15" s="69">
        <v>5.9999999999999995E-4</v>
      </c>
      <c r="F15" s="66">
        <v>0</v>
      </c>
      <c r="G15" s="67">
        <v>1.54055279E-2</v>
      </c>
      <c r="H15" s="67">
        <v>5.7142857000000002E-3</v>
      </c>
      <c r="I15" s="67">
        <v>1.5895953800000001E-2</v>
      </c>
      <c r="J15" s="67">
        <v>1.5842134500000001E-2</v>
      </c>
      <c r="K15" s="67">
        <v>9.7975179999999999E-3</v>
      </c>
      <c r="L15" s="67">
        <v>8.4811103000000006E-3</v>
      </c>
      <c r="M15" s="67">
        <v>1.52761457E-2</v>
      </c>
      <c r="N15" s="67">
        <v>1.7615176199999999E-2</v>
      </c>
      <c r="O15" s="67">
        <v>1.9070904600000001E-2</v>
      </c>
      <c r="P15" s="67">
        <v>1.7433888299999999E-2</v>
      </c>
      <c r="Q15" s="67">
        <v>7.1364853000000002E-3</v>
      </c>
      <c r="R15" s="67">
        <v>3.1496062999999998E-2</v>
      </c>
      <c r="S15" s="67">
        <v>1.49031297E-2</v>
      </c>
      <c r="T15" s="67">
        <v>1.6280526E-2</v>
      </c>
      <c r="U15" s="67">
        <v>1.6448326100000001E-2</v>
      </c>
      <c r="V15" s="67">
        <v>1.58340158E-2</v>
      </c>
      <c r="W15" s="67">
        <v>1.36388434E-2</v>
      </c>
      <c r="X15" s="67">
        <v>9.9857347000000003E-3</v>
      </c>
      <c r="Y15" s="67">
        <v>4.3352601000000001E-3</v>
      </c>
    </row>
    <row r="16" spans="2:25" x14ac:dyDescent="0.2">
      <c r="B16" s="58"/>
      <c r="C16" s="58"/>
      <c r="D16" s="63">
        <v>38007</v>
      </c>
      <c r="E16" s="69">
        <v>5.9999999999999995E-4</v>
      </c>
      <c r="F16" s="66">
        <v>-2.1482279999999999E-3</v>
      </c>
      <c r="G16" s="67">
        <v>-2.2163119999999998E-3</v>
      </c>
      <c r="H16" s="67">
        <v>4.1046690999999996E-3</v>
      </c>
      <c r="I16" s="67">
        <v>-6.3291140000000003E-3</v>
      </c>
      <c r="J16" s="67">
        <v>1.11382776E-2</v>
      </c>
      <c r="K16" s="67">
        <v>-3.8314180000000001E-3</v>
      </c>
      <c r="L16" s="67">
        <v>2.6585644000000001E-3</v>
      </c>
      <c r="M16" s="67">
        <v>-1.0238908E-2</v>
      </c>
      <c r="N16" s="67">
        <v>0</v>
      </c>
      <c r="O16" s="67">
        <v>-1.4157620000000001E-3</v>
      </c>
      <c r="P16" s="67">
        <v>1.9025875E-3</v>
      </c>
      <c r="Q16" s="67">
        <v>-1.757469E-3</v>
      </c>
      <c r="R16" s="67">
        <v>-9.6113659999999997E-3</v>
      </c>
      <c r="S16" s="67">
        <v>-1.1260443E-2</v>
      </c>
      <c r="T16" s="67">
        <v>-6.5638830000000004E-3</v>
      </c>
      <c r="U16" s="67">
        <v>-6.670451E-3</v>
      </c>
      <c r="V16" s="67">
        <v>-6.9222579999999997E-3</v>
      </c>
      <c r="W16" s="67">
        <v>2.6595744999999998E-3</v>
      </c>
      <c r="X16" s="67">
        <v>0</v>
      </c>
      <c r="Y16" s="67">
        <v>-4.7551100000000002E-4</v>
      </c>
    </row>
    <row r="17" spans="2:25" x14ac:dyDescent="0.2">
      <c r="B17" s="58"/>
      <c r="C17" s="58"/>
      <c r="D17" s="63">
        <v>38014</v>
      </c>
      <c r="E17" s="69">
        <v>5.9999999999999995E-4</v>
      </c>
      <c r="F17" s="66">
        <v>-2.3554604E-2</v>
      </c>
      <c r="G17" s="67">
        <v>-2.4713150999999999E-2</v>
      </c>
      <c r="H17" s="67">
        <v>-2.0843924999999999E-2</v>
      </c>
      <c r="I17" s="67">
        <v>-3.5764376E-2</v>
      </c>
      <c r="J17" s="67">
        <v>-1.5204054E-2</v>
      </c>
      <c r="K17" s="67">
        <v>-4.3753963E-2</v>
      </c>
      <c r="L17" s="67">
        <v>-2.9268293000000001E-2</v>
      </c>
      <c r="M17" s="67">
        <v>-3.6910845999999997E-2</v>
      </c>
      <c r="N17" s="67">
        <v>-2.3498695E-2</v>
      </c>
      <c r="O17" s="67">
        <v>-3.8028169000000001E-2</v>
      </c>
      <c r="P17" s="67">
        <v>-3.4372049000000002E-2</v>
      </c>
      <c r="Q17" s="67">
        <v>-2.5239339E-2</v>
      </c>
      <c r="R17" s="67">
        <v>-8.8198240000000004E-3</v>
      </c>
      <c r="S17" s="67">
        <v>-3.1728665000000003E-2</v>
      </c>
      <c r="T17" s="67">
        <v>-3.7471439000000002E-2</v>
      </c>
      <c r="U17" s="67">
        <v>-3.7530094999999999E-2</v>
      </c>
      <c r="V17" s="67">
        <v>-3.0642152999999998E-2</v>
      </c>
      <c r="W17" s="67">
        <v>-2.3182297000000001E-2</v>
      </c>
      <c r="X17" s="67">
        <v>-2.6425590999999998E-2</v>
      </c>
      <c r="Y17" s="67">
        <v>-2.5364021E-2</v>
      </c>
    </row>
    <row r="18" spans="2:25" x14ac:dyDescent="0.2">
      <c r="B18" s="58"/>
      <c r="C18" s="58"/>
      <c r="D18" s="63">
        <v>38021</v>
      </c>
      <c r="E18" s="69">
        <v>5.9999999999999995E-4</v>
      </c>
      <c r="F18" s="66">
        <v>3.2786884999999998E-3</v>
      </c>
      <c r="G18" s="67">
        <v>6.7873302999999999E-3</v>
      </c>
      <c r="H18" s="67">
        <v>1.76531672E-2</v>
      </c>
      <c r="I18" s="67">
        <v>4.3636363999999999E-3</v>
      </c>
      <c r="J18" s="67">
        <v>4.8648648999999999E-3</v>
      </c>
      <c r="K18" s="67">
        <v>5.9800664000000002E-3</v>
      </c>
      <c r="L18" s="67">
        <v>2.7016596000000001E-3</v>
      </c>
      <c r="M18" s="67">
        <v>-1.768868E-3</v>
      </c>
      <c r="N18" s="67">
        <v>-2.6720110000000002E-3</v>
      </c>
      <c r="O18" s="67">
        <v>9.7418412000000003E-3</v>
      </c>
      <c r="P18" s="67">
        <v>1.7595308000000001E-3</v>
      </c>
      <c r="Q18" s="67">
        <v>5.3763441000000004E-3</v>
      </c>
      <c r="R18" s="67">
        <v>1.9940602500000001E-2</v>
      </c>
      <c r="S18" s="67">
        <v>3.7707391E-3</v>
      </c>
      <c r="T18" s="67">
        <v>7.4425969999999996E-3</v>
      </c>
      <c r="U18" s="67">
        <v>7.5099396000000004E-3</v>
      </c>
      <c r="V18" s="67">
        <v>4.4052863000000001E-3</v>
      </c>
      <c r="W18" s="67">
        <v>-2.7041639999999998E-3</v>
      </c>
      <c r="X18" s="67">
        <v>4.2735042999999997E-3</v>
      </c>
      <c r="Y18" s="67">
        <v>5.7553956999999998E-3</v>
      </c>
    </row>
    <row r="19" spans="2:25" x14ac:dyDescent="0.2">
      <c r="B19" s="58"/>
      <c r="C19" s="58"/>
      <c r="D19" s="63">
        <v>38028</v>
      </c>
      <c r="E19" s="69">
        <v>5.9999999999999995E-4</v>
      </c>
      <c r="F19" s="66">
        <v>8.6956522000000008E-3</v>
      </c>
      <c r="G19" s="67">
        <v>6.7084079000000003E-3</v>
      </c>
      <c r="H19" s="67">
        <v>9.1789903000000003E-3</v>
      </c>
      <c r="I19" s="67">
        <v>7.2098050000000003E-4</v>
      </c>
      <c r="J19" s="67">
        <v>9.6463022999999995E-3</v>
      </c>
      <c r="K19" s="67">
        <v>5.2562418000000003E-3</v>
      </c>
      <c r="L19" s="67">
        <v>5.7493292000000001E-3</v>
      </c>
      <c r="M19" s="67">
        <v>-4.7031160000000002E-3</v>
      </c>
      <c r="N19" s="67">
        <v>8.0267558999999999E-3</v>
      </c>
      <c r="O19" s="67">
        <v>2.8694405000000002E-3</v>
      </c>
      <c r="P19" s="67">
        <v>7.7851303999999996E-3</v>
      </c>
      <c r="Q19" s="67">
        <v>0</v>
      </c>
      <c r="R19" s="67">
        <v>8.2712985999999992E-3</v>
      </c>
      <c r="S19" s="67">
        <v>-2.2438290000000001E-3</v>
      </c>
      <c r="T19" s="67">
        <v>2.1950454999999998E-3</v>
      </c>
      <c r="U19" s="67">
        <v>2.0411139000000001E-3</v>
      </c>
      <c r="V19" s="67">
        <v>3.5519126000000002E-3</v>
      </c>
      <c r="W19" s="67">
        <v>4.851752E-3</v>
      </c>
      <c r="X19" s="67">
        <v>2.8328612E-3</v>
      </c>
      <c r="Y19" s="67">
        <v>6.1699097999999997E-3</v>
      </c>
    </row>
    <row r="20" spans="2:25" x14ac:dyDescent="0.2">
      <c r="B20" s="58"/>
      <c r="C20" s="58"/>
      <c r="D20" s="63">
        <v>38035</v>
      </c>
      <c r="E20" s="69">
        <v>5.9999999999999995E-4</v>
      </c>
      <c r="F20" s="66">
        <v>-2.5559104999999999E-2</v>
      </c>
      <c r="G20" s="67">
        <v>-2.2767075000000001E-2</v>
      </c>
      <c r="H20" s="67">
        <v>-2.3092369000000001E-2</v>
      </c>
      <c r="I20" s="67">
        <v>-2.8429282E-2</v>
      </c>
      <c r="J20" s="67">
        <v>-2.0236530999999999E-2</v>
      </c>
      <c r="K20" s="67">
        <v>-3.2860825000000003E-2</v>
      </c>
      <c r="L20" s="67">
        <v>-2.0300751999999998E-2</v>
      </c>
      <c r="M20" s="67">
        <v>-2.8455285E-2</v>
      </c>
      <c r="N20" s="67">
        <v>-1.9582245000000002E-2</v>
      </c>
      <c r="O20" s="67">
        <v>-2.6365348E-2</v>
      </c>
      <c r="P20" s="67">
        <v>-2.3677678000000001E-2</v>
      </c>
      <c r="Q20" s="67">
        <v>-2.6269701999999999E-2</v>
      </c>
      <c r="R20" s="67">
        <v>-1.0517799E-2</v>
      </c>
      <c r="S20" s="67">
        <v>-2.7336534999999999E-2</v>
      </c>
      <c r="T20" s="67">
        <v>-2.4394010000000001E-2</v>
      </c>
      <c r="U20" s="67">
        <v>-2.4407753000000001E-2</v>
      </c>
      <c r="V20" s="67">
        <v>-1.9370459999999999E-2</v>
      </c>
      <c r="W20" s="67">
        <v>-2.4894067999999998E-2</v>
      </c>
      <c r="X20" s="67">
        <v>-1.3986014E-2</v>
      </c>
      <c r="Y20" s="67">
        <v>-2.8306265000000001E-2</v>
      </c>
    </row>
    <row r="21" spans="2:25" x14ac:dyDescent="0.2">
      <c r="B21" s="58"/>
      <c r="C21" s="58"/>
      <c r="D21" s="63">
        <v>38042</v>
      </c>
      <c r="E21" s="69">
        <v>5.9999999999999995E-4</v>
      </c>
      <c r="F21" s="66">
        <v>2.5498891400000001E-2</v>
      </c>
      <c r="G21" s="67">
        <v>7.7167499000000001E-3</v>
      </c>
      <c r="H21" s="67">
        <v>1.2016718900000001E-2</v>
      </c>
      <c r="I21" s="67">
        <v>2.9104477600000001E-2</v>
      </c>
      <c r="J21" s="67">
        <v>1.7939657500000001E-2</v>
      </c>
      <c r="K21" s="67">
        <v>2.64945652E-2</v>
      </c>
      <c r="L21" s="67">
        <v>2.7279812899999999E-2</v>
      </c>
      <c r="M21" s="67">
        <v>2.8134556599999999E-2</v>
      </c>
      <c r="N21" s="67">
        <v>1.6914749699999999E-2</v>
      </c>
      <c r="O21" s="67">
        <v>3.7493833300000001E-2</v>
      </c>
      <c r="P21" s="67">
        <v>2.85087719E-2</v>
      </c>
      <c r="Q21" s="67">
        <v>3.0247479399999999E-2</v>
      </c>
      <c r="R21" s="67">
        <v>2.4400330899999999E-2</v>
      </c>
      <c r="S21" s="67">
        <v>2.63975155E-2</v>
      </c>
      <c r="T21" s="67">
        <v>2.96344017E-2</v>
      </c>
      <c r="U21" s="67">
        <v>2.9504268399999999E-2</v>
      </c>
      <c r="V21" s="67">
        <v>1.34078212E-2</v>
      </c>
      <c r="W21" s="67">
        <v>3.0303030299999999E-2</v>
      </c>
      <c r="X21" s="67">
        <v>2.15208034E-2</v>
      </c>
      <c r="Y21" s="67">
        <v>2.67119961E-2</v>
      </c>
    </row>
    <row r="22" spans="2:25" x14ac:dyDescent="0.2">
      <c r="B22" s="58"/>
      <c r="C22" s="58"/>
      <c r="D22" s="63">
        <v>38049</v>
      </c>
      <c r="E22" s="69">
        <v>5.9999999999999995E-4</v>
      </c>
      <c r="F22" s="66">
        <v>1.38445154E-2</v>
      </c>
      <c r="G22" s="67">
        <v>6.1837456000000002E-3</v>
      </c>
      <c r="H22" s="67">
        <v>1.2729124200000001E-2</v>
      </c>
      <c r="I22" s="67">
        <v>9.9644127999999992E-3</v>
      </c>
      <c r="J22" s="67">
        <v>1.5235093200000001E-2</v>
      </c>
      <c r="K22" s="67">
        <v>1.6286644999999999E-2</v>
      </c>
      <c r="L22" s="67">
        <v>9.7014925000000005E-3</v>
      </c>
      <c r="M22" s="67">
        <v>1.69689877E-2</v>
      </c>
      <c r="N22" s="67">
        <v>9.1503268000000006E-3</v>
      </c>
      <c r="O22" s="67">
        <v>6.5420560999999997E-3</v>
      </c>
      <c r="P22" s="67">
        <v>3.0563514999999999E-3</v>
      </c>
      <c r="Q22" s="67">
        <v>7.8671329000000005E-3</v>
      </c>
      <c r="R22" s="67">
        <v>7.5426757000000002E-3</v>
      </c>
      <c r="S22" s="67">
        <v>2.2338049000000001E-3</v>
      </c>
      <c r="T22" s="67">
        <v>6.2999385000000003E-3</v>
      </c>
      <c r="U22" s="67">
        <v>6.2875107000000003E-3</v>
      </c>
      <c r="V22" s="67">
        <v>8.1499589999999998E-4</v>
      </c>
      <c r="W22" s="67">
        <v>1.3793103399999999E-2</v>
      </c>
      <c r="X22" s="67">
        <v>1.3888889000000001E-3</v>
      </c>
      <c r="Y22" s="67">
        <v>1.11679851E-2</v>
      </c>
    </row>
    <row r="23" spans="2:25" x14ac:dyDescent="0.2">
      <c r="B23" s="58"/>
      <c r="C23" s="58"/>
      <c r="D23" s="63">
        <v>38056</v>
      </c>
      <c r="E23" s="69">
        <v>5.9999999999999995E-4</v>
      </c>
      <c r="F23" s="66">
        <v>-1.5906680999999999E-2</v>
      </c>
      <c r="G23" s="67">
        <v>-2.4032042999999999E-2</v>
      </c>
      <c r="H23" s="67">
        <v>-2.0253165E-2</v>
      </c>
      <c r="I23" s="67">
        <v>-2.2174534999999999E-2</v>
      </c>
      <c r="J23" s="67">
        <v>-2.1823849999999999E-2</v>
      </c>
      <c r="K23" s="67">
        <v>-2.1470396999999999E-2</v>
      </c>
      <c r="L23" s="67">
        <v>-1.8663679999999998E-2</v>
      </c>
      <c r="M23" s="67">
        <v>-2.3432923000000001E-2</v>
      </c>
      <c r="N23" s="67">
        <v>-1.5091864E-2</v>
      </c>
      <c r="O23" s="67">
        <v>-2.2034693000000001E-2</v>
      </c>
      <c r="P23" s="67">
        <v>-2.4498457000000001E-2</v>
      </c>
      <c r="Q23" s="67">
        <v>-2.5416300999999999E-2</v>
      </c>
      <c r="R23" s="67">
        <v>-1.9817676999999999E-2</v>
      </c>
      <c r="S23" s="67">
        <v>-2.1862043000000001E-2</v>
      </c>
      <c r="T23" s="67">
        <v>-2.2769517E-2</v>
      </c>
      <c r="U23" s="67">
        <v>-2.2763291000000001E-2</v>
      </c>
      <c r="V23" s="67">
        <v>-1.5955983E-2</v>
      </c>
      <c r="W23" s="67">
        <v>-2.2128556000000001E-2</v>
      </c>
      <c r="X23" s="67">
        <v>-1.1157601E-2</v>
      </c>
      <c r="Y23" s="67">
        <v>-2.3676880000000001E-2</v>
      </c>
    </row>
    <row r="24" spans="2:25" x14ac:dyDescent="0.2">
      <c r="B24" s="58"/>
      <c r="C24" s="58"/>
      <c r="D24" s="63">
        <v>38063</v>
      </c>
      <c r="E24" s="69">
        <v>5.9999999999999995E-4</v>
      </c>
      <c r="F24" s="66">
        <v>1.53340635E-2</v>
      </c>
      <c r="G24" s="67">
        <v>7.9328044999999996E-3</v>
      </c>
      <c r="H24" s="67">
        <v>2.6246719000000002E-3</v>
      </c>
      <c r="I24" s="67">
        <v>6.0105184000000004E-3</v>
      </c>
      <c r="J24" s="67">
        <v>4.3149946000000002E-3</v>
      </c>
      <c r="K24" s="67">
        <v>1.02040816E-2</v>
      </c>
      <c r="L24" s="67">
        <v>5.4411193E-3</v>
      </c>
      <c r="M24" s="67">
        <v>8.6526576000000004E-3</v>
      </c>
      <c r="N24" s="67">
        <v>4.7748977E-3</v>
      </c>
      <c r="O24" s="67">
        <v>1.13077679E-2</v>
      </c>
      <c r="P24" s="67">
        <v>1.03658537E-2</v>
      </c>
      <c r="Q24" s="67">
        <v>1.5653775299999999E-2</v>
      </c>
      <c r="R24" s="67">
        <v>2.1937086099999999E-2</v>
      </c>
      <c r="S24" s="67">
        <v>8.2905645E-3</v>
      </c>
      <c r="T24" s="67">
        <v>6.0123497E-3</v>
      </c>
      <c r="U24" s="67">
        <v>6.0450355000000004E-3</v>
      </c>
      <c r="V24" s="67">
        <v>1.7128175999999999E-3</v>
      </c>
      <c r="W24" s="67">
        <v>7.1625344000000001E-3</v>
      </c>
      <c r="X24" s="67">
        <v>4.3041607000000003E-3</v>
      </c>
      <c r="Y24" s="67">
        <v>1.26213592E-2</v>
      </c>
    </row>
    <row r="25" spans="2:25" x14ac:dyDescent="0.2">
      <c r="B25" s="58"/>
      <c r="C25" s="58"/>
      <c r="D25" s="63">
        <v>38070</v>
      </c>
      <c r="E25" s="69">
        <v>5.9999999999999995E-4</v>
      </c>
      <c r="F25" s="66">
        <v>1.20218579E-2</v>
      </c>
      <c r="G25" s="67">
        <v>1.6509434E-2</v>
      </c>
      <c r="H25" s="67">
        <v>3.1416400400000002E-2</v>
      </c>
      <c r="I25" s="67">
        <v>3.0581039800000001E-2</v>
      </c>
      <c r="J25" s="67">
        <v>1.6698603900000001E-2</v>
      </c>
      <c r="K25" s="67">
        <v>3.1636863799999998E-2</v>
      </c>
      <c r="L25" s="67">
        <v>2.48422713E-2</v>
      </c>
      <c r="M25" s="67">
        <v>3.40479193E-2</v>
      </c>
      <c r="N25" s="67">
        <v>2.8452463599999998E-2</v>
      </c>
      <c r="O25" s="67">
        <v>2.5385764099999999E-2</v>
      </c>
      <c r="P25" s="67">
        <v>2.6251025399999999E-2</v>
      </c>
      <c r="Q25" s="67">
        <v>2.13358071E-2</v>
      </c>
      <c r="R25" s="67">
        <v>3.6378668900000001E-2</v>
      </c>
      <c r="S25" s="67">
        <v>3.0849359E-2</v>
      </c>
      <c r="T25" s="67">
        <v>2.9232039599999999E-2</v>
      </c>
      <c r="U25" s="67">
        <v>2.9339477700000002E-2</v>
      </c>
      <c r="V25" s="67">
        <v>2.51736111E-2</v>
      </c>
      <c r="W25" s="67">
        <v>1.44927536E-2</v>
      </c>
      <c r="X25" s="67">
        <v>1.1611030499999999E-2</v>
      </c>
      <c r="Y25" s="67">
        <v>2.15792055E-2</v>
      </c>
    </row>
    <row r="26" spans="2:25" x14ac:dyDescent="0.2">
      <c r="B26" s="58"/>
      <c r="C26" s="58"/>
      <c r="D26" s="63">
        <v>38077</v>
      </c>
      <c r="E26" s="69">
        <v>5.9999999999999995E-4</v>
      </c>
      <c r="F26" s="66">
        <v>4.38034188E-2</v>
      </c>
      <c r="G26" s="67">
        <v>2.3776863299999999E-2</v>
      </c>
      <c r="H26" s="67">
        <v>3.4972123700000003E-2</v>
      </c>
      <c r="I26" s="67">
        <v>3.9387308500000003E-2</v>
      </c>
      <c r="J26" s="67">
        <v>2.8397027599999999E-2</v>
      </c>
      <c r="K26" s="67">
        <v>3.7426132600000002E-2</v>
      </c>
      <c r="L26" s="67">
        <v>3.5280728400000003E-2</v>
      </c>
      <c r="M26" s="67">
        <v>4.25149701E-2</v>
      </c>
      <c r="N26" s="67">
        <v>2.59481038E-2</v>
      </c>
      <c r="O26" s="67">
        <v>3.8095238099999998E-2</v>
      </c>
      <c r="P26" s="67">
        <v>4.4676244800000001E-2</v>
      </c>
      <c r="Q26" s="67">
        <v>3.8530465899999998E-2</v>
      </c>
      <c r="R26" s="67">
        <v>3.4591194999999998E-2</v>
      </c>
      <c r="S26" s="67">
        <v>3.75911009E-2</v>
      </c>
      <c r="T26" s="67">
        <v>3.5956473699999998E-2</v>
      </c>
      <c r="U26" s="67">
        <v>3.5934291600000001E-2</v>
      </c>
      <c r="V26" s="67">
        <v>2.6793190099999999E-2</v>
      </c>
      <c r="W26" s="67">
        <v>3.5714285700000001E-2</v>
      </c>
      <c r="X26" s="67">
        <v>3.12056738E-2</v>
      </c>
      <c r="Y26" s="67">
        <v>3.0288689099999998E-2</v>
      </c>
    </row>
    <row r="27" spans="2:25" x14ac:dyDescent="0.2">
      <c r="B27" s="58"/>
      <c r="C27" s="58"/>
      <c r="D27" s="63">
        <v>38084</v>
      </c>
      <c r="E27" s="69">
        <v>5.9999999999999995E-4</v>
      </c>
      <c r="F27" s="66">
        <v>-1.020408E-3</v>
      </c>
      <c r="G27" s="67">
        <v>-6.6577900000000002E-3</v>
      </c>
      <c r="H27" s="67">
        <v>-1.1639185E-2</v>
      </c>
      <c r="I27" s="67">
        <v>-9.7154749999999995E-3</v>
      </c>
      <c r="J27" s="67">
        <v>-4.8457029999999998E-3</v>
      </c>
      <c r="K27" s="67">
        <v>1.2658228000000001E-3</v>
      </c>
      <c r="L27" s="67">
        <v>-8.7114340000000005E-3</v>
      </c>
      <c r="M27" s="67">
        <v>-7.9500279999999996E-3</v>
      </c>
      <c r="N27" s="67">
        <v>-8.3067090000000007E-3</v>
      </c>
      <c r="O27" s="67">
        <v>-1.1348162E-2</v>
      </c>
      <c r="P27" s="67">
        <v>-5.0195200000000004E-3</v>
      </c>
      <c r="Q27" s="67">
        <v>-3.4188030000000002E-3</v>
      </c>
      <c r="R27" s="67">
        <v>-1.8839488000000001E-2</v>
      </c>
      <c r="S27" s="67">
        <v>-1.0960905999999999E-2</v>
      </c>
      <c r="T27" s="67">
        <v>-9.9487489999999998E-3</v>
      </c>
      <c r="U27" s="67">
        <v>-9.8149190000000001E-3</v>
      </c>
      <c r="V27" s="67">
        <v>-1.9045064E-2</v>
      </c>
      <c r="W27" s="67">
        <v>-1.0869564999999999E-2</v>
      </c>
      <c r="X27" s="67">
        <v>-8.1855390000000004E-3</v>
      </c>
      <c r="Y27" s="67">
        <v>-1.232314E-2</v>
      </c>
    </row>
    <row r="28" spans="2:25" x14ac:dyDescent="0.2">
      <c r="B28" s="58"/>
      <c r="C28" s="58"/>
      <c r="D28" s="63">
        <v>38091</v>
      </c>
      <c r="E28" s="69">
        <v>5.9999999999999995E-4</v>
      </c>
      <c r="F28" s="66">
        <v>-1.2232415999999999E-2</v>
      </c>
      <c r="G28" s="67">
        <v>-1.6422547999999999E-2</v>
      </c>
      <c r="H28" s="67">
        <v>-8.3129580000000005E-3</v>
      </c>
      <c r="I28" s="67">
        <v>-3.4098816999999997E-2</v>
      </c>
      <c r="J28" s="67">
        <v>-1.9137535000000001E-2</v>
      </c>
      <c r="K28" s="67">
        <v>-2.5094103E-2</v>
      </c>
      <c r="L28" s="67">
        <v>-2.7686703E-2</v>
      </c>
      <c r="M28" s="67">
        <v>-4.3230944E-2</v>
      </c>
      <c r="N28" s="67">
        <v>-3.0108904999999998E-2</v>
      </c>
      <c r="O28" s="67">
        <v>-3.5925420999999999E-2</v>
      </c>
      <c r="P28" s="67">
        <v>-3.0686255999999999E-2</v>
      </c>
      <c r="Q28" s="67">
        <v>-2.5488529999999999E-2</v>
      </c>
      <c r="R28" s="67">
        <v>-2.1000382000000001E-2</v>
      </c>
      <c r="S28" s="67">
        <v>-3.9647577000000003E-2</v>
      </c>
      <c r="T28" s="67">
        <v>-3.1339894E-2</v>
      </c>
      <c r="U28" s="67">
        <v>-3.1404028E-2</v>
      </c>
      <c r="V28" s="67">
        <v>-2.9419777000000001E-2</v>
      </c>
      <c r="W28" s="67">
        <v>-2.1376434E-2</v>
      </c>
      <c r="X28" s="67">
        <v>-1.3661202000000001E-2</v>
      </c>
      <c r="Y28" s="67">
        <v>-2.3864158E-2</v>
      </c>
    </row>
    <row r="29" spans="2:25" x14ac:dyDescent="0.2">
      <c r="B29" s="58"/>
      <c r="C29" s="58"/>
      <c r="D29" s="63">
        <v>38098</v>
      </c>
      <c r="E29" s="69">
        <v>5.9999999999999995E-4</v>
      </c>
      <c r="F29" s="66">
        <v>-3.0864199999999999E-3</v>
      </c>
      <c r="G29" s="67">
        <v>1.2561686900000001E-2</v>
      </c>
      <c r="H29" s="67">
        <v>2.7900146800000001E-2</v>
      </c>
      <c r="I29" s="67">
        <v>7.8459344000000007E-3</v>
      </c>
      <c r="J29" s="67">
        <v>1.3978773E-2</v>
      </c>
      <c r="K29" s="67">
        <v>3.8265306000000001E-3</v>
      </c>
      <c r="L29" s="67">
        <v>1.04127929E-2</v>
      </c>
      <c r="M29" s="67">
        <v>5.8892815000000003E-3</v>
      </c>
      <c r="N29" s="67">
        <v>1.7071569299999999E-2</v>
      </c>
      <c r="O29" s="67">
        <v>1.8805829999999999E-3</v>
      </c>
      <c r="P29" s="67">
        <v>1.18185284E-2</v>
      </c>
      <c r="Q29" s="67">
        <v>9.5238094999999991E-3</v>
      </c>
      <c r="R29" s="67">
        <v>-1.1587489999999999E-3</v>
      </c>
      <c r="S29" s="67">
        <v>1.09973455E-2</v>
      </c>
      <c r="T29" s="67">
        <v>6.2044361999999999E-3</v>
      </c>
      <c r="U29" s="67">
        <v>6.2040109999999997E-3</v>
      </c>
      <c r="V29" s="67">
        <v>1.4783821500000001E-2</v>
      </c>
      <c r="W29" s="67">
        <v>6.3424947000000004E-3</v>
      </c>
      <c r="X29" s="67">
        <v>1.1004126499999999E-2</v>
      </c>
      <c r="Y29" s="67">
        <v>1.26168224E-2</v>
      </c>
    </row>
    <row r="30" spans="2:25" x14ac:dyDescent="0.2">
      <c r="B30" s="58"/>
      <c r="C30" s="58"/>
      <c r="D30" s="63">
        <v>38105</v>
      </c>
      <c r="E30" s="69">
        <v>5.9999999999999995E-4</v>
      </c>
      <c r="F30" s="66">
        <v>-4.2900919000000003E-2</v>
      </c>
      <c r="G30" s="67">
        <v>-4.1016496E-2</v>
      </c>
      <c r="H30" s="67">
        <v>-2.2445080999999999E-2</v>
      </c>
      <c r="I30" s="67">
        <v>-5.6697378E-2</v>
      </c>
      <c r="J30" s="67">
        <v>-2.6187419999999999E-2</v>
      </c>
      <c r="K30" s="67">
        <v>-6.9382558999999996E-2</v>
      </c>
      <c r="L30" s="67">
        <v>-4.1297935000000001E-2</v>
      </c>
      <c r="M30" s="67">
        <v>-7.1722516E-2</v>
      </c>
      <c r="N30" s="67">
        <v>-3.7760416999999998E-2</v>
      </c>
      <c r="O30" s="67">
        <v>-5.8601133999999999E-2</v>
      </c>
      <c r="P30" s="67">
        <v>-4.8451453999999998E-2</v>
      </c>
      <c r="Q30" s="67">
        <v>-4.7250858999999999E-2</v>
      </c>
      <c r="R30" s="67">
        <v>-4.3866460000000003E-2</v>
      </c>
      <c r="S30" s="67">
        <v>-5.0264549999999998E-2</v>
      </c>
      <c r="T30" s="67">
        <v>-5.8259929000000002E-2</v>
      </c>
      <c r="U30" s="67">
        <v>-5.8223116999999998E-2</v>
      </c>
      <c r="V30" s="67">
        <v>-4.1310934000000001E-2</v>
      </c>
      <c r="W30" s="67">
        <v>-2.5383395E-2</v>
      </c>
      <c r="X30" s="67">
        <v>-2.0519836E-2</v>
      </c>
      <c r="Y30" s="67">
        <v>-4.3175486999999999E-2</v>
      </c>
    </row>
    <row r="31" spans="2:25" x14ac:dyDescent="0.2">
      <c r="B31" s="58"/>
      <c r="C31" s="58"/>
      <c r="D31" s="63">
        <v>38112</v>
      </c>
      <c r="E31" s="69">
        <v>5.9999999999999995E-4</v>
      </c>
      <c r="F31" s="66">
        <v>-1.5991471E-2</v>
      </c>
      <c r="G31" s="67">
        <v>-1.2368301E-2</v>
      </c>
      <c r="H31" s="67">
        <v>-3.3220991999999998E-2</v>
      </c>
      <c r="I31" s="67">
        <v>-2.0059435E-2</v>
      </c>
      <c r="J31" s="67">
        <v>-3.2752794000000002E-2</v>
      </c>
      <c r="K31" s="67">
        <v>-2.2834117000000001E-2</v>
      </c>
      <c r="L31" s="67">
        <v>-1.9786910000000001E-2</v>
      </c>
      <c r="M31" s="67">
        <v>-2.0715631000000002E-2</v>
      </c>
      <c r="N31" s="67">
        <v>-1.8060201000000001E-2</v>
      </c>
      <c r="O31" s="67">
        <v>-2.5297619E-2</v>
      </c>
      <c r="P31" s="67">
        <v>-1.9921105000000001E-2</v>
      </c>
      <c r="Q31" s="67">
        <v>-2.3090586E-2</v>
      </c>
      <c r="R31" s="67">
        <v>-2.1319389000000001E-2</v>
      </c>
      <c r="S31" s="67">
        <v>-1.6962524999999999E-2</v>
      </c>
      <c r="T31" s="67">
        <v>-2.2056439000000001E-2</v>
      </c>
      <c r="U31" s="67">
        <v>-2.217529E-2</v>
      </c>
      <c r="V31" s="67">
        <v>-2.1312873E-2</v>
      </c>
      <c r="W31" s="67">
        <v>-3.1283710999999999E-2</v>
      </c>
      <c r="X31" s="67">
        <v>-2.2191400999999999E-2</v>
      </c>
      <c r="Y31" s="67">
        <v>-2.4166264E-2</v>
      </c>
    </row>
    <row r="32" spans="2:25" x14ac:dyDescent="0.2">
      <c r="B32" s="58"/>
      <c r="C32" s="58"/>
      <c r="D32" s="63">
        <v>38119</v>
      </c>
      <c r="E32" s="69">
        <v>5.9999999999999995E-4</v>
      </c>
      <c r="F32" s="66">
        <v>1.09769484E-2</v>
      </c>
      <c r="G32" s="67">
        <v>1.22757318E-2</v>
      </c>
      <c r="H32" s="67">
        <v>-2.0439450000000001E-3</v>
      </c>
      <c r="I32" s="67">
        <v>7.7579518999999998E-3</v>
      </c>
      <c r="J32" s="67">
        <v>1.0714285699999999E-2</v>
      </c>
      <c r="K32" s="67">
        <v>9.1872792000000005E-3</v>
      </c>
      <c r="L32" s="67">
        <v>6.7567568000000003E-3</v>
      </c>
      <c r="M32" s="67">
        <v>3.9395929000000003E-3</v>
      </c>
      <c r="N32" s="67">
        <v>1.3850415499999999E-2</v>
      </c>
      <c r="O32" s="67">
        <v>8.8587805999999995E-3</v>
      </c>
      <c r="P32" s="67">
        <v>8.2321465000000007E-3</v>
      </c>
      <c r="Q32" s="67">
        <v>1.30718954E-2</v>
      </c>
      <c r="R32" s="67">
        <v>1.0874111299999999E-2</v>
      </c>
      <c r="S32" s="67">
        <v>1.02501025E-2</v>
      </c>
      <c r="T32" s="67">
        <v>8.6440678000000003E-3</v>
      </c>
      <c r="U32" s="67">
        <v>8.6723431000000004E-3</v>
      </c>
      <c r="V32" s="67">
        <v>4.1543027000000001E-3</v>
      </c>
      <c r="W32" s="67">
        <v>4.5377198000000002E-3</v>
      </c>
      <c r="X32" s="67">
        <v>0</v>
      </c>
      <c r="Y32" s="67">
        <v>-5.0632900000000002E-4</v>
      </c>
    </row>
    <row r="33" spans="2:25" x14ac:dyDescent="0.2">
      <c r="B33" s="58"/>
      <c r="C33" s="58"/>
      <c r="D33" s="63">
        <v>38126</v>
      </c>
      <c r="E33" s="69">
        <v>5.9999999999999995E-4</v>
      </c>
      <c r="F33" s="66">
        <v>9.8792536000000004E-3</v>
      </c>
      <c r="G33" s="67">
        <v>2.3629489600000001E-2</v>
      </c>
      <c r="H33" s="67">
        <v>2.2928608699999999E-2</v>
      </c>
      <c r="I33" s="67">
        <v>1.7996870099999999E-2</v>
      </c>
      <c r="J33" s="67">
        <v>2.0082530899999999E-2</v>
      </c>
      <c r="K33" s="67">
        <v>1.77809388E-2</v>
      </c>
      <c r="L33" s="67">
        <v>1.4039310100000001E-2</v>
      </c>
      <c r="M33" s="67">
        <v>1.7988008E-2</v>
      </c>
      <c r="N33" s="67">
        <v>1.9417475699999999E-2</v>
      </c>
      <c r="O33" s="67">
        <v>2.0569620300000001E-2</v>
      </c>
      <c r="P33" s="67">
        <v>2.8209914999999999E-2</v>
      </c>
      <c r="Q33" s="67">
        <v>1.68539326E-2</v>
      </c>
      <c r="R33" s="67">
        <v>2.1079258E-2</v>
      </c>
      <c r="S33" s="67">
        <v>1.77100494E-2</v>
      </c>
      <c r="T33" s="67">
        <v>1.70706726E-2</v>
      </c>
      <c r="U33" s="67">
        <v>1.69922185E-2</v>
      </c>
      <c r="V33" s="67">
        <v>1.9784172700000002E-2</v>
      </c>
      <c r="W33" s="67">
        <v>1.6552511400000001E-2</v>
      </c>
      <c r="X33" s="67">
        <v>1.88953488E-2</v>
      </c>
      <c r="Y33" s="67">
        <v>2.58131131E-2</v>
      </c>
    </row>
    <row r="34" spans="2:25" x14ac:dyDescent="0.2">
      <c r="B34" s="58"/>
      <c r="C34" s="58"/>
      <c r="D34" s="63">
        <v>38133</v>
      </c>
      <c r="E34" s="69">
        <v>5.9999999999999995E-4</v>
      </c>
      <c r="F34" s="66">
        <v>2.05183585E-2</v>
      </c>
      <c r="G34" s="67">
        <v>2.4267399299999999E-2</v>
      </c>
      <c r="H34" s="67">
        <v>2.7067669200000002E-2</v>
      </c>
      <c r="I34" s="67">
        <v>3.3434650500000003E-2</v>
      </c>
      <c r="J34" s="67">
        <v>1.8230563000000002E-2</v>
      </c>
      <c r="K34" s="67">
        <v>3.1163434899999998E-2</v>
      </c>
      <c r="L34" s="67">
        <v>3.2093933499999998E-2</v>
      </c>
      <c r="M34" s="67">
        <v>3.8261997399999997E-2</v>
      </c>
      <c r="N34" s="67">
        <v>2.4915824900000001E-2</v>
      </c>
      <c r="O34" s="67">
        <v>3.3690658499999998E-2</v>
      </c>
      <c r="P34" s="67">
        <v>2.7209533300000002E-2</v>
      </c>
      <c r="Q34" s="67">
        <v>3.10218978E-2</v>
      </c>
      <c r="R34" s="67">
        <v>2.7880278800000002E-2</v>
      </c>
      <c r="S34" s="67">
        <v>3.3253205100000002E-2</v>
      </c>
      <c r="T34" s="67">
        <v>3.4522821600000003E-2</v>
      </c>
      <c r="U34" s="67">
        <v>3.4429519800000002E-2</v>
      </c>
      <c r="V34" s="67">
        <v>4.0465793299999997E-2</v>
      </c>
      <c r="W34" s="67">
        <v>1.89626325E-2</v>
      </c>
      <c r="X34" s="67">
        <v>1.27118644E-2</v>
      </c>
      <c r="Y34" s="67">
        <v>3.4843205600000003E-2</v>
      </c>
    </row>
    <row r="35" spans="2:25" x14ac:dyDescent="0.2">
      <c r="B35" s="58"/>
      <c r="C35" s="58"/>
      <c r="D35" s="63">
        <v>38140</v>
      </c>
      <c r="E35" s="69">
        <v>5.9999999999999995E-4</v>
      </c>
      <c r="F35" s="66">
        <v>-3.1545739999999998E-3</v>
      </c>
      <c r="G35" s="67">
        <v>-7.1206050000000003E-3</v>
      </c>
      <c r="H35" s="67">
        <v>-1.950268E-3</v>
      </c>
      <c r="I35" s="67">
        <v>-9.495982E-3</v>
      </c>
      <c r="J35" s="67">
        <v>-1.8358249999999999E-3</v>
      </c>
      <c r="K35" s="67">
        <v>-1.5333332999999999E-2</v>
      </c>
      <c r="L35" s="67">
        <v>-1.2420023000000001E-2</v>
      </c>
      <c r="M35" s="67">
        <v>-1.4276847E-2</v>
      </c>
      <c r="N35" s="67">
        <v>-1.1764706E-2</v>
      </c>
      <c r="O35" s="67">
        <v>-9.3091619999999993E-3</v>
      </c>
      <c r="P35" s="67">
        <v>-7.8785550000000006E-3</v>
      </c>
      <c r="Q35" s="67">
        <v>-6.1403509999999996E-3</v>
      </c>
      <c r="R35" s="67">
        <v>-1.1918951000000001E-2</v>
      </c>
      <c r="S35" s="67">
        <v>-8.4843809999999992E-3</v>
      </c>
      <c r="T35" s="67">
        <v>-9.0836649999999994E-3</v>
      </c>
      <c r="U35" s="67">
        <v>-8.8967969999999997E-3</v>
      </c>
      <c r="V35" s="67">
        <v>-5.5756900000000003E-3</v>
      </c>
      <c r="W35" s="67">
        <v>-5.4407000000000001E-4</v>
      </c>
      <c r="X35" s="67">
        <v>-4.1493779999999996E-3</v>
      </c>
      <c r="Y35" s="67">
        <v>-7.6408789999999997E-3</v>
      </c>
    </row>
    <row r="36" spans="2:25" x14ac:dyDescent="0.2">
      <c r="B36" s="58"/>
      <c r="C36" s="58"/>
      <c r="D36" s="63">
        <v>38147</v>
      </c>
      <c r="E36" s="69">
        <v>5.9999999999999995E-4</v>
      </c>
      <c r="F36" s="66">
        <v>-6.2565169999999996E-3</v>
      </c>
      <c r="G36" s="67">
        <v>-1.3668430000000001E-2</v>
      </c>
      <c r="H36" s="67">
        <v>-6.7340070000000002E-3</v>
      </c>
      <c r="I36" s="67">
        <v>-2.0984081000000002E-2</v>
      </c>
      <c r="J36" s="67">
        <v>-9.0206190000000006E-3</v>
      </c>
      <c r="K36" s="67">
        <v>-2.3302264E-2</v>
      </c>
      <c r="L36" s="67">
        <v>-2.0989504999999999E-2</v>
      </c>
      <c r="M36" s="67">
        <v>-2.4148606999999999E-2</v>
      </c>
      <c r="N36" s="67">
        <v>-1.4857881E-2</v>
      </c>
      <c r="O36" s="67">
        <v>-1.4520813E-2</v>
      </c>
      <c r="P36" s="67">
        <v>-1.52207E-2</v>
      </c>
      <c r="Q36" s="67">
        <v>-1.6464471000000001E-2</v>
      </c>
      <c r="R36" s="67">
        <v>-1.5445545E-2</v>
      </c>
      <c r="S36" s="67">
        <v>-2.0213577E-2</v>
      </c>
      <c r="T36" s="67">
        <v>-1.7518939000000001E-2</v>
      </c>
      <c r="U36" s="67">
        <v>-1.7618557999999999E-2</v>
      </c>
      <c r="V36" s="67">
        <v>-1.1586206999999999E-2</v>
      </c>
      <c r="W36" s="67">
        <v>-1.3419215999999999E-2</v>
      </c>
      <c r="X36" s="67">
        <v>-5.4794520000000001E-3</v>
      </c>
      <c r="Y36" s="67">
        <v>-9.9150139999999998E-3</v>
      </c>
    </row>
    <row r="37" spans="2:25" x14ac:dyDescent="0.2">
      <c r="B37" s="58"/>
      <c r="C37" s="58"/>
      <c r="D37" s="63">
        <v>38154</v>
      </c>
      <c r="E37" s="69">
        <v>5.9999999999999995E-4</v>
      </c>
      <c r="F37" s="66">
        <v>1.9148936200000001E-2</v>
      </c>
      <c r="G37" s="67">
        <v>1.5384615399999999E-2</v>
      </c>
      <c r="H37" s="67">
        <v>1.9656019999999999E-3</v>
      </c>
      <c r="I37" s="67">
        <v>1.8018018E-2</v>
      </c>
      <c r="J37" s="67">
        <v>1.18577075E-2</v>
      </c>
      <c r="K37" s="67">
        <v>2.4154589399999999E-2</v>
      </c>
      <c r="L37" s="67">
        <v>1.16369279E-2</v>
      </c>
      <c r="M37" s="67">
        <v>2.0658489299999999E-2</v>
      </c>
      <c r="N37" s="67">
        <v>2.6648900699999999E-2</v>
      </c>
      <c r="O37" s="67">
        <v>2.7E-2</v>
      </c>
      <c r="P37" s="67">
        <v>1.2539185E-2</v>
      </c>
      <c r="Q37" s="67">
        <v>1.0704727900000001E-2</v>
      </c>
      <c r="R37" s="67">
        <v>1.5120555799999999E-2</v>
      </c>
      <c r="S37" s="67">
        <v>1.42180095E-2</v>
      </c>
      <c r="T37" s="67">
        <v>1.4367346899999999E-2</v>
      </c>
      <c r="U37" s="67">
        <v>1.42770352E-2</v>
      </c>
      <c r="V37" s="67">
        <v>2.4638912499999999E-2</v>
      </c>
      <c r="W37" s="67">
        <v>1.323043E-2</v>
      </c>
      <c r="X37" s="67">
        <v>1.6689847000000001E-2</v>
      </c>
      <c r="Y37" s="67">
        <v>2.64805007E-2</v>
      </c>
    </row>
    <row r="38" spans="2:25" x14ac:dyDescent="0.2">
      <c r="B38" s="58"/>
      <c r="C38" s="58"/>
      <c r="D38" s="63">
        <v>38161</v>
      </c>
      <c r="E38" s="69">
        <v>5.9999999999999995E-4</v>
      </c>
      <c r="F38" s="66">
        <v>1.68421053E-2</v>
      </c>
      <c r="G38" s="67">
        <v>3.03842717E-2</v>
      </c>
      <c r="H38" s="67">
        <v>-2.4642679999999999E-3</v>
      </c>
      <c r="I38" s="67">
        <v>3.1875463299999997E-2</v>
      </c>
      <c r="J38" s="67">
        <v>8.6364826000000002E-3</v>
      </c>
      <c r="K38" s="67">
        <v>2.6458616000000001E-2</v>
      </c>
      <c r="L38" s="67">
        <v>2.39474701E-2</v>
      </c>
      <c r="M38" s="67">
        <v>3.37579618E-2</v>
      </c>
      <c r="N38" s="67">
        <v>3.0718954199999999E-2</v>
      </c>
      <c r="O38" s="67">
        <v>2.5452765499999998E-2</v>
      </c>
      <c r="P38" s="67">
        <v>2.4819230000000001E-2</v>
      </c>
      <c r="Q38" s="67">
        <v>3.2772364900000003E-2</v>
      </c>
      <c r="R38" s="67">
        <v>2.1319388599999999E-2</v>
      </c>
      <c r="S38" s="67">
        <v>3.3672670299999999E-2</v>
      </c>
      <c r="T38" s="67">
        <v>3.2190229700000003E-2</v>
      </c>
      <c r="U38" s="67">
        <v>3.2054176099999998E-2</v>
      </c>
      <c r="V38" s="67">
        <v>2.24501109E-2</v>
      </c>
      <c r="W38" s="67">
        <v>2.24043716E-2</v>
      </c>
      <c r="X38" s="67">
        <v>1.37174211E-2</v>
      </c>
      <c r="Y38" s="67">
        <v>2.4952919E-2</v>
      </c>
    </row>
    <row r="39" spans="2:25" x14ac:dyDescent="0.2">
      <c r="B39" s="58"/>
      <c r="C39" s="58"/>
      <c r="D39" s="63">
        <v>38168</v>
      </c>
      <c r="E39" s="69">
        <v>5.9999999999999995E-4</v>
      </c>
      <c r="F39" s="66">
        <v>5.1759833999999996E-3</v>
      </c>
      <c r="G39" s="67">
        <v>8.7757790000000003E-4</v>
      </c>
      <c r="H39" s="67">
        <v>-1.1887073E-2</v>
      </c>
      <c r="I39" s="67">
        <v>-5.7971009999999998E-3</v>
      </c>
      <c r="J39" s="67">
        <v>-5.2151239999999998E-3</v>
      </c>
      <c r="K39" s="67">
        <v>-4.6604530000000002E-3</v>
      </c>
      <c r="L39" s="67">
        <v>-5.3231939999999998E-3</v>
      </c>
      <c r="M39" s="67">
        <v>-1.0565569E-2</v>
      </c>
      <c r="N39" s="67">
        <v>6.3816209999999999E-4</v>
      </c>
      <c r="O39" s="67">
        <v>0</v>
      </c>
      <c r="P39" s="67">
        <v>-7.674597E-3</v>
      </c>
      <c r="Q39" s="67">
        <v>4.3290042999999997E-3</v>
      </c>
      <c r="R39" s="67">
        <v>-9.4674560000000008E-3</v>
      </c>
      <c r="S39" s="67">
        <v>-6.8649890000000002E-3</v>
      </c>
      <c r="T39" s="67">
        <v>-8.2057759999999997E-3</v>
      </c>
      <c r="U39" s="67">
        <v>-8.2219939999999998E-3</v>
      </c>
      <c r="V39" s="67">
        <v>-1.5561016E-2</v>
      </c>
      <c r="W39" s="67">
        <v>-2.149382E-3</v>
      </c>
      <c r="X39" s="67">
        <v>4.0650406999999996E-3</v>
      </c>
      <c r="Y39" s="67">
        <v>-1.8450179999999999E-3</v>
      </c>
    </row>
    <row r="40" spans="2:25" ht="12.75" customHeight="1" x14ac:dyDescent="0.2">
      <c r="B40" s="58"/>
      <c r="C40" s="58"/>
      <c r="D40" s="63">
        <v>38175</v>
      </c>
      <c r="E40" s="69">
        <v>5.9999999999999995E-4</v>
      </c>
      <c r="F40" s="66">
        <v>-3.1088079999999998E-3</v>
      </c>
      <c r="G40" s="67">
        <v>-1.1165698999999999E-2</v>
      </c>
      <c r="H40" s="67">
        <v>-6.5590309999999999E-3</v>
      </c>
      <c r="I40" s="67">
        <v>-1.3402829E-2</v>
      </c>
      <c r="J40" s="67">
        <v>-1.2159662E-2</v>
      </c>
      <c r="K40" s="67">
        <v>-1.1596179999999999E-2</v>
      </c>
      <c r="L40" s="67">
        <v>-9.7012030000000003E-3</v>
      </c>
      <c r="M40" s="67">
        <v>-1.7419355000000001E-2</v>
      </c>
      <c r="N40" s="67">
        <v>-1.4944769E-2</v>
      </c>
      <c r="O40" s="67">
        <v>-1.8057588999999999E-2</v>
      </c>
      <c r="P40" s="67">
        <v>-2.4067862999999998E-2</v>
      </c>
      <c r="Q40" s="67">
        <v>-1.2227073999999999E-2</v>
      </c>
      <c r="R40" s="67">
        <v>-1.4187272000000001E-2</v>
      </c>
      <c r="S40" s="67">
        <v>-1.1778563000000001E-2</v>
      </c>
      <c r="T40" s="67">
        <v>-1.3298735000000001E-2</v>
      </c>
      <c r="U40" s="67">
        <v>-1.3279010000000001E-2</v>
      </c>
      <c r="V40" s="67">
        <v>-8.164414E-3</v>
      </c>
      <c r="W40" s="67">
        <v>-9.8199670000000006E-3</v>
      </c>
      <c r="X40" s="67">
        <v>-1.0914052E-2</v>
      </c>
      <c r="Y40" s="67">
        <v>-9.4029149999999995E-3</v>
      </c>
    </row>
    <row r="41" spans="2:25" x14ac:dyDescent="0.2">
      <c r="B41" s="58"/>
      <c r="C41" s="58"/>
      <c r="D41" s="63">
        <v>38182</v>
      </c>
      <c r="E41" s="69">
        <v>5.9999999999999995E-4</v>
      </c>
      <c r="F41" s="66">
        <v>-5.2083329999999999E-3</v>
      </c>
      <c r="G41" s="67">
        <v>-9.0785290000000001E-3</v>
      </c>
      <c r="H41" s="67">
        <v>-1.5243902E-2</v>
      </c>
      <c r="I41" s="67">
        <v>-1.443769E-2</v>
      </c>
      <c r="J41" s="67">
        <v>-8.2998659999999995E-3</v>
      </c>
      <c r="K41" s="67">
        <v>-1.4654571E-2</v>
      </c>
      <c r="L41" s="67">
        <v>-8.2417580000000001E-3</v>
      </c>
      <c r="M41" s="67">
        <v>-2.2546419000000002E-2</v>
      </c>
      <c r="N41" s="67">
        <v>-1.5282392000000001E-2</v>
      </c>
      <c r="O41" s="67">
        <v>-8.478803E-3</v>
      </c>
      <c r="P41" s="67">
        <v>-1.8071066E-2</v>
      </c>
      <c r="Q41" s="67">
        <v>-1.2455516E-2</v>
      </c>
      <c r="R41" s="67">
        <v>-1.1594203000000001E-2</v>
      </c>
      <c r="S41" s="67">
        <v>-2.0808323E-2</v>
      </c>
      <c r="T41" s="67">
        <v>-1.4399205999999999E-2</v>
      </c>
      <c r="U41" s="67">
        <v>-1.4323117E-2</v>
      </c>
      <c r="V41" s="67">
        <v>-1.0829296E-2</v>
      </c>
      <c r="W41" s="67">
        <v>-4.9586780000000002E-3</v>
      </c>
      <c r="X41" s="67">
        <v>-8.2987549999999997E-3</v>
      </c>
      <c r="Y41" s="67">
        <v>-1.0028653E-2</v>
      </c>
    </row>
    <row r="42" spans="2:25" x14ac:dyDescent="0.2">
      <c r="D42" s="63">
        <v>38189</v>
      </c>
      <c r="E42" s="69">
        <v>5.9999999999999995E-4</v>
      </c>
      <c r="F42" s="66">
        <v>-3.0526316000000001E-2</v>
      </c>
      <c r="G42" s="67">
        <v>-2.2477064000000001E-2</v>
      </c>
      <c r="H42" s="67">
        <v>-1.2966805E-2</v>
      </c>
      <c r="I42" s="67">
        <v>-2.9389017999999999E-2</v>
      </c>
      <c r="J42" s="67">
        <v>-1.6802167999999999E-2</v>
      </c>
      <c r="K42" s="67">
        <v>-3.3428165000000003E-2</v>
      </c>
      <c r="L42" s="67">
        <v>-2.2673031E-2</v>
      </c>
      <c r="M42" s="67">
        <v>-3.6885245999999997E-2</v>
      </c>
      <c r="N42" s="67">
        <v>-2.4983120000000001E-2</v>
      </c>
      <c r="O42" s="67">
        <v>-3.1754032000000001E-2</v>
      </c>
      <c r="P42" s="67">
        <v>-2.259887E-2</v>
      </c>
      <c r="Q42" s="67">
        <v>-2.8054299000000001E-2</v>
      </c>
      <c r="R42" s="67">
        <v>-2.2287636999999999E-2</v>
      </c>
      <c r="S42" s="67">
        <v>-3.1596224999999999E-2</v>
      </c>
      <c r="T42" s="67">
        <v>-2.4637191999999999E-2</v>
      </c>
      <c r="U42" s="67">
        <v>-2.4650651999999999E-2</v>
      </c>
      <c r="V42" s="67">
        <v>-2.2305910000000002E-2</v>
      </c>
      <c r="W42" s="67">
        <v>-2.4889380999999999E-2</v>
      </c>
      <c r="X42" s="67">
        <v>-2.7894003000000001E-2</v>
      </c>
      <c r="Y42" s="67">
        <v>-2.4236549E-2</v>
      </c>
    </row>
    <row r="43" spans="2:25" x14ac:dyDescent="0.2">
      <c r="D43" s="63">
        <v>38196</v>
      </c>
      <c r="E43" s="69">
        <v>5.9999999999999995E-4</v>
      </c>
      <c r="F43" s="66">
        <v>1.9801980199999999E-2</v>
      </c>
      <c r="G43" s="67">
        <v>3.3412887799999999E-2</v>
      </c>
      <c r="H43" s="67">
        <v>8.5015939999999995E-3</v>
      </c>
      <c r="I43" s="67">
        <v>3.7964458800000003E-2</v>
      </c>
      <c r="J43" s="67">
        <v>1.6666666699999999E-2</v>
      </c>
      <c r="K43" s="67">
        <v>4.1759880700000002E-2</v>
      </c>
      <c r="L43" s="67">
        <v>2.56516343E-2</v>
      </c>
      <c r="M43" s="67">
        <v>4.0287769799999998E-2</v>
      </c>
      <c r="N43" s="67">
        <v>3.0133146499999999E-2</v>
      </c>
      <c r="O43" s="67">
        <v>2.3425299300000001E-2</v>
      </c>
      <c r="P43" s="67">
        <v>3.02173913E-2</v>
      </c>
      <c r="Q43" s="67">
        <v>3.2196969700000001E-2</v>
      </c>
      <c r="R43" s="67">
        <v>3.4482758600000003E-2</v>
      </c>
      <c r="S43" s="67">
        <v>3.6894036900000003E-2</v>
      </c>
      <c r="T43" s="67">
        <v>3.6608863200000001E-2</v>
      </c>
      <c r="U43" s="67">
        <v>3.6505866999999997E-2</v>
      </c>
      <c r="V43" s="67">
        <v>2.0908004800000001E-2</v>
      </c>
      <c r="W43" s="67">
        <v>2.11549457E-2</v>
      </c>
      <c r="X43" s="67">
        <v>2.1707669999999998E-2</v>
      </c>
      <c r="Y43" s="67">
        <v>2.72040302E-2</v>
      </c>
    </row>
    <row r="44" spans="2:25" x14ac:dyDescent="0.2">
      <c r="D44" s="63">
        <v>38203</v>
      </c>
      <c r="E44" s="69">
        <v>5.9999999999999995E-4</v>
      </c>
      <c r="F44" s="66">
        <v>-4.2253521000000002E-2</v>
      </c>
      <c r="G44" s="67">
        <v>-6.3477460999999999E-2</v>
      </c>
      <c r="H44" s="67">
        <v>-5.1879301000000003E-2</v>
      </c>
      <c r="I44" s="67">
        <v>-7.0093457999999997E-2</v>
      </c>
      <c r="J44" s="67">
        <v>-4.3525869000000002E-2</v>
      </c>
      <c r="K44" s="67">
        <v>-6.8345323999999999E-2</v>
      </c>
      <c r="L44" s="67">
        <v>-6.6585464999999996E-2</v>
      </c>
      <c r="M44" s="67">
        <v>-7.1428570999999996E-2</v>
      </c>
      <c r="N44" s="67">
        <v>-6.5306121999999994E-2</v>
      </c>
      <c r="O44" s="67">
        <v>-6.8262862999999993E-2</v>
      </c>
      <c r="P44" s="67">
        <v>-7.2278912000000001E-2</v>
      </c>
      <c r="Q44" s="67">
        <v>-6.7889907999999999E-2</v>
      </c>
      <c r="R44" s="67">
        <v>-5.9468579000000001E-2</v>
      </c>
      <c r="S44" s="67">
        <v>-6.5587381E-2</v>
      </c>
      <c r="T44" s="67">
        <v>-6.4849305999999995E-2</v>
      </c>
      <c r="U44" s="67">
        <v>-6.4755002000000006E-2</v>
      </c>
      <c r="V44" s="67">
        <v>-6.1822443999999997E-2</v>
      </c>
      <c r="W44" s="67">
        <v>-4.6420582000000002E-2</v>
      </c>
      <c r="X44" s="67">
        <v>-4.519774E-2</v>
      </c>
      <c r="Y44" s="67">
        <v>-6.5621939000000004E-2</v>
      </c>
    </row>
    <row r="45" spans="2:25" x14ac:dyDescent="0.2">
      <c r="D45" s="63">
        <v>38210</v>
      </c>
      <c r="E45" s="69">
        <v>5.9999999999999995E-4</v>
      </c>
      <c r="F45" s="66">
        <v>0</v>
      </c>
      <c r="G45" s="67">
        <v>6.3944908999999999E-3</v>
      </c>
      <c r="H45" s="67">
        <v>4.4767766999999998E-3</v>
      </c>
      <c r="I45" s="67">
        <v>-5.8774140000000001E-3</v>
      </c>
      <c r="J45" s="67">
        <v>-2.8710879999999999E-3</v>
      </c>
      <c r="K45" s="67">
        <v>-1.1636928E-2</v>
      </c>
      <c r="L45" s="67">
        <v>-3.9284159999999997E-3</v>
      </c>
      <c r="M45" s="67">
        <v>-6.7669169999999999E-3</v>
      </c>
      <c r="N45" s="67">
        <v>-7.251632E-3</v>
      </c>
      <c r="O45" s="67">
        <v>-2.7397260000000001E-3</v>
      </c>
      <c r="P45" s="67">
        <v>-1.1998154E-2</v>
      </c>
      <c r="Q45" s="67">
        <v>-1.0858835000000001E-2</v>
      </c>
      <c r="R45" s="67">
        <v>-5.3884149999999997E-3</v>
      </c>
      <c r="S45" s="67">
        <v>-1.1570983999999999E-2</v>
      </c>
      <c r="T45" s="67">
        <v>-6.7065429999999997E-3</v>
      </c>
      <c r="U45" s="67">
        <v>-6.7464999999999999E-3</v>
      </c>
      <c r="V45" s="67">
        <v>-1.2218045E-2</v>
      </c>
      <c r="W45" s="67">
        <v>-7.0629780000000001E-3</v>
      </c>
      <c r="X45" s="67">
        <v>5.9259259000000002E-3</v>
      </c>
      <c r="Y45" s="67">
        <v>-5.7773110000000003E-3</v>
      </c>
    </row>
    <row r="46" spans="2:25" x14ac:dyDescent="0.2">
      <c r="D46" s="63">
        <v>38217</v>
      </c>
      <c r="E46" s="69">
        <v>5.9999999999999995E-4</v>
      </c>
      <c r="F46" s="66">
        <v>1.79573513E-2</v>
      </c>
      <c r="G46" s="67">
        <v>3.2692307699999999E-2</v>
      </c>
      <c r="H46" s="67">
        <v>2.9185022000000001E-2</v>
      </c>
      <c r="I46" s="67">
        <v>4.5567522800000003E-2</v>
      </c>
      <c r="J46" s="67">
        <v>2.49574589E-2</v>
      </c>
      <c r="K46" s="67">
        <v>3.6979969199999997E-2</v>
      </c>
      <c r="L46" s="67">
        <v>3.7355088000000002E-2</v>
      </c>
      <c r="M46" s="67">
        <v>5.5596738299999997E-2</v>
      </c>
      <c r="N46" s="67">
        <v>3.8737446199999997E-2</v>
      </c>
      <c r="O46" s="67">
        <v>4.1420118300000003E-2</v>
      </c>
      <c r="P46" s="67">
        <v>4.43576189E-2</v>
      </c>
      <c r="Q46" s="67">
        <v>4.51866405E-2</v>
      </c>
      <c r="R46" s="67">
        <v>3.1346578399999998E-2</v>
      </c>
      <c r="S46" s="67">
        <v>4.3458980000000001E-2</v>
      </c>
      <c r="T46" s="67">
        <v>4.08163265E-2</v>
      </c>
      <c r="U46" s="67">
        <v>4.0812926899999998E-2</v>
      </c>
      <c r="V46" s="67">
        <v>4.4673539499999998E-2</v>
      </c>
      <c r="W46" s="67">
        <v>2.33918129E-2</v>
      </c>
      <c r="X46" s="67">
        <v>2.18340611E-2</v>
      </c>
      <c r="Y46" s="67">
        <v>3.7804246499999999E-2</v>
      </c>
    </row>
    <row r="47" spans="2:25" x14ac:dyDescent="0.2">
      <c r="D47" s="63">
        <v>38224</v>
      </c>
      <c r="E47" s="69">
        <v>5.9999999999999995E-4</v>
      </c>
      <c r="F47" s="66">
        <v>1.1098779099999999E-2</v>
      </c>
      <c r="G47" s="67">
        <v>1.21894046E-2</v>
      </c>
      <c r="H47" s="67">
        <v>1.01986044E-2</v>
      </c>
      <c r="I47" s="67">
        <v>1.1961722500000001E-2</v>
      </c>
      <c r="J47" s="67">
        <v>1.6902189000000001E-2</v>
      </c>
      <c r="K47" s="67">
        <v>1.34629768E-2</v>
      </c>
      <c r="L47" s="67">
        <v>1.8310445299999999E-2</v>
      </c>
      <c r="M47" s="67">
        <v>1.4134275599999999E-2</v>
      </c>
      <c r="N47" s="67">
        <v>1.2491325500000001E-2</v>
      </c>
      <c r="O47" s="67">
        <v>1.5096304E-2</v>
      </c>
      <c r="P47" s="67">
        <v>1.7210944400000001E-2</v>
      </c>
      <c r="Q47" s="67">
        <v>9.478673E-3</v>
      </c>
      <c r="R47" s="67">
        <v>9.4137782999999999E-3</v>
      </c>
      <c r="S47" s="67">
        <v>1.2820512799999999E-2</v>
      </c>
      <c r="T47" s="67">
        <v>1.1239840900000001E-2</v>
      </c>
      <c r="U47" s="67">
        <v>1.1263073199999999E-2</v>
      </c>
      <c r="V47" s="67">
        <v>7.8078078000000002E-3</v>
      </c>
      <c r="W47" s="67">
        <v>1.32183908E-2</v>
      </c>
      <c r="X47" s="67">
        <v>7.1736011000000004E-3</v>
      </c>
      <c r="Y47" s="67">
        <v>1.05263158E-2</v>
      </c>
    </row>
    <row r="48" spans="2:25" x14ac:dyDescent="0.2">
      <c r="D48" s="63">
        <v>38231</v>
      </c>
      <c r="E48" s="69">
        <v>5.9999999999999995E-4</v>
      </c>
      <c r="F48" s="66">
        <v>1.8909899899999999E-2</v>
      </c>
      <c r="G48" s="67">
        <v>2.1596244099999998E-2</v>
      </c>
      <c r="H48" s="67">
        <v>2.1459227500000001E-2</v>
      </c>
      <c r="I48" s="67">
        <v>2.0799999999999999E-2</v>
      </c>
      <c r="J48" s="67">
        <v>2.2258862300000001E-2</v>
      </c>
      <c r="K48" s="67">
        <v>2.02398801E-2</v>
      </c>
      <c r="L48" s="67">
        <v>2.36024845E-2</v>
      </c>
      <c r="M48" s="67">
        <v>2.0552799399999998E-2</v>
      </c>
      <c r="N48" s="67">
        <v>1.1134307600000001E-2</v>
      </c>
      <c r="O48" s="67">
        <v>2.2360894400000001E-2</v>
      </c>
      <c r="P48" s="67">
        <v>1.93236715E-2</v>
      </c>
      <c r="Q48" s="67">
        <v>2.28353949E-2</v>
      </c>
      <c r="R48" s="67">
        <v>1.9313304699999999E-2</v>
      </c>
      <c r="S48" s="67">
        <v>1.2435677500000001E-2</v>
      </c>
      <c r="T48" s="67">
        <v>1.9584055499999999E-2</v>
      </c>
      <c r="U48" s="67">
        <v>1.96774194E-2</v>
      </c>
      <c r="V48" s="67">
        <v>1.17753623E-2</v>
      </c>
      <c r="W48" s="67">
        <v>1.71135197E-2</v>
      </c>
      <c r="X48" s="67">
        <v>2.15827338E-2</v>
      </c>
      <c r="Y48" s="67">
        <v>2.7067669200000002E-2</v>
      </c>
    </row>
    <row r="49" spans="4:25" x14ac:dyDescent="0.2">
      <c r="D49" s="63">
        <v>38238</v>
      </c>
      <c r="E49" s="69">
        <v>5.9999999999999995E-4</v>
      </c>
      <c r="F49" s="66">
        <v>1.08577633E-2</v>
      </c>
      <c r="G49" s="67">
        <v>7.7448747000000004E-3</v>
      </c>
      <c r="H49" s="67">
        <v>3.6572623000000002E-3</v>
      </c>
      <c r="I49" s="67">
        <v>1.6317016300000001E-2</v>
      </c>
      <c r="J49" s="67">
        <v>2.9294274000000002E-3</v>
      </c>
      <c r="K49" s="67">
        <v>2.2529069799999999E-2</v>
      </c>
      <c r="L49" s="67">
        <v>1.12449799E-2</v>
      </c>
      <c r="M49" s="67">
        <v>2.1978022E-2</v>
      </c>
      <c r="N49" s="67">
        <v>1.4955812400000001E-2</v>
      </c>
      <c r="O49" s="67">
        <v>1.40703518E-2</v>
      </c>
      <c r="P49" s="67">
        <v>1.2744265100000001E-2</v>
      </c>
      <c r="Q49" s="67">
        <v>6.4456721999999996E-3</v>
      </c>
      <c r="R49" s="67">
        <v>1.2053200300000001E-2</v>
      </c>
      <c r="S49" s="67">
        <v>1.6813787300000001E-2</v>
      </c>
      <c r="T49" s="67">
        <v>1.2978257199999999E-2</v>
      </c>
      <c r="U49" s="67">
        <v>1.28607277E-2</v>
      </c>
      <c r="V49" s="67">
        <v>1.9851851899999998E-2</v>
      </c>
      <c r="W49" s="67">
        <v>0</v>
      </c>
      <c r="X49" s="67">
        <v>9.8039215999999995E-3</v>
      </c>
      <c r="Y49" s="67">
        <v>6.2771607999999998E-3</v>
      </c>
    </row>
    <row r="50" spans="4:25" x14ac:dyDescent="0.2">
      <c r="D50" s="63">
        <v>38245</v>
      </c>
      <c r="E50" s="69">
        <v>5.9999999999999995E-4</v>
      </c>
      <c r="F50" s="66">
        <v>4.2643923000000002E-3</v>
      </c>
      <c r="G50" s="67">
        <v>4.9527240000000004E-3</v>
      </c>
      <c r="H50" s="67">
        <v>-5.192108E-3</v>
      </c>
      <c r="I50" s="67">
        <v>0</v>
      </c>
      <c r="J50" s="67">
        <v>1.0545742E-3</v>
      </c>
      <c r="K50" s="67">
        <v>3.5186487999999999E-3</v>
      </c>
      <c r="L50" s="67">
        <v>2.3538642999999999E-3</v>
      </c>
      <c r="M50" s="67">
        <v>1.9920318999999999E-3</v>
      </c>
      <c r="N50" s="67">
        <v>6.6533599999999999E-4</v>
      </c>
      <c r="O50" s="67">
        <v>-1.9665680000000001E-3</v>
      </c>
      <c r="P50" s="67">
        <v>5.1856461E-3</v>
      </c>
      <c r="Q50" s="67">
        <v>9.0415913000000004E-3</v>
      </c>
      <c r="R50" s="67">
        <v>3.6704731000000001E-3</v>
      </c>
      <c r="S50" s="67">
        <v>2.8629857E-3</v>
      </c>
      <c r="T50" s="67">
        <v>9.8879369999999999E-4</v>
      </c>
      <c r="U50" s="67">
        <v>9.2010430000000003E-4</v>
      </c>
      <c r="V50" s="67">
        <v>2.0080320999999999E-3</v>
      </c>
      <c r="W50" s="67">
        <v>2.7670172000000002E-3</v>
      </c>
      <c r="X50" s="67">
        <v>2.7586207000000001E-3</v>
      </c>
      <c r="Y50" s="67">
        <v>-4.7483399999999999E-4</v>
      </c>
    </row>
    <row r="51" spans="4:25" x14ac:dyDescent="0.2">
      <c r="D51" s="63">
        <v>38252</v>
      </c>
      <c r="E51" s="69">
        <v>5.9999999999999995E-4</v>
      </c>
      <c r="F51" s="66">
        <v>1.06044539E-2</v>
      </c>
      <c r="G51" s="67">
        <v>-4.4984259999999998E-3</v>
      </c>
      <c r="H51" s="67">
        <v>3.1545740999999999E-3</v>
      </c>
      <c r="I51" s="67">
        <v>-7.5757580000000001E-3</v>
      </c>
      <c r="J51" s="67">
        <v>1.42857143E-2</v>
      </c>
      <c r="K51" s="67">
        <v>-5.602241E-3</v>
      </c>
      <c r="L51" s="67">
        <v>-8.6274509999999995E-3</v>
      </c>
      <c r="M51" s="67">
        <v>-9.2776669999999999E-3</v>
      </c>
      <c r="N51" s="67">
        <v>-7.9787230000000001E-3</v>
      </c>
      <c r="O51" s="67">
        <v>-1.9782390000000001E-3</v>
      </c>
      <c r="P51" s="67">
        <v>9.1078452000000008E-3</v>
      </c>
      <c r="Q51" s="67">
        <v>6.2893081999999996E-3</v>
      </c>
      <c r="R51" s="67">
        <v>-3.649635E-3</v>
      </c>
      <c r="S51" s="67">
        <v>-1.103843E-2</v>
      </c>
      <c r="T51" s="67">
        <v>-5.9386339999999999E-3</v>
      </c>
      <c r="U51" s="67">
        <v>-5.9871050000000004E-3</v>
      </c>
      <c r="V51" s="67">
        <v>-7.4306939999999998E-3</v>
      </c>
      <c r="W51" s="67">
        <v>-1.6547160000000001E-3</v>
      </c>
      <c r="X51" s="67">
        <v>-5.540166E-3</v>
      </c>
      <c r="Y51" s="67">
        <v>-1.429933E-3</v>
      </c>
    </row>
    <row r="52" spans="4:25" x14ac:dyDescent="0.2">
      <c r="D52" s="63">
        <v>38259</v>
      </c>
      <c r="E52" s="69">
        <v>5.9999999999999995E-4</v>
      </c>
      <c r="F52" s="66">
        <v>4.4633368800000003E-2</v>
      </c>
      <c r="G52" s="67">
        <v>3.5272560699999997E-2</v>
      </c>
      <c r="H52" s="67">
        <v>3.0769230799999998E-2</v>
      </c>
      <c r="I52" s="67">
        <v>4.2602633600000002E-2</v>
      </c>
      <c r="J52" s="67">
        <v>2.72393924E-2</v>
      </c>
      <c r="K52" s="67">
        <v>5.0786838299999998E-2</v>
      </c>
      <c r="L52" s="67">
        <v>4.0865384599999999E-2</v>
      </c>
      <c r="M52" s="67">
        <v>4.94915254E-2</v>
      </c>
      <c r="N52" s="67">
        <v>4.4157608700000003E-2</v>
      </c>
      <c r="O52" s="67">
        <v>4.9320583799999998E-2</v>
      </c>
      <c r="P52" s="67">
        <v>3.9733721700000002E-2</v>
      </c>
      <c r="Q52" s="67">
        <v>4.2457091199999998E-2</v>
      </c>
      <c r="R52" s="67">
        <v>4.3334708999999999E-2</v>
      </c>
      <c r="S52" s="67">
        <v>3.4800838600000002E-2</v>
      </c>
      <c r="T52" s="67">
        <v>4.0867810300000001E-2</v>
      </c>
      <c r="U52" s="67">
        <v>4.0851463499999997E-2</v>
      </c>
      <c r="V52" s="67">
        <v>3.4061135399999998E-2</v>
      </c>
      <c r="W52" s="67">
        <v>3.2402234600000003E-2</v>
      </c>
      <c r="X52" s="67">
        <v>4.0845070400000003E-2</v>
      </c>
      <c r="Y52" s="67">
        <v>4.0599323299999997E-2</v>
      </c>
    </row>
    <row r="53" spans="4:25" x14ac:dyDescent="0.2">
      <c r="D53" s="63">
        <v>38266</v>
      </c>
      <c r="E53" s="69">
        <v>5.9999999999999995E-4</v>
      </c>
      <c r="F53" s="66">
        <v>-1.3306039E-2</v>
      </c>
      <c r="G53" s="67">
        <v>-1.5817222999999998E-2</v>
      </c>
      <c r="H53" s="67">
        <v>-9.2213109999999994E-3</v>
      </c>
      <c r="I53" s="67">
        <v>-2.3529412E-2</v>
      </c>
      <c r="J53" s="67">
        <v>-6.0759489999999998E-3</v>
      </c>
      <c r="K53" s="67">
        <v>-9.478673E-3</v>
      </c>
      <c r="L53" s="67">
        <v>-2.2570772999999999E-2</v>
      </c>
      <c r="M53" s="67">
        <v>-2.2321429E-2</v>
      </c>
      <c r="N53" s="67">
        <v>-1.4221073000000001E-2</v>
      </c>
      <c r="O53" s="67">
        <v>-2.4228029000000002E-2</v>
      </c>
      <c r="P53" s="67">
        <v>-1.3465347000000001E-2</v>
      </c>
      <c r="Q53" s="67">
        <v>-2.3175965999999999E-2</v>
      </c>
      <c r="R53" s="67">
        <v>-2.0464383999999999E-2</v>
      </c>
      <c r="S53" s="67">
        <v>-2.0891923999999999E-2</v>
      </c>
      <c r="T53" s="67">
        <v>-1.9058295999999999E-2</v>
      </c>
      <c r="U53" s="67">
        <v>-1.9078848999999998E-2</v>
      </c>
      <c r="V53" s="67">
        <v>-2.637486E-2</v>
      </c>
      <c r="W53" s="67">
        <v>-1.4016173E-2</v>
      </c>
      <c r="X53" s="67">
        <v>-1.8893387000000001E-2</v>
      </c>
      <c r="Y53" s="67">
        <v>-1.1090572999999999E-2</v>
      </c>
    </row>
    <row r="54" spans="4:25" x14ac:dyDescent="0.2">
      <c r="D54" s="63">
        <v>38273</v>
      </c>
      <c r="E54" s="69">
        <v>5.9999999999999995E-4</v>
      </c>
      <c r="F54" s="66">
        <v>-1.7598343999999998E-2</v>
      </c>
      <c r="G54" s="67">
        <v>-1.1125945999999999E-2</v>
      </c>
      <c r="H54" s="67">
        <v>-5.652621E-3</v>
      </c>
      <c r="I54" s="67">
        <v>-1.3513514000000001E-2</v>
      </c>
      <c r="J54" s="67">
        <v>-4.0712470000000001E-3</v>
      </c>
      <c r="K54" s="67">
        <v>-1.8404908000000001E-2</v>
      </c>
      <c r="L54" s="67">
        <v>-1.8352205999999999E-2</v>
      </c>
      <c r="M54" s="67">
        <v>-2.075227E-2</v>
      </c>
      <c r="N54" s="67">
        <v>-1.6927082999999999E-2</v>
      </c>
      <c r="O54" s="67">
        <v>-1.3612056000000001E-2</v>
      </c>
      <c r="P54" s="67">
        <v>-1.3941446E-2</v>
      </c>
      <c r="Q54" s="67">
        <v>-6.1403509999999996E-3</v>
      </c>
      <c r="R54" s="67">
        <v>-4.8154089999999997E-3</v>
      </c>
      <c r="S54" s="67">
        <v>-1.1456628E-2</v>
      </c>
      <c r="T54" s="67">
        <v>-1.4015645E-2</v>
      </c>
      <c r="U54" s="67">
        <v>-1.410587E-2</v>
      </c>
      <c r="V54" s="67">
        <v>-3.4383954000000001E-2</v>
      </c>
      <c r="W54" s="67">
        <v>-1.8042645999999999E-2</v>
      </c>
      <c r="X54" s="67">
        <v>-1.3736264E-2</v>
      </c>
      <c r="Y54" s="67">
        <v>-1.3494648999999999E-2</v>
      </c>
    </row>
    <row r="55" spans="4:25" x14ac:dyDescent="0.2">
      <c r="D55" s="63">
        <v>38280</v>
      </c>
      <c r="E55" s="69">
        <v>5.9999999999999995E-4</v>
      </c>
      <c r="F55" s="66">
        <v>8.3945435000000006E-3</v>
      </c>
      <c r="G55" s="67">
        <v>4.490346E-4</v>
      </c>
      <c r="H55" s="67">
        <v>-6.690685E-3</v>
      </c>
      <c r="I55" s="67">
        <v>0</v>
      </c>
      <c r="J55" s="67">
        <v>1.5290519999999999E-3</v>
      </c>
      <c r="K55" s="67">
        <v>-9.6551720000000001E-3</v>
      </c>
      <c r="L55" s="67">
        <v>3.1558185000000001E-3</v>
      </c>
      <c r="M55" s="67">
        <v>-6.5746219999999996E-3</v>
      </c>
      <c r="N55" s="67">
        <v>6.5876149999999996E-4</v>
      </c>
      <c r="O55" s="67">
        <v>-7.8277889999999999E-3</v>
      </c>
      <c r="P55" s="67">
        <v>-6.0253060000000002E-3</v>
      </c>
      <c r="Q55" s="67">
        <v>8.7796313000000001E-3</v>
      </c>
      <c r="R55" s="67">
        <v>4.0016006000000003E-3</v>
      </c>
      <c r="S55" s="67">
        <v>-1.2335530000000001E-3</v>
      </c>
      <c r="T55" s="67">
        <v>-3.2840719999999999E-3</v>
      </c>
      <c r="U55" s="67">
        <v>-3.3618580000000001E-3</v>
      </c>
      <c r="V55" s="67">
        <v>4.7393365E-3</v>
      </c>
      <c r="W55" s="67">
        <v>-6.6703719999999999E-3</v>
      </c>
      <c r="X55" s="67">
        <v>-2.7777779999999998E-3</v>
      </c>
      <c r="Y55" s="67">
        <v>-3.2802249999999999E-3</v>
      </c>
    </row>
    <row r="56" spans="4:25" x14ac:dyDescent="0.2">
      <c r="D56" s="63">
        <v>38287</v>
      </c>
      <c r="E56" s="69">
        <v>5.9999999999999995E-4</v>
      </c>
      <c r="F56" s="66">
        <v>1.2409514E-2</v>
      </c>
      <c r="G56" s="67">
        <v>1.83035714E-2</v>
      </c>
      <c r="H56" s="67">
        <v>2.9912325900000002E-2</v>
      </c>
      <c r="I56" s="67">
        <v>2.4096385500000001E-2</v>
      </c>
      <c r="J56" s="67">
        <v>2.0060944599999998E-2</v>
      </c>
      <c r="K56" s="67">
        <v>1.8711018699999998E-2</v>
      </c>
      <c r="L56" s="67">
        <v>2.5912838600000002E-2</v>
      </c>
      <c r="M56" s="67">
        <v>2.5759577299999999E-2</v>
      </c>
      <c r="N56" s="67">
        <v>3.3486539699999998E-2</v>
      </c>
      <c r="O56" s="67">
        <v>1.96174595E-2</v>
      </c>
      <c r="P56" s="67">
        <v>3.7417018699999999E-2</v>
      </c>
      <c r="Q56" s="67">
        <v>1.9113814100000001E-2</v>
      </c>
      <c r="R56" s="67">
        <v>3.4948371700000001E-2</v>
      </c>
      <c r="S56" s="67">
        <v>2.42100944E-2</v>
      </c>
      <c r="T56" s="67">
        <v>2.5147928999999999E-2</v>
      </c>
      <c r="U56" s="67">
        <v>2.50879608E-2</v>
      </c>
      <c r="V56" s="67">
        <v>3.3813584200000003E-2</v>
      </c>
      <c r="W56" s="67">
        <v>2.0066889599999999E-2</v>
      </c>
      <c r="X56" s="67">
        <v>1.52990264E-2</v>
      </c>
      <c r="Y56" s="67">
        <v>2.81162137E-2</v>
      </c>
    </row>
    <row r="57" spans="4:25" x14ac:dyDescent="0.2">
      <c r="D57" s="63">
        <v>38294</v>
      </c>
      <c r="E57" s="69">
        <v>5.9999999999999995E-4</v>
      </c>
      <c r="F57" s="66">
        <v>3.4764826200000001E-2</v>
      </c>
      <c r="G57" s="67">
        <v>3.2342657300000001E-2</v>
      </c>
      <c r="H57" s="67">
        <v>2.3011505799999998E-2</v>
      </c>
      <c r="I57" s="67">
        <v>3.2967033E-2</v>
      </c>
      <c r="J57" s="67">
        <v>3.3002481399999999E-2</v>
      </c>
      <c r="K57" s="67">
        <v>2.7137042100000001E-2</v>
      </c>
      <c r="L57" s="67">
        <v>3.4047436899999999E-2</v>
      </c>
      <c r="M57" s="67">
        <v>2.8827674599999999E-2</v>
      </c>
      <c r="N57" s="67">
        <v>2.5332488899999998E-2</v>
      </c>
      <c r="O57" s="67">
        <v>3.6023054800000003E-2</v>
      </c>
      <c r="P57" s="67">
        <v>2.9047250199999999E-2</v>
      </c>
      <c r="Q57" s="67">
        <v>3.4042553199999999E-2</v>
      </c>
      <c r="R57" s="67">
        <v>4.2561349700000001E-2</v>
      </c>
      <c r="S57" s="67">
        <v>3.4758290099999999E-2</v>
      </c>
      <c r="T57" s="67">
        <v>3.184E-2</v>
      </c>
      <c r="U57" s="67">
        <v>3.1868950100000001E-2</v>
      </c>
      <c r="V57" s="67">
        <v>4.1595925300000003E-2</v>
      </c>
      <c r="W57" s="67">
        <v>3.4257748800000001E-2</v>
      </c>
      <c r="X57" s="67">
        <v>3.4106412000000003E-2</v>
      </c>
      <c r="Y57" s="67">
        <v>3.91264786E-2</v>
      </c>
    </row>
    <row r="58" spans="4:25" x14ac:dyDescent="0.2">
      <c r="D58" s="63">
        <v>38301</v>
      </c>
      <c r="E58" s="69">
        <v>5.9999999999999995E-4</v>
      </c>
      <c r="F58" s="66">
        <v>3.0662710199999998E-2</v>
      </c>
      <c r="G58" s="67">
        <v>2.8862478800000001E-2</v>
      </c>
      <c r="H58" s="67">
        <v>3.1630170300000003E-2</v>
      </c>
      <c r="I58" s="67">
        <v>2.8449502099999999E-2</v>
      </c>
      <c r="J58" s="67">
        <v>2.1164021200000001E-2</v>
      </c>
      <c r="K58" s="67">
        <v>2.4487094599999999E-2</v>
      </c>
      <c r="L58" s="67">
        <v>2.8550241000000001E-2</v>
      </c>
      <c r="M58" s="67">
        <v>3.05486284E-2</v>
      </c>
      <c r="N58" s="67">
        <v>2.60223048E-2</v>
      </c>
      <c r="O58" s="67">
        <v>2.9753603E-2</v>
      </c>
      <c r="P58" s="67">
        <v>1.9278019300000001E-2</v>
      </c>
      <c r="Q58" s="67">
        <v>2.89256198E-2</v>
      </c>
      <c r="R58" s="67">
        <v>2.0671834600000001E-2</v>
      </c>
      <c r="S58" s="67">
        <v>3.1782945700000002E-2</v>
      </c>
      <c r="T58" s="67">
        <v>2.59437626E-2</v>
      </c>
      <c r="U58" s="67">
        <v>2.5882012699999998E-2</v>
      </c>
      <c r="V58" s="67">
        <v>2.6172300999999999E-2</v>
      </c>
      <c r="W58" s="67">
        <v>2.6371308E-2</v>
      </c>
      <c r="X58" s="67">
        <v>2.5198939E-2</v>
      </c>
      <c r="Y58" s="67">
        <v>2.4027959799999998E-2</v>
      </c>
    </row>
    <row r="59" spans="4:25" x14ac:dyDescent="0.2">
      <c r="D59" s="63">
        <v>38308</v>
      </c>
      <c r="E59" s="69">
        <v>5.9999999999999995E-4</v>
      </c>
      <c r="F59" s="66">
        <v>-1.917546E-3</v>
      </c>
      <c r="G59" s="67">
        <v>-1.1138614E-2</v>
      </c>
      <c r="H59" s="67">
        <v>-1.7857142999999999E-2</v>
      </c>
      <c r="I59" s="67">
        <v>-1.7241379000000001E-2</v>
      </c>
      <c r="J59" s="67">
        <v>-1.5048201000000001E-2</v>
      </c>
      <c r="K59" s="67">
        <v>-9.0439279999999997E-3</v>
      </c>
      <c r="L59" s="67">
        <v>-1.3634733E-2</v>
      </c>
      <c r="M59" s="67">
        <v>-1.5634395999999998E-2</v>
      </c>
      <c r="N59" s="67">
        <v>-3.7997586999999999E-2</v>
      </c>
      <c r="O59" s="67">
        <v>-1.5301530000000001E-2</v>
      </c>
      <c r="P59" s="67">
        <v>-5.3308820000000003E-3</v>
      </c>
      <c r="Q59" s="67">
        <v>-2.3255814E-2</v>
      </c>
      <c r="R59" s="67">
        <v>-2.59086E-2</v>
      </c>
      <c r="S59" s="67">
        <v>-1.6153267999999998E-2</v>
      </c>
      <c r="T59" s="67">
        <v>-1.4052584E-2</v>
      </c>
      <c r="U59" s="67">
        <v>-1.4064698E-2</v>
      </c>
      <c r="V59" s="67">
        <v>-1.7250531E-2</v>
      </c>
      <c r="W59" s="67">
        <v>-2.5680529999999998E-3</v>
      </c>
      <c r="X59" s="67">
        <v>-1.1627907E-2</v>
      </c>
      <c r="Y59" s="67">
        <v>-1.1489361999999999E-2</v>
      </c>
    </row>
    <row r="60" spans="4:25" x14ac:dyDescent="0.2">
      <c r="D60" s="63">
        <v>38315</v>
      </c>
      <c r="E60" s="69">
        <v>5.9999999999999995E-4</v>
      </c>
      <c r="F60" s="66">
        <v>1.42857143E-2</v>
      </c>
      <c r="G60" s="67">
        <v>1.2831125800000001E-2</v>
      </c>
      <c r="H60" s="67">
        <v>-1.4231499E-2</v>
      </c>
      <c r="I60" s="67">
        <v>1.46137787E-2</v>
      </c>
      <c r="J60" s="67">
        <v>1.63623429E-2</v>
      </c>
      <c r="K60" s="67">
        <v>1.1017498400000001E-2</v>
      </c>
      <c r="L60" s="67">
        <v>1.34009417E-2</v>
      </c>
      <c r="M60" s="67">
        <v>1.76077717E-2</v>
      </c>
      <c r="N60" s="67">
        <v>5.6004977999999997E-3</v>
      </c>
      <c r="O60" s="67">
        <v>1.49524241E-2</v>
      </c>
      <c r="P60" s="67">
        <v>1.55934691E-2</v>
      </c>
      <c r="Q60" s="67">
        <v>1.9607843100000001E-2</v>
      </c>
      <c r="R60" s="67">
        <v>1.2848751800000001E-2</v>
      </c>
      <c r="S60" s="67">
        <v>1.2878787900000001E-2</v>
      </c>
      <c r="T60" s="67">
        <v>1.39732685E-2</v>
      </c>
      <c r="U60" s="67">
        <v>1.3853548199999999E-2</v>
      </c>
      <c r="V60" s="67">
        <v>9.6540628E-3</v>
      </c>
      <c r="W60" s="67">
        <v>1.1728709800000001E-2</v>
      </c>
      <c r="X60" s="67">
        <v>1.1642949499999999E-2</v>
      </c>
      <c r="Y60" s="67">
        <v>1.1528607999999999E-2</v>
      </c>
    </row>
    <row r="61" spans="4:25" x14ac:dyDescent="0.2">
      <c r="D61" s="63">
        <v>38322</v>
      </c>
      <c r="E61" s="69">
        <v>5.9999999999999995E-4</v>
      </c>
      <c r="F61" s="66">
        <v>-1.1173183999999999E-2</v>
      </c>
      <c r="G61" s="67">
        <v>8.9722675000000005E-3</v>
      </c>
      <c r="H61" s="67">
        <v>1.8199233700000001E-2</v>
      </c>
      <c r="I61" s="67">
        <v>1.50581793E-2</v>
      </c>
      <c r="J61" s="67">
        <v>1.04724226E-2</v>
      </c>
      <c r="K61" s="67">
        <v>2.1794871800000001E-2</v>
      </c>
      <c r="L61" s="67">
        <v>1.5691868800000001E-2</v>
      </c>
      <c r="M61" s="67">
        <v>2.4404761899999999E-2</v>
      </c>
      <c r="N61" s="67">
        <v>2.59419395E-2</v>
      </c>
      <c r="O61" s="67">
        <v>1.5124555200000001E-2</v>
      </c>
      <c r="P61" s="67">
        <v>1.6738660900000001E-2</v>
      </c>
      <c r="Q61" s="67">
        <v>9.5999999999999992E-3</v>
      </c>
      <c r="R61" s="67">
        <v>1.55797101E-2</v>
      </c>
      <c r="S61" s="67">
        <v>1.2705530600000001E-2</v>
      </c>
      <c r="T61" s="67">
        <v>1.52671756E-2</v>
      </c>
      <c r="U61" s="67">
        <v>1.5187404200000001E-2</v>
      </c>
      <c r="V61" s="67">
        <v>1.6188959700000002E-2</v>
      </c>
      <c r="W61" s="67">
        <v>-3.6646586000000002E-2</v>
      </c>
      <c r="X61" s="67">
        <v>6.3775510000000004E-3</v>
      </c>
      <c r="Y61" s="67">
        <v>1.4749262500000001E-2</v>
      </c>
    </row>
    <row r="62" spans="4:25" x14ac:dyDescent="0.2">
      <c r="D62" s="63">
        <v>38329</v>
      </c>
      <c r="E62" s="69">
        <v>5.9999999999999995E-4</v>
      </c>
      <c r="F62" s="66">
        <v>-1.3245033E-2</v>
      </c>
      <c r="G62" s="67">
        <v>-8.9249489999999997E-3</v>
      </c>
      <c r="H62" s="67">
        <v>4.7080979999999999E-4</v>
      </c>
      <c r="I62" s="67">
        <v>-1.0141987999999999E-2</v>
      </c>
      <c r="J62" s="67">
        <v>5.9963100000000004E-3</v>
      </c>
      <c r="K62" s="67">
        <v>-1.7632241999999999E-2</v>
      </c>
      <c r="L62" s="67">
        <v>-5.2576239999999998E-3</v>
      </c>
      <c r="M62" s="67">
        <v>-1.5752624999999999E-2</v>
      </c>
      <c r="N62" s="67">
        <v>-1.5700483000000001E-2</v>
      </c>
      <c r="O62" s="67">
        <v>-1.1003521E-2</v>
      </c>
      <c r="P62" s="67">
        <v>-7.1123760000000001E-3</v>
      </c>
      <c r="Q62" s="67">
        <v>-1.2698413E-2</v>
      </c>
      <c r="R62" s="67">
        <v>-4.6461760000000001E-3</v>
      </c>
      <c r="S62" s="67">
        <v>-1.4089729E-2</v>
      </c>
      <c r="T62" s="67">
        <v>-6.949579E-3</v>
      </c>
      <c r="U62" s="67">
        <v>-7.0189930000000003E-3</v>
      </c>
      <c r="V62" s="67">
        <v>-2.62329E-4</v>
      </c>
      <c r="W62" s="67">
        <v>-6.269592E-3</v>
      </c>
      <c r="X62" s="67">
        <v>-8.9058520000000006E-3</v>
      </c>
      <c r="Y62" s="67">
        <v>-7.4968760000000004E-3</v>
      </c>
    </row>
    <row r="63" spans="4:25" x14ac:dyDescent="0.2">
      <c r="D63" s="63">
        <v>38336</v>
      </c>
      <c r="E63" s="69">
        <v>5.9999999999999995E-4</v>
      </c>
      <c r="F63" s="66">
        <v>1.2345679E-2</v>
      </c>
      <c r="G63" s="67">
        <v>8.5365853999999994E-3</v>
      </c>
      <c r="H63" s="67">
        <v>1.26701079E-2</v>
      </c>
      <c r="I63" s="67">
        <v>9.478673E-3</v>
      </c>
      <c r="J63" s="67">
        <v>1.18667275E-2</v>
      </c>
      <c r="K63" s="67">
        <v>1.45939086E-2</v>
      </c>
      <c r="L63" s="67">
        <v>6.6760365000000004E-3</v>
      </c>
      <c r="M63" s="67">
        <v>8.8028168999999996E-3</v>
      </c>
      <c r="N63" s="67">
        <v>1.4687882500000001E-2</v>
      </c>
      <c r="O63" s="67">
        <v>1.3221683600000001E-2</v>
      </c>
      <c r="P63" s="67">
        <v>1.2393767700000001E-2</v>
      </c>
      <c r="Q63" s="67">
        <v>4.7923323000000004E-3</v>
      </c>
      <c r="R63" s="67">
        <v>-2.1489970000000001E-3</v>
      </c>
      <c r="S63" s="67">
        <v>7.8416729000000008E-3</v>
      </c>
      <c r="T63" s="67">
        <v>7.8240331000000007E-3</v>
      </c>
      <c r="U63" s="67">
        <v>7.8328982000000005E-3</v>
      </c>
      <c r="V63" s="67">
        <v>7.5896362000000004E-3</v>
      </c>
      <c r="W63" s="67">
        <v>1.04329682E-2</v>
      </c>
      <c r="X63" s="67">
        <v>1.2755101999999999E-3</v>
      </c>
      <c r="Y63" s="67">
        <v>7.9265749000000003E-3</v>
      </c>
    </row>
    <row r="64" spans="4:25" x14ac:dyDescent="0.2">
      <c r="D64" s="63">
        <v>38343</v>
      </c>
      <c r="E64" s="69">
        <v>5.9999999999999995E-4</v>
      </c>
      <c r="F64" s="66">
        <v>1.8850141399999999E-2</v>
      </c>
      <c r="G64" s="67">
        <v>1.8300121999999999E-2</v>
      </c>
      <c r="H64" s="67">
        <v>1.81648812E-2</v>
      </c>
      <c r="I64" s="67">
        <v>1.8255578099999999E-2</v>
      </c>
      <c r="J64" s="67">
        <v>1.3151927399999999E-2</v>
      </c>
      <c r="K64" s="67">
        <v>1.9558359599999998E-2</v>
      </c>
      <c r="L64" s="67">
        <v>1.97044335E-2</v>
      </c>
      <c r="M64" s="67">
        <v>2.0564042300000002E-2</v>
      </c>
      <c r="N64" s="67">
        <v>1.39817629E-2</v>
      </c>
      <c r="O64" s="67">
        <v>1.86457311E-2</v>
      </c>
      <c r="P64" s="67">
        <v>1.8322762499999999E-2</v>
      </c>
      <c r="Q64" s="67">
        <v>2.07501995E-2</v>
      </c>
      <c r="R64" s="67">
        <v>2.4226612000000002E-2</v>
      </c>
      <c r="S64" s="67">
        <v>2.0164301700000001E-2</v>
      </c>
      <c r="T64" s="67">
        <v>1.56296078E-2</v>
      </c>
      <c r="U64" s="67">
        <v>1.5646445200000001E-2</v>
      </c>
      <c r="V64" s="67">
        <v>1.9104946300000002E-2</v>
      </c>
      <c r="W64" s="67">
        <v>1.4987080099999999E-2</v>
      </c>
      <c r="X64" s="67">
        <v>-4.8717949000000003E-2</v>
      </c>
      <c r="Y64" s="67">
        <v>1.7456359099999999E-2</v>
      </c>
    </row>
    <row r="65" spans="4:25" x14ac:dyDescent="0.2">
      <c r="D65" s="63">
        <v>38350</v>
      </c>
      <c r="E65" s="69">
        <v>5.9999999999999995E-4</v>
      </c>
      <c r="F65" s="66">
        <v>1.0156971399999999E-2</v>
      </c>
      <c r="G65" s="67">
        <v>1.4084507E-2</v>
      </c>
      <c r="H65" s="67">
        <v>1.5639374399999999E-2</v>
      </c>
      <c r="I65" s="67">
        <v>1.4046822699999999E-2</v>
      </c>
      <c r="J65" s="67">
        <v>1.19530898E-2</v>
      </c>
      <c r="K65" s="67">
        <v>1.05721393E-2</v>
      </c>
      <c r="L65" s="67">
        <v>1.52777778E-2</v>
      </c>
      <c r="M65" s="67">
        <v>1.44759699E-2</v>
      </c>
      <c r="N65" s="67">
        <v>4.7961630999999996E-3</v>
      </c>
      <c r="O65" s="67">
        <v>1.50193798E-2</v>
      </c>
      <c r="P65" s="67">
        <v>1.59528351E-2</v>
      </c>
      <c r="Q65" s="67">
        <v>1.29659643E-2</v>
      </c>
      <c r="R65" s="67">
        <v>6.1863172999999999E-3</v>
      </c>
      <c r="S65" s="67">
        <v>1.21636565E-2</v>
      </c>
      <c r="T65" s="67">
        <v>1.43191116E-2</v>
      </c>
      <c r="U65" s="67">
        <v>1.4419806800000001E-2</v>
      </c>
      <c r="V65" s="67">
        <v>1.33538778E-2</v>
      </c>
      <c r="W65" s="67">
        <v>1.23203285E-2</v>
      </c>
      <c r="X65" s="67">
        <v>1.2195121999999999E-2</v>
      </c>
      <c r="Y65" s="67">
        <v>1.6089108899999999E-2</v>
      </c>
    </row>
    <row r="66" spans="4:25" x14ac:dyDescent="0.2">
      <c r="D66" s="63">
        <v>38357</v>
      </c>
      <c r="E66" s="69">
        <v>5.9999999999999995E-4</v>
      </c>
      <c r="F66" s="66">
        <v>-3.6245353000000001E-2</v>
      </c>
      <c r="G66" s="67">
        <v>-2.2249191000000001E-2</v>
      </c>
      <c r="H66" s="67">
        <v>-1.6069789000000001E-2</v>
      </c>
      <c r="I66" s="67">
        <v>-3.8900067000000003E-2</v>
      </c>
      <c r="J66" s="67">
        <v>-1.7179024000000001E-2</v>
      </c>
      <c r="K66" s="67">
        <v>-4.1275797000000003E-2</v>
      </c>
      <c r="L66" s="67">
        <v>-2.1550225999999999E-2</v>
      </c>
      <c r="M66" s="67">
        <v>-4.2441859999999998E-2</v>
      </c>
      <c r="N66" s="67">
        <v>-3.8882139000000003E-2</v>
      </c>
      <c r="O66" s="67">
        <v>-3.5540409000000002E-2</v>
      </c>
      <c r="P66" s="67">
        <v>-3.3623693000000003E-2</v>
      </c>
      <c r="Q66" s="67">
        <v>-2.3615634999999999E-2</v>
      </c>
      <c r="R66" s="67">
        <v>-3.3051781000000002E-2</v>
      </c>
      <c r="S66" s="67">
        <v>-3.8233111E-2</v>
      </c>
      <c r="T66" s="67">
        <v>-3.4144197000000001E-2</v>
      </c>
      <c r="U66" s="67">
        <v>-3.4238167E-2</v>
      </c>
      <c r="V66" s="67">
        <v>-3.5209457999999999E-2</v>
      </c>
      <c r="W66" s="67">
        <v>-2.3112481000000001E-2</v>
      </c>
      <c r="X66" s="67">
        <v>-3.125E-2</v>
      </c>
      <c r="Y66" s="67">
        <v>-4.0082645E-2</v>
      </c>
    </row>
    <row r="67" spans="4:25" x14ac:dyDescent="0.2">
      <c r="D67" s="63">
        <v>38364</v>
      </c>
      <c r="E67" s="69">
        <v>5.9999999999999995E-4</v>
      </c>
      <c r="F67" s="68">
        <v>-2.868069E-3</v>
      </c>
      <c r="G67" s="67">
        <v>4.1017227000000002E-3</v>
      </c>
      <c r="H67" s="67">
        <v>5.5427252000000002E-3</v>
      </c>
      <c r="I67" s="67">
        <v>1.3850416E-3</v>
      </c>
      <c r="J67" s="67">
        <v>7.5153724000000003E-3</v>
      </c>
      <c r="K67" s="67">
        <v>-1.943005E-3</v>
      </c>
      <c r="L67" s="67">
        <v>7.0621469999999995E-4</v>
      </c>
      <c r="M67" s="67">
        <v>-4.8250899999999998E-3</v>
      </c>
      <c r="N67" s="67">
        <v>-8.1504699999999999E-3</v>
      </c>
      <c r="O67" s="67">
        <v>4.9950050000000001E-4</v>
      </c>
      <c r="P67" s="67">
        <v>-1.4298480000000001E-3</v>
      </c>
      <c r="Q67" s="67">
        <v>7.4503310999999997E-3</v>
      </c>
      <c r="R67" s="67">
        <v>-3.402647E-3</v>
      </c>
      <c r="S67" s="67">
        <v>4.9732211000000004E-3</v>
      </c>
      <c r="T67" s="67">
        <v>3.3122553000000002E-3</v>
      </c>
      <c r="U67" s="67">
        <v>3.3641716000000002E-3</v>
      </c>
      <c r="V67" s="67">
        <v>7.4054482999999999E-3</v>
      </c>
      <c r="W67" s="67">
        <v>8.3550914000000004E-3</v>
      </c>
      <c r="X67" s="67">
        <v>2.7932960999999998E-3</v>
      </c>
      <c r="Y67" s="67">
        <v>4.2698548000000003E-3</v>
      </c>
    </row>
    <row r="68" spans="4:25" x14ac:dyDescent="0.2">
      <c r="D68" s="63">
        <v>38371</v>
      </c>
      <c r="E68" s="69">
        <v>5.9999999999999995E-4</v>
      </c>
      <c r="F68" s="68">
        <v>-1.2345679E-2</v>
      </c>
      <c r="G68" s="67">
        <v>-1.8608414E-2</v>
      </c>
      <c r="H68" s="67">
        <v>-2.1344233000000001E-2</v>
      </c>
      <c r="I68" s="67">
        <v>-2.2571819E-2</v>
      </c>
      <c r="J68" s="67">
        <v>-2.0996203000000001E-2</v>
      </c>
      <c r="K68" s="67">
        <v>-2.4547803999999999E-2</v>
      </c>
      <c r="L68" s="67">
        <v>-2.3743017000000002E-2</v>
      </c>
      <c r="M68" s="67">
        <v>-2.2727272999999999E-2</v>
      </c>
      <c r="N68" s="67">
        <v>-2.1276595999999998E-2</v>
      </c>
      <c r="O68" s="67">
        <v>-2.0266929999999999E-2</v>
      </c>
      <c r="P68" s="67">
        <v>-2.3000708000000002E-2</v>
      </c>
      <c r="Q68" s="67">
        <v>-2.4330899999999999E-2</v>
      </c>
      <c r="R68" s="67">
        <v>-2.1028914999999999E-2</v>
      </c>
      <c r="S68" s="67">
        <v>-2.3317035999999999E-2</v>
      </c>
      <c r="T68" s="67">
        <v>-2.1839251E-2</v>
      </c>
      <c r="U68" s="67">
        <v>-2.1853389000000001E-2</v>
      </c>
      <c r="V68" s="67">
        <v>-2.2620905E-2</v>
      </c>
      <c r="W68" s="67">
        <v>-1.8480493000000001E-2</v>
      </c>
      <c r="X68" s="67">
        <v>-1.7906335999999998E-2</v>
      </c>
      <c r="Y68" s="67">
        <v>-1.8534120000000001E-2</v>
      </c>
    </row>
    <row r="69" spans="4:25" x14ac:dyDescent="0.2">
      <c r="D69" s="63">
        <v>38378</v>
      </c>
      <c r="E69" s="69">
        <v>5.9999999999999995E-4</v>
      </c>
      <c r="F69" s="68">
        <v>1.9379845E-3</v>
      </c>
      <c r="G69" s="67">
        <v>1.7456359099999999E-2</v>
      </c>
      <c r="H69" s="67">
        <v>1.12359551E-2</v>
      </c>
      <c r="I69" s="67">
        <v>1.9121813000000001E-2</v>
      </c>
      <c r="J69" s="67">
        <v>1.49253731E-2</v>
      </c>
      <c r="K69" s="67">
        <v>1.4735432E-2</v>
      </c>
      <c r="L69" s="67">
        <v>1.6245487400000001E-2</v>
      </c>
      <c r="M69" s="67">
        <v>1.9266625200000002E-2</v>
      </c>
      <c r="N69" s="67">
        <v>2.0711974099999999E-2</v>
      </c>
      <c r="O69" s="67">
        <v>2.0929045399999999E-2</v>
      </c>
      <c r="P69" s="67">
        <v>1.82052225E-2</v>
      </c>
      <c r="Q69" s="67">
        <v>1.6006739700000001E-2</v>
      </c>
      <c r="R69" s="67">
        <v>1.12272551E-2</v>
      </c>
      <c r="S69" s="67">
        <v>2.25944683E-2</v>
      </c>
      <c r="T69" s="67">
        <v>1.7357910899999999E-2</v>
      </c>
      <c r="U69" s="67">
        <v>1.74485126E-2</v>
      </c>
      <c r="V69" s="67">
        <v>6.7349137999999998E-3</v>
      </c>
      <c r="W69" s="67">
        <v>1.05540897E-2</v>
      </c>
      <c r="X69" s="67">
        <v>9.9009900999999997E-3</v>
      </c>
      <c r="Y69" s="67">
        <v>2.0381613199999999E-2</v>
      </c>
    </row>
    <row r="70" spans="4:25" x14ac:dyDescent="0.2">
      <c r="D70" s="63">
        <v>38385</v>
      </c>
      <c r="E70" s="69">
        <v>5.9999999999999995E-4</v>
      </c>
      <c r="F70" s="68">
        <v>1.9120458900000002E-2</v>
      </c>
      <c r="G70" s="67">
        <v>1.7713365500000001E-2</v>
      </c>
      <c r="H70" s="67">
        <v>2.55241568E-2</v>
      </c>
      <c r="I70" s="67">
        <v>2.3907103799999999E-2</v>
      </c>
      <c r="J70" s="67">
        <v>2.71352313E-2</v>
      </c>
      <c r="K70" s="67">
        <v>2.8683181200000001E-2</v>
      </c>
      <c r="L70" s="67">
        <v>2.23541739E-2</v>
      </c>
      <c r="M70" s="67">
        <v>2.4009603800000001E-2</v>
      </c>
      <c r="N70" s="67">
        <v>2.1236727E-2</v>
      </c>
      <c r="O70" s="67">
        <v>2.7013752500000002E-2</v>
      </c>
      <c r="P70" s="67">
        <v>2.48888889E-2</v>
      </c>
      <c r="Q70" s="67">
        <v>2.60586319E-2</v>
      </c>
      <c r="R70" s="67">
        <v>2.4096385500000001E-2</v>
      </c>
      <c r="S70" s="67">
        <v>2.5477706999999999E-2</v>
      </c>
      <c r="T70" s="67">
        <v>2.19682351E-2</v>
      </c>
      <c r="U70" s="67">
        <v>2.1973466000000001E-2</v>
      </c>
      <c r="V70" s="67">
        <v>2.2961203499999999E-2</v>
      </c>
      <c r="W70" s="67">
        <v>2.4678663199999999E-2</v>
      </c>
      <c r="X70" s="67">
        <v>1.64835165E-2</v>
      </c>
      <c r="Y70" s="67">
        <v>1.9657047300000001E-2</v>
      </c>
    </row>
    <row r="71" spans="4:25" x14ac:dyDescent="0.2">
      <c r="D71" s="63">
        <v>38392</v>
      </c>
      <c r="E71" s="69">
        <v>5.9999999999999995E-4</v>
      </c>
      <c r="F71" s="68">
        <v>1.13100848E-2</v>
      </c>
      <c r="G71" s="67">
        <v>4.3633478999999999E-3</v>
      </c>
      <c r="H71" s="67">
        <v>-1.3374940000000001E-3</v>
      </c>
      <c r="I71" s="67">
        <v>-4.0080159999999997E-3</v>
      </c>
      <c r="J71" s="67">
        <v>6.7157711999999998E-3</v>
      </c>
      <c r="K71" s="67">
        <v>0</v>
      </c>
      <c r="L71" s="67">
        <v>-2.3931619999999999E-3</v>
      </c>
      <c r="M71" s="67">
        <v>-6.4705880000000002E-3</v>
      </c>
      <c r="N71" s="67">
        <v>4.2944784999999997E-3</v>
      </c>
      <c r="O71" s="67">
        <v>-6.2290369999999998E-3</v>
      </c>
      <c r="P71" s="67">
        <v>1.7403411000000001E-3</v>
      </c>
      <c r="Q71" s="67">
        <v>0</v>
      </c>
      <c r="R71" s="67">
        <v>-1.4732969999999999E-3</v>
      </c>
      <c r="S71" s="67">
        <v>-2.562225E-3</v>
      </c>
      <c r="T71" s="67">
        <v>-1.890634E-3</v>
      </c>
      <c r="U71" s="67">
        <v>-2.0311439999999999E-3</v>
      </c>
      <c r="V71" s="67">
        <v>1.8059856E-3</v>
      </c>
      <c r="W71" s="67">
        <v>-2.006018E-3</v>
      </c>
      <c r="X71" s="67">
        <v>-1.349528E-3</v>
      </c>
      <c r="Y71" s="67">
        <v>2.0533881000000002E-3</v>
      </c>
    </row>
    <row r="72" spans="4:25" x14ac:dyDescent="0.2">
      <c r="D72" s="63">
        <v>38399</v>
      </c>
      <c r="E72" s="69">
        <v>5.9999999999999995E-4</v>
      </c>
      <c r="F72" s="67">
        <v>-9.2936799999999997E-4</v>
      </c>
      <c r="G72" s="67">
        <v>-7.5187969999999998E-3</v>
      </c>
      <c r="H72" s="67">
        <v>-8.9325589999999996E-3</v>
      </c>
      <c r="I72" s="67">
        <v>-6.036217E-3</v>
      </c>
      <c r="J72" s="67">
        <v>-9.673259E-3</v>
      </c>
      <c r="K72" s="67">
        <v>3.1847134000000002E-3</v>
      </c>
      <c r="L72" s="67">
        <v>-3.430532E-3</v>
      </c>
      <c r="M72" s="67">
        <v>-9.478673E-3</v>
      </c>
      <c r="N72" s="67">
        <v>-8.5679310000000009E-3</v>
      </c>
      <c r="O72" s="67">
        <v>-9.6246390000000008E-3</v>
      </c>
      <c r="P72" s="67">
        <v>-1.3843225000000001E-2</v>
      </c>
      <c r="Q72" s="67">
        <v>-2.384738E-3</v>
      </c>
      <c r="R72" s="67">
        <v>-8.106116E-3</v>
      </c>
      <c r="S72" s="67">
        <v>-6.2431140000000001E-3</v>
      </c>
      <c r="T72" s="67">
        <v>-3.20653E-3</v>
      </c>
      <c r="U72" s="67">
        <v>-3.256887E-3</v>
      </c>
      <c r="V72" s="67">
        <v>-1.1834320000000001E-2</v>
      </c>
      <c r="W72" s="67">
        <v>-8.5384229999999998E-3</v>
      </c>
      <c r="X72" s="67">
        <v>-5.4127200000000002E-3</v>
      </c>
      <c r="Y72" s="67">
        <v>-4.5155990000000003E-3</v>
      </c>
    </row>
    <row r="73" spans="4:25" x14ac:dyDescent="0.2">
      <c r="D73" s="63">
        <v>38406</v>
      </c>
      <c r="E73" s="69">
        <v>5.9999999999999995E-4</v>
      </c>
      <c r="F73" s="67">
        <v>1.9681349599999998E-2</v>
      </c>
      <c r="G73" s="67">
        <v>2.2626262599999999E-2</v>
      </c>
      <c r="H73" s="67">
        <v>1.9634703199999999E-2</v>
      </c>
      <c r="I73" s="67">
        <v>2.9492455399999999E-2</v>
      </c>
      <c r="J73" s="67">
        <v>2.05071665E-2</v>
      </c>
      <c r="K73" s="67">
        <v>3.0303030299999999E-2</v>
      </c>
      <c r="L73" s="67">
        <v>2.7952480799999999E-2</v>
      </c>
      <c r="M73" s="67">
        <v>2.9805352800000001E-2</v>
      </c>
      <c r="N73" s="67">
        <v>2.4968789000000002E-2</v>
      </c>
      <c r="O73" s="67">
        <v>3.12035661E-2</v>
      </c>
      <c r="P73" s="67">
        <v>2.3346997000000001E-2</v>
      </c>
      <c r="Q73" s="67">
        <v>2.33494364E-2</v>
      </c>
      <c r="R73" s="67">
        <v>1.9977384099999999E-2</v>
      </c>
      <c r="S73" s="67">
        <v>3.4197669999999999E-2</v>
      </c>
      <c r="T73" s="67">
        <v>2.9298036900000001E-2</v>
      </c>
      <c r="U73" s="67">
        <v>2.9358814600000002E-2</v>
      </c>
      <c r="V73" s="67">
        <v>3.2938076400000002E-2</v>
      </c>
      <c r="W73" s="67">
        <v>2.26570546E-2</v>
      </c>
      <c r="X73" s="67">
        <v>2.7700830999999999E-2</v>
      </c>
      <c r="Y73" s="67">
        <v>3.0188679199999999E-2</v>
      </c>
    </row>
    <row r="74" spans="4:25" x14ac:dyDescent="0.2">
      <c r="D74" s="63">
        <v>38413</v>
      </c>
      <c r="E74" s="69">
        <v>5.9999999999999995E-4</v>
      </c>
      <c r="F74" s="67">
        <v>2.7598895999999999E-3</v>
      </c>
      <c r="G74" s="67">
        <v>1.8957346E-2</v>
      </c>
      <c r="H74" s="67">
        <v>1.8859452200000001E-2</v>
      </c>
      <c r="I74" s="67">
        <v>1.4075067E-2</v>
      </c>
      <c r="J74" s="67">
        <v>1.8438177900000002E-2</v>
      </c>
      <c r="K74" s="67">
        <v>2.0780856399999999E-2</v>
      </c>
      <c r="L74" s="67">
        <v>1.5405683E-2</v>
      </c>
      <c r="M74" s="67">
        <v>5.9453031999999999E-3</v>
      </c>
      <c r="N74" s="67">
        <v>9.7739768000000005E-3</v>
      </c>
      <c r="O74" s="67">
        <v>1.2071463100000001E-2</v>
      </c>
      <c r="P74" s="67">
        <v>7.5544623999999998E-3</v>
      </c>
      <c r="Q74" s="67">
        <v>1.3438735199999999E-2</v>
      </c>
      <c r="R74" s="67">
        <v>6.3670411999999996E-3</v>
      </c>
      <c r="S74" s="67">
        <v>1.8950437300000001E-2</v>
      </c>
      <c r="T74" s="67">
        <v>1.51250727E-2</v>
      </c>
      <c r="U74" s="67">
        <v>1.51679307E-2</v>
      </c>
      <c r="V74" s="67">
        <v>1.35445949E-2</v>
      </c>
      <c r="W74" s="67">
        <v>2.0717534100000001E-2</v>
      </c>
      <c r="X74" s="67">
        <v>2.1592442600000001E-2</v>
      </c>
      <c r="Y74" s="67">
        <v>1.3883217600000001E-2</v>
      </c>
    </row>
    <row r="75" spans="4:25" x14ac:dyDescent="0.2">
      <c r="D75" s="63">
        <v>38420</v>
      </c>
      <c r="E75" s="69">
        <v>5.9999999999999995E-4</v>
      </c>
      <c r="F75" s="67">
        <v>-1.4746544E-2</v>
      </c>
      <c r="G75" s="67">
        <v>-1.939488E-2</v>
      </c>
      <c r="H75" s="67">
        <v>-8.8028169999999992E-3</v>
      </c>
      <c r="I75" s="67">
        <v>-2.3746702000000001E-2</v>
      </c>
      <c r="J75" s="67">
        <v>-2.5537348000000001E-2</v>
      </c>
      <c r="K75" s="67">
        <v>-1.4119091E-2</v>
      </c>
      <c r="L75" s="67">
        <v>-2.4570852000000001E-2</v>
      </c>
      <c r="M75" s="67">
        <v>-2.6050917999999999E-2</v>
      </c>
      <c r="N75" s="67">
        <v>-2.0543807000000001E-2</v>
      </c>
      <c r="O75" s="67">
        <v>-3.0534351000000001E-2</v>
      </c>
      <c r="P75" s="67">
        <v>-2.4568739999999999E-2</v>
      </c>
      <c r="Q75" s="67">
        <v>-2.4143301999999998E-2</v>
      </c>
      <c r="R75" s="67">
        <v>-1.9302152999999999E-2</v>
      </c>
      <c r="S75" s="67">
        <v>-2.6099391999999999E-2</v>
      </c>
      <c r="T75" s="67">
        <v>-2.3E-2</v>
      </c>
      <c r="U75" s="67">
        <v>-2.3144452999999999E-2</v>
      </c>
      <c r="V75" s="67">
        <v>-1.5849057E-2</v>
      </c>
      <c r="W75" s="67">
        <v>-2.1814575999999999E-2</v>
      </c>
      <c r="X75" s="67">
        <v>-1.4550265E-2</v>
      </c>
      <c r="Y75" s="67">
        <v>-2.3330652E-2</v>
      </c>
    </row>
    <row r="76" spans="4:25" x14ac:dyDescent="0.2">
      <c r="D76" s="63">
        <v>38427</v>
      </c>
      <c r="E76" s="69">
        <v>5.9999999999999995E-4</v>
      </c>
      <c r="F76" s="67">
        <v>-8.4190830000000008E-3</v>
      </c>
      <c r="G76" s="67">
        <v>-2.3612749999999999E-3</v>
      </c>
      <c r="H76" s="67">
        <v>-7.9858029999999997E-3</v>
      </c>
      <c r="I76" s="67">
        <v>-1.2777403999999999E-2</v>
      </c>
      <c r="J76" s="67">
        <v>-1.9569470000000001E-3</v>
      </c>
      <c r="K76" s="67">
        <v>-8.7064680000000002E-3</v>
      </c>
      <c r="L76" s="67">
        <v>-1.0623715000000001E-2</v>
      </c>
      <c r="M76" s="67">
        <v>-1.8765133E-2</v>
      </c>
      <c r="N76" s="67">
        <v>-1.2360939E-2</v>
      </c>
      <c r="O76" s="67">
        <v>-1.5693967999999999E-2</v>
      </c>
      <c r="P76" s="67">
        <v>-5.1601420000000004E-3</v>
      </c>
      <c r="Q76" s="67">
        <v>-8.7719300000000007E-3</v>
      </c>
      <c r="R76" s="67">
        <v>-6.0240959999999996E-3</v>
      </c>
      <c r="S76" s="67">
        <v>-1.2440542000000001E-2</v>
      </c>
      <c r="T76" s="67">
        <v>-1.2520017E-2</v>
      </c>
      <c r="U76" s="67">
        <v>-1.2472885E-2</v>
      </c>
      <c r="V76" s="67">
        <v>-1.9348269000000001E-2</v>
      </c>
      <c r="W76" s="67">
        <v>-7.5604840000000001E-3</v>
      </c>
      <c r="X76" s="67">
        <v>-1.0709504999999999E-2</v>
      </c>
      <c r="Y76" s="67">
        <v>-1.436192E-2</v>
      </c>
    </row>
    <row r="77" spans="4:25" x14ac:dyDescent="0.2">
      <c r="D77" s="63">
        <v>38434</v>
      </c>
      <c r="E77" s="69">
        <v>5.9999999999999995E-4</v>
      </c>
      <c r="F77" s="67">
        <v>-8.5308060000000002E-3</v>
      </c>
      <c r="G77" s="67">
        <v>-7.1258909999999996E-3</v>
      </c>
      <c r="H77" s="67">
        <v>-7.1845529999999998E-3</v>
      </c>
      <c r="I77" s="67">
        <v>-7.5034109999999998E-3</v>
      </c>
      <c r="J77" s="67">
        <v>-6.5559440000000002E-3</v>
      </c>
      <c r="K77" s="67">
        <v>-1.1342155E-2</v>
      </c>
      <c r="L77" s="67">
        <v>-5.8925480000000001E-3</v>
      </c>
      <c r="M77" s="67">
        <v>-8.0147970000000006E-3</v>
      </c>
      <c r="N77" s="67">
        <v>-9.9502489999999996E-3</v>
      </c>
      <c r="O77" s="67">
        <v>-7.9522859999999994E-3</v>
      </c>
      <c r="P77" s="67">
        <v>-6.1030340000000002E-3</v>
      </c>
      <c r="Q77" s="67">
        <v>-1.1272142000000001E-2</v>
      </c>
      <c r="R77" s="67">
        <v>-5.6839710000000003E-3</v>
      </c>
      <c r="S77" s="67">
        <v>-4.4526899999999996E-3</v>
      </c>
      <c r="T77" s="67">
        <v>-7.234608E-3</v>
      </c>
      <c r="U77" s="67">
        <v>-7.2872270000000003E-3</v>
      </c>
      <c r="V77" s="67">
        <v>-2.3328149999999998E-3</v>
      </c>
      <c r="W77" s="67">
        <v>-1.1195929E-2</v>
      </c>
      <c r="X77" s="67">
        <v>-9.4850950000000007E-3</v>
      </c>
      <c r="Y77" s="67">
        <v>-1.0012516000000001E-2</v>
      </c>
    </row>
    <row r="78" spans="4:25" x14ac:dyDescent="0.2">
      <c r="D78" s="63">
        <v>38441</v>
      </c>
      <c r="E78" s="69">
        <v>5.9999999999999995E-4</v>
      </c>
      <c r="F78" s="67">
        <v>-1.0566763E-2</v>
      </c>
      <c r="G78" s="67">
        <v>1.9944156E-3</v>
      </c>
      <c r="H78" s="67">
        <v>-2.257336E-3</v>
      </c>
      <c r="I78" s="67">
        <v>-4.129387E-3</v>
      </c>
      <c r="J78" s="67">
        <v>-1.7586279999999999E-3</v>
      </c>
      <c r="K78" s="67">
        <v>6.3897759999999998E-4</v>
      </c>
      <c r="L78" s="67">
        <v>-5.582694E-3</v>
      </c>
      <c r="M78" s="67">
        <v>-6.8450530000000002E-3</v>
      </c>
      <c r="N78" s="67">
        <v>-5.0062580000000004E-3</v>
      </c>
      <c r="O78" s="67">
        <v>-3.0015010000000002E-3</v>
      </c>
      <c r="P78" s="67">
        <v>-1.993837E-3</v>
      </c>
      <c r="Q78" s="67">
        <v>0</v>
      </c>
      <c r="R78" s="67">
        <v>-5.7186429999999998E-3</v>
      </c>
      <c r="S78" s="67">
        <v>-7.0816250000000002E-3</v>
      </c>
      <c r="T78" s="67">
        <v>-7.4460200000000002E-4</v>
      </c>
      <c r="U78" s="67">
        <v>-8.3206199999999995E-4</v>
      </c>
      <c r="V78" s="67">
        <v>-5.7157700000000002E-3</v>
      </c>
      <c r="W78" s="67">
        <v>1.5432098999999999E-3</v>
      </c>
      <c r="X78" s="67">
        <v>-4.098361E-3</v>
      </c>
      <c r="Y78" s="67">
        <v>-8.8495580000000004E-3</v>
      </c>
    </row>
    <row r="79" spans="4:25" x14ac:dyDescent="0.2">
      <c r="D79" s="63">
        <v>38448</v>
      </c>
      <c r="E79" s="69">
        <v>5.9999999999999995E-4</v>
      </c>
      <c r="F79" s="67">
        <v>-1.943635E-3</v>
      </c>
      <c r="G79" s="67">
        <v>-2.7733760000000001E-3</v>
      </c>
      <c r="H79" s="67">
        <v>4.0853382000000001E-3</v>
      </c>
      <c r="I79" s="67">
        <v>0</v>
      </c>
      <c r="J79" s="67">
        <v>6.6195939999999997E-4</v>
      </c>
      <c r="K79" s="67">
        <v>7.0019095999999999E-3</v>
      </c>
      <c r="L79" s="67">
        <v>-2.1008400000000001E-3</v>
      </c>
      <c r="M79" s="67">
        <v>-1.8773469999999999E-3</v>
      </c>
      <c r="N79" s="67">
        <v>-6.2814070000000001E-3</v>
      </c>
      <c r="O79" s="67">
        <v>-3.5000000000000001E-3</v>
      </c>
      <c r="P79" s="67">
        <v>-6.1975939999999998E-3</v>
      </c>
      <c r="Q79" s="67">
        <v>-5.7049709999999997E-3</v>
      </c>
      <c r="R79" s="67">
        <v>4.2081102000000002E-3</v>
      </c>
      <c r="S79" s="67">
        <v>-3.7481299999999999E-4</v>
      </c>
      <c r="T79" s="67">
        <v>-1.041202E-3</v>
      </c>
      <c r="U79" s="67">
        <v>-1.1081870000000001E-3</v>
      </c>
      <c r="V79" s="67">
        <v>1.3078733999999999E-3</v>
      </c>
      <c r="W79" s="67">
        <v>-7.1501530000000002E-3</v>
      </c>
      <c r="X79" s="67">
        <v>-1.3642560000000001E-3</v>
      </c>
      <c r="Y79" s="67">
        <v>2.5499363000000001E-3</v>
      </c>
    </row>
    <row r="80" spans="4:25" x14ac:dyDescent="0.2">
      <c r="D80" s="63">
        <v>38455</v>
      </c>
      <c r="E80" s="69">
        <v>5.9999999999999995E-4</v>
      </c>
      <c r="F80" s="67">
        <v>-4.5053869000000003E-2</v>
      </c>
      <c r="G80" s="67">
        <v>-3.8338657999999998E-2</v>
      </c>
      <c r="H80" s="67">
        <v>-3.7020315999999998E-2</v>
      </c>
      <c r="I80" s="67">
        <v>-4.6431045999999997E-2</v>
      </c>
      <c r="J80" s="67">
        <v>-3.7389380999999999E-2</v>
      </c>
      <c r="K80" s="67">
        <v>-4.5136681999999997E-2</v>
      </c>
      <c r="L80" s="67">
        <v>-4.3355656999999999E-2</v>
      </c>
      <c r="M80" s="67">
        <v>-4.6599495999999997E-2</v>
      </c>
      <c r="N80" s="67">
        <v>-4.5136681999999997E-2</v>
      </c>
      <c r="O80" s="67">
        <v>-5.4490414000000001E-2</v>
      </c>
      <c r="P80" s="67">
        <v>-3.8348623999999998E-2</v>
      </c>
      <c r="Q80" s="67">
        <v>-3.4511093E-2</v>
      </c>
      <c r="R80" s="67">
        <v>-3.4086557000000003E-2</v>
      </c>
      <c r="S80" s="67">
        <v>-4.2073629000000001E-2</v>
      </c>
      <c r="T80" s="67">
        <v>-4.5121768999999999E-2</v>
      </c>
      <c r="U80" s="67">
        <v>-4.5087670000000003E-2</v>
      </c>
      <c r="V80" s="67">
        <v>-3.5948569999999999E-2</v>
      </c>
      <c r="W80" s="67">
        <v>-4.5899948000000003E-2</v>
      </c>
      <c r="X80" s="67">
        <v>-3.9780520999999999E-2</v>
      </c>
      <c r="Y80" s="67">
        <v>-3.8281582000000001E-2</v>
      </c>
    </row>
    <row r="81" spans="4:25" x14ac:dyDescent="0.2">
      <c r="D81" s="63">
        <v>38462</v>
      </c>
      <c r="E81" s="69">
        <v>5.9999999999999995E-4</v>
      </c>
      <c r="F81" s="67">
        <v>1.12016293E-2</v>
      </c>
      <c r="G81" s="67">
        <v>1.03305785E-2</v>
      </c>
      <c r="H81" s="67">
        <v>9.3457939999999997E-4</v>
      </c>
      <c r="I81" s="67">
        <v>1.1552346599999999E-2</v>
      </c>
      <c r="J81" s="67">
        <v>3.2183908000000001E-3</v>
      </c>
      <c r="K81" s="67">
        <v>3.9525691999999996E-3</v>
      </c>
      <c r="L81" s="67">
        <v>6.9622572000000004E-3</v>
      </c>
      <c r="M81" s="67">
        <v>1.4454664900000001E-2</v>
      </c>
      <c r="N81" s="67">
        <v>1.3280212499999999E-2</v>
      </c>
      <c r="O81" s="67">
        <v>1.54173312E-2</v>
      </c>
      <c r="P81" s="67">
        <v>1.3195639699999999E-2</v>
      </c>
      <c r="Q81" s="67">
        <v>2.5359255999999998E-3</v>
      </c>
      <c r="R81" s="67">
        <v>5.5205046999999997E-3</v>
      </c>
      <c r="S81" s="67">
        <v>7.7821011999999997E-3</v>
      </c>
      <c r="T81" s="67">
        <v>9.0399001999999992E-3</v>
      </c>
      <c r="U81" s="67">
        <v>8.8546959000000008E-3</v>
      </c>
      <c r="V81" s="67">
        <v>1.3568521E-3</v>
      </c>
      <c r="W81" s="67">
        <v>1.6163792999999999E-3</v>
      </c>
      <c r="X81" s="67">
        <v>8.5227272999999996E-3</v>
      </c>
      <c r="Y81" s="67">
        <v>1.2275317799999999E-2</v>
      </c>
    </row>
    <row r="82" spans="4:25" x14ac:dyDescent="0.2">
      <c r="D82" s="63">
        <v>38469</v>
      </c>
      <c r="E82" s="69">
        <v>5.9999999999999995E-4</v>
      </c>
      <c r="F82" s="67">
        <v>-2.3856859000000001E-2</v>
      </c>
      <c r="G82" s="67">
        <v>-2.0267530999999998E-2</v>
      </c>
      <c r="H82" s="67">
        <v>-1.8981481000000001E-2</v>
      </c>
      <c r="I82" s="67">
        <v>-3.0367232000000001E-2</v>
      </c>
      <c r="J82" s="67">
        <v>-2.7959413999999998E-2</v>
      </c>
      <c r="K82" s="67">
        <v>-2.5990902999999999E-2</v>
      </c>
      <c r="L82" s="67">
        <v>-2.8027309E-2</v>
      </c>
      <c r="M82" s="67">
        <v>-3.3974359000000003E-2</v>
      </c>
      <c r="N82" s="67">
        <v>-2.3331173E-2</v>
      </c>
      <c r="O82" s="67">
        <v>-3.6768514000000002E-2</v>
      </c>
      <c r="P82" s="67">
        <v>-2.4953445000000001E-2</v>
      </c>
      <c r="Q82" s="67">
        <v>-2.0850708999999999E-2</v>
      </c>
      <c r="R82" s="67">
        <v>-1.8238262000000002E-2</v>
      </c>
      <c r="S82" s="67">
        <v>-2.5181228999999999E-2</v>
      </c>
      <c r="T82" s="67">
        <v>-2.7158986999999999E-2</v>
      </c>
      <c r="U82" s="67">
        <v>-2.7284354E-2</v>
      </c>
      <c r="V82" s="67">
        <v>-1.153743E-2</v>
      </c>
      <c r="W82" s="67">
        <v>-3.1914893999999999E-2</v>
      </c>
      <c r="X82" s="67">
        <v>-2.7894003000000001E-2</v>
      </c>
      <c r="Y82" s="67">
        <v>-2.8985507000000001E-2</v>
      </c>
    </row>
    <row r="83" spans="4:25" x14ac:dyDescent="0.2">
      <c r="D83" s="63">
        <v>38476</v>
      </c>
      <c r="E83" s="69">
        <v>5.9999999999999995E-4</v>
      </c>
      <c r="F83" s="67">
        <v>1.8218623499999999E-2</v>
      </c>
      <c r="G83" s="67">
        <v>1.5157722199999999E-2</v>
      </c>
      <c r="H83" s="67">
        <v>1.0808270700000001E-2</v>
      </c>
      <c r="I83" s="67">
        <v>1.9480519500000001E-2</v>
      </c>
      <c r="J83" s="67">
        <v>5.5337791000000004E-3</v>
      </c>
      <c r="K83" s="67">
        <v>1.9218025199999999E-2</v>
      </c>
      <c r="L83" s="67">
        <v>2.0535386900000001E-2</v>
      </c>
      <c r="M83" s="67">
        <v>2.5641025599999999E-2</v>
      </c>
      <c r="N83" s="67">
        <v>1.2516469000000001E-2</v>
      </c>
      <c r="O83" s="67">
        <v>2.3898035099999999E-2</v>
      </c>
      <c r="P83" s="67">
        <v>1.58215783E-2</v>
      </c>
      <c r="Q83" s="67">
        <v>2.0236087699999999E-2</v>
      </c>
      <c r="R83" s="67">
        <v>1.88457008E-2</v>
      </c>
      <c r="S83" s="67">
        <v>1.9327406299999999E-2</v>
      </c>
      <c r="T83" s="67">
        <v>1.92936051E-2</v>
      </c>
      <c r="U83" s="67">
        <v>1.9275362300000001E-2</v>
      </c>
      <c r="V83" s="67">
        <v>2.1035598700000002E-2</v>
      </c>
      <c r="W83" s="67">
        <v>2.0108695699999998E-2</v>
      </c>
      <c r="X83" s="67">
        <v>1.70697013E-2</v>
      </c>
      <c r="Y83" s="67">
        <v>2.0470383299999999E-2</v>
      </c>
    </row>
    <row r="84" spans="4:25" x14ac:dyDescent="0.2">
      <c r="D84" s="63">
        <v>38483</v>
      </c>
      <c r="E84" s="69">
        <v>5.9999999999999995E-4</v>
      </c>
      <c r="F84" s="67">
        <v>-4.7524752000000003E-2</v>
      </c>
      <c r="G84" s="67">
        <v>-2.3590564000000001E-2</v>
      </c>
      <c r="H84" s="67">
        <v>-2.9126214000000001E-2</v>
      </c>
      <c r="I84" s="67">
        <v>-2.5964912E-2</v>
      </c>
      <c r="J84" s="67">
        <v>-2.5296262999999999E-2</v>
      </c>
      <c r="K84" s="67">
        <v>-2.5128866E-2</v>
      </c>
      <c r="L84" s="67">
        <v>-1.8867925000000001E-2</v>
      </c>
      <c r="M84" s="67">
        <v>-2.9206349E-2</v>
      </c>
      <c r="N84" s="67">
        <v>-2.1304066999999999E-2</v>
      </c>
      <c r="O84" s="67">
        <v>-2.5720165E-2</v>
      </c>
      <c r="P84" s="67">
        <v>-3.6698956999999997E-2</v>
      </c>
      <c r="Q84" s="67">
        <v>-2.2113022E-2</v>
      </c>
      <c r="R84" s="67">
        <v>-1.2614679E-2</v>
      </c>
      <c r="S84" s="67">
        <v>-2.2915101E-2</v>
      </c>
      <c r="T84" s="67">
        <v>-2.6957444000000001E-2</v>
      </c>
      <c r="U84" s="67">
        <v>-2.7084214999999998E-2</v>
      </c>
      <c r="V84" s="67">
        <v>-1.2575321E-2</v>
      </c>
      <c r="W84" s="67">
        <v>-3.0655391000000001E-2</v>
      </c>
      <c r="X84" s="67">
        <v>-1.5256588E-2</v>
      </c>
      <c r="Y84" s="67">
        <v>-2.1628498999999999E-2</v>
      </c>
    </row>
    <row r="85" spans="4:25" x14ac:dyDescent="0.2">
      <c r="D85" s="63">
        <v>38490</v>
      </c>
      <c r="E85" s="69">
        <v>5.9999999999999995E-4</v>
      </c>
      <c r="F85" s="67">
        <v>2.2680412399999999E-2</v>
      </c>
      <c r="G85" s="67">
        <v>2.3151908999999998E-2</v>
      </c>
      <c r="H85" s="67">
        <v>2.41020794E-2</v>
      </c>
      <c r="I85" s="67">
        <v>2.98719772E-2</v>
      </c>
      <c r="J85" s="67">
        <v>2.9513488599999999E-2</v>
      </c>
      <c r="K85" s="67">
        <v>3.4640522899999998E-2</v>
      </c>
      <c r="L85" s="67">
        <v>3.11716231E-2</v>
      </c>
      <c r="M85" s="67">
        <v>3.0361757100000001E-2</v>
      </c>
      <c r="N85" s="67">
        <v>3.5248041799999998E-2</v>
      </c>
      <c r="O85" s="67">
        <v>3.2291666699999999E-2</v>
      </c>
      <c r="P85" s="67">
        <v>2.9793735700000001E-2</v>
      </c>
      <c r="Q85" s="67">
        <v>3.1509121100000002E-2</v>
      </c>
      <c r="R85" s="67">
        <v>2.55725191E-2</v>
      </c>
      <c r="S85" s="67">
        <v>3.2233598799999999E-2</v>
      </c>
      <c r="T85" s="67">
        <v>3.0256489000000001E-2</v>
      </c>
      <c r="U85" s="67">
        <v>3.0185980000000001E-2</v>
      </c>
      <c r="V85" s="67">
        <v>2.90044421E-2</v>
      </c>
      <c r="W85" s="67">
        <v>2.4797843699999999E-2</v>
      </c>
      <c r="X85" s="67">
        <v>2.3643949899999999E-2</v>
      </c>
      <c r="Y85" s="67">
        <v>2.7885027900000001E-2</v>
      </c>
    </row>
    <row r="86" spans="4:25" x14ac:dyDescent="0.2">
      <c r="D86" s="63">
        <v>38497</v>
      </c>
      <c r="E86" s="69">
        <v>5.9999999999999995E-4</v>
      </c>
      <c r="F86" s="67">
        <v>7.0000000000000001E-3</v>
      </c>
      <c r="G86" s="67">
        <v>7.1005916999999997E-3</v>
      </c>
      <c r="H86" s="67">
        <v>2.2904259999999999E-3</v>
      </c>
      <c r="I86" s="67">
        <v>8.9102125000000004E-3</v>
      </c>
      <c r="J86" s="67">
        <v>4.2297417999999998E-3</v>
      </c>
      <c r="K86" s="67">
        <v>9.4221106000000002E-3</v>
      </c>
      <c r="L86" s="67">
        <v>6.5630397000000004E-3</v>
      </c>
      <c r="M86" s="67">
        <v>1.0598503699999999E-2</v>
      </c>
      <c r="N86" s="67">
        <v>1.19047619E-2</v>
      </c>
      <c r="O86" s="67">
        <v>5.0150450999999997E-3</v>
      </c>
      <c r="P86" s="67">
        <v>8.8348977999999998E-3</v>
      </c>
      <c r="Q86" s="67">
        <v>7.9936051000000004E-3</v>
      </c>
      <c r="R86" s="67">
        <v>-1.485332E-3</v>
      </c>
      <c r="S86" s="67">
        <v>4.0043683999999996E-3</v>
      </c>
      <c r="T86" s="67">
        <v>8.2938388999999994E-3</v>
      </c>
      <c r="U86" s="67">
        <v>8.4161148000000009E-3</v>
      </c>
      <c r="V86" s="67">
        <v>-7.5585799999999999E-4</v>
      </c>
      <c r="W86" s="67">
        <v>6.8062827000000001E-3</v>
      </c>
      <c r="X86" s="67">
        <v>0</v>
      </c>
      <c r="Y86" s="67">
        <v>7.8772802999999992E-3</v>
      </c>
    </row>
    <row r="87" spans="4:25" x14ac:dyDescent="0.2">
      <c r="D87" s="63">
        <v>38504</v>
      </c>
      <c r="E87" s="69">
        <v>5.9999999999999995E-4</v>
      </c>
      <c r="F87" s="67">
        <v>5.9523809999999996E-3</v>
      </c>
      <c r="G87" s="67">
        <v>1.4112112899999999E-2</v>
      </c>
      <c r="H87" s="67">
        <v>1.2820512799999999E-2</v>
      </c>
      <c r="I87" s="67">
        <v>4.7619048000000002E-3</v>
      </c>
      <c r="J87" s="67">
        <v>7.5388026999999996E-3</v>
      </c>
      <c r="K87" s="67">
        <v>9.3632959000000005E-3</v>
      </c>
      <c r="L87" s="67">
        <v>5.4907343999999999E-3</v>
      </c>
      <c r="M87" s="67">
        <v>4.3156597000000001E-3</v>
      </c>
      <c r="N87" s="67">
        <v>1.1786600499999999E-2</v>
      </c>
      <c r="O87" s="67">
        <v>1.9990005000000001E-3</v>
      </c>
      <c r="P87" s="67">
        <v>8.9776474999999998E-3</v>
      </c>
      <c r="Q87" s="67">
        <v>1.03256553E-2</v>
      </c>
      <c r="R87" s="67">
        <v>9.2902266999999993E-3</v>
      </c>
      <c r="S87" s="67">
        <v>5.4426704999999999E-3</v>
      </c>
      <c r="T87" s="67">
        <v>4.2634518999999996E-3</v>
      </c>
      <c r="U87" s="67">
        <v>4.3829612000000004E-3</v>
      </c>
      <c r="V87" s="67">
        <v>1.03718695E-2</v>
      </c>
      <c r="W87" s="67">
        <v>6.7532468000000003E-3</v>
      </c>
      <c r="X87" s="67">
        <v>-1.356852E-3</v>
      </c>
      <c r="Y87" s="67">
        <v>6.5843621000000003E-3</v>
      </c>
    </row>
    <row r="88" spans="4:25" x14ac:dyDescent="0.2">
      <c r="D88" s="63">
        <v>38511</v>
      </c>
      <c r="E88" s="69">
        <v>5.9999999999999995E-4</v>
      </c>
      <c r="F88" s="67">
        <v>1.2820512799999999E-2</v>
      </c>
      <c r="G88" s="67">
        <v>-9.6487840000000005E-3</v>
      </c>
      <c r="H88" s="67">
        <v>3.6019810999999998E-3</v>
      </c>
      <c r="I88" s="67">
        <v>4.7138047000000001E-3</v>
      </c>
      <c r="J88" s="67">
        <v>-3.2901950000000001E-3</v>
      </c>
      <c r="K88" s="67">
        <v>8.0049261000000003E-3</v>
      </c>
      <c r="L88" s="67">
        <v>6.1245322000000003E-3</v>
      </c>
      <c r="M88" s="67">
        <v>6.1199510000000002E-3</v>
      </c>
      <c r="N88" s="67">
        <v>1.22100122E-2</v>
      </c>
      <c r="O88" s="67">
        <v>9.4480358000000007E-3</v>
      </c>
      <c r="P88" s="67">
        <v>2.1782538000000001E-3</v>
      </c>
      <c r="Q88" s="67">
        <v>2.3474177999999999E-3</v>
      </c>
      <c r="R88" s="67">
        <v>4.7741462E-3</v>
      </c>
      <c r="S88" s="67">
        <v>7.1916579999999996E-4</v>
      </c>
      <c r="T88" s="67">
        <v>2.3313420000000001E-3</v>
      </c>
      <c r="U88" s="67">
        <v>2.4436600999999999E-3</v>
      </c>
      <c r="V88" s="67">
        <v>2.2432702E-3</v>
      </c>
      <c r="W88" s="67">
        <v>7.7002053000000004E-3</v>
      </c>
      <c r="X88" s="67">
        <v>1.344086E-3</v>
      </c>
      <c r="Y88" s="67">
        <v>-3.2546789999999999E-3</v>
      </c>
    </row>
    <row r="89" spans="4:25" x14ac:dyDescent="0.2">
      <c r="D89" s="63">
        <v>38518</v>
      </c>
      <c r="E89" s="69">
        <v>5.9999999999999995E-4</v>
      </c>
      <c r="F89" s="67">
        <v>1.5518913699999999E-2</v>
      </c>
      <c r="G89" s="67">
        <v>1.2407909999999999E-2</v>
      </c>
      <c r="H89" s="67">
        <v>1.2952210800000001E-2</v>
      </c>
      <c r="I89" s="67">
        <v>2.0026702300000001E-2</v>
      </c>
      <c r="J89" s="67">
        <v>1.6867469900000001E-2</v>
      </c>
      <c r="K89" s="67">
        <v>2.4257125500000001E-2</v>
      </c>
      <c r="L89" s="67">
        <v>1.8175698399999999E-2</v>
      </c>
      <c r="M89" s="67">
        <v>2.4213075099999998E-2</v>
      </c>
      <c r="N89" s="67">
        <v>1.8007202900000002E-2</v>
      </c>
      <c r="O89" s="67">
        <v>1.96850394E-2</v>
      </c>
      <c r="P89" s="67">
        <v>2.7642276399999999E-2</v>
      </c>
      <c r="Q89" s="67">
        <v>1.4683152999999999E-2</v>
      </c>
      <c r="R89" s="67">
        <v>1.45825738E-2</v>
      </c>
      <c r="S89" s="67">
        <v>1.36200717E-2</v>
      </c>
      <c r="T89" s="67">
        <v>1.73862649E-2</v>
      </c>
      <c r="U89" s="67">
        <v>1.72762856E-2</v>
      </c>
      <c r="V89" s="67">
        <v>1.7079207900000001E-2</v>
      </c>
      <c r="W89" s="67">
        <v>1.6210739599999999E-2</v>
      </c>
      <c r="X89" s="67">
        <v>1.3351134799999999E-2</v>
      </c>
      <c r="Y89" s="67">
        <v>1.5892420500000001E-2</v>
      </c>
    </row>
    <row r="90" spans="4:25" x14ac:dyDescent="0.2">
      <c r="D90" s="63">
        <v>38525</v>
      </c>
      <c r="E90" s="69">
        <v>5.9999999999999995E-4</v>
      </c>
      <c r="F90" s="67">
        <v>-1.4464802000000001E-2</v>
      </c>
      <c r="G90" s="67">
        <v>-1.1872845999999999E-2</v>
      </c>
      <c r="H90" s="67">
        <v>-7.0671379999999997E-3</v>
      </c>
      <c r="I90" s="67">
        <v>-2.0341207E-2</v>
      </c>
      <c r="J90" s="67">
        <v>-1.6389906999999999E-2</v>
      </c>
      <c r="K90" s="67">
        <v>-1.4784151000000001E-2</v>
      </c>
      <c r="L90" s="67">
        <v>-1.2259775000000001E-2</v>
      </c>
      <c r="M90" s="67">
        <v>-1.9561352000000001E-2</v>
      </c>
      <c r="N90" s="67">
        <v>-1.5976331E-2</v>
      </c>
      <c r="O90" s="67">
        <v>-2.0813166000000001E-2</v>
      </c>
      <c r="P90" s="67">
        <v>-8.2863190000000003E-3</v>
      </c>
      <c r="Q90" s="67">
        <v>-1.0703364E-2</v>
      </c>
      <c r="R90" s="67">
        <v>-2.2793054E-2</v>
      </c>
      <c r="S90" s="67">
        <v>-1.8841094999999999E-2</v>
      </c>
      <c r="T90" s="67">
        <v>-1.8687589000000001E-2</v>
      </c>
      <c r="U90" s="67">
        <v>-1.8740032E-2</v>
      </c>
      <c r="V90" s="67">
        <v>-1.3457304E-2</v>
      </c>
      <c r="W90" s="67">
        <v>-9.9750619999999998E-3</v>
      </c>
      <c r="X90" s="67">
        <v>-1.9788917999999999E-2</v>
      </c>
      <c r="Y90" s="67">
        <v>-1.733871E-2</v>
      </c>
    </row>
    <row r="91" spans="4:25" x14ac:dyDescent="0.2">
      <c r="D91" s="63">
        <v>38532</v>
      </c>
      <c r="E91" s="69">
        <v>5.9999999999999995E-4</v>
      </c>
      <c r="F91" s="67">
        <v>1.66830226E-2</v>
      </c>
      <c r="G91" s="67">
        <v>1.62224797E-2</v>
      </c>
      <c r="H91" s="67">
        <v>2.3576512500000001E-2</v>
      </c>
      <c r="I91" s="67">
        <v>2.4177300200000001E-2</v>
      </c>
      <c r="J91" s="67">
        <v>1.97325148E-2</v>
      </c>
      <c r="K91" s="67">
        <v>1.9819819799999999E-2</v>
      </c>
      <c r="L91" s="67">
        <v>1.6453995999999999E-2</v>
      </c>
      <c r="M91" s="67">
        <v>2.5562994499999998E-2</v>
      </c>
      <c r="N91" s="67">
        <v>2.1726010899999999E-2</v>
      </c>
      <c r="O91" s="67">
        <v>2.6812313800000001E-2</v>
      </c>
      <c r="P91" s="67">
        <v>2.6184538699999999E-2</v>
      </c>
      <c r="Q91" s="67">
        <v>3.0232558100000001E-2</v>
      </c>
      <c r="R91" s="67">
        <v>2.8231797900000001E-2</v>
      </c>
      <c r="S91" s="67">
        <v>1.9956458600000001E-2</v>
      </c>
      <c r="T91" s="67">
        <v>2.1258008200000001E-2</v>
      </c>
      <c r="U91" s="67">
        <v>2.1299688000000001E-2</v>
      </c>
      <c r="V91" s="67">
        <v>2.1371769400000001E-2</v>
      </c>
      <c r="W91" s="67">
        <v>2.46354952E-2</v>
      </c>
      <c r="X91" s="67">
        <v>2.15633423E-2</v>
      </c>
      <c r="Y91" s="67">
        <v>2.2997946599999999E-2</v>
      </c>
    </row>
    <row r="92" spans="4:25" x14ac:dyDescent="0.2">
      <c r="D92" s="63">
        <v>38539</v>
      </c>
      <c r="E92" s="69">
        <v>5.9999999999999995E-4</v>
      </c>
      <c r="F92" s="67">
        <v>1.6221374E-2</v>
      </c>
      <c r="G92" s="67">
        <v>8.2675686000000005E-3</v>
      </c>
      <c r="H92" s="67">
        <v>9.478673E-3</v>
      </c>
      <c r="I92" s="67">
        <v>1.55339806E-2</v>
      </c>
      <c r="J92" s="67">
        <v>1.3628620100000001E-2</v>
      </c>
      <c r="K92" s="67">
        <v>3.0624263799999999E-2</v>
      </c>
      <c r="L92" s="67">
        <v>1.2749264499999999E-2</v>
      </c>
      <c r="M92" s="67">
        <v>2.04558738E-2</v>
      </c>
      <c r="N92" s="67">
        <v>8.7463556999999997E-3</v>
      </c>
      <c r="O92" s="67">
        <v>1.42925202E-2</v>
      </c>
      <c r="P92" s="67">
        <v>1.113395E-2</v>
      </c>
      <c r="Q92" s="67">
        <v>9.7014925000000005E-3</v>
      </c>
      <c r="R92" s="67">
        <v>2.0714285700000001E-2</v>
      </c>
      <c r="S92" s="67">
        <v>1.01718695E-2</v>
      </c>
      <c r="T92" s="67">
        <v>1.53413089E-2</v>
      </c>
      <c r="U92" s="67">
        <v>1.5342250199999999E-2</v>
      </c>
      <c r="V92" s="67">
        <v>1.46493756E-2</v>
      </c>
      <c r="W92" s="67">
        <v>9.6758586999999997E-3</v>
      </c>
      <c r="X92" s="67">
        <v>7.7922078000000001E-3</v>
      </c>
      <c r="Y92" s="67">
        <v>1.62827641E-2</v>
      </c>
    </row>
    <row r="93" spans="4:25" x14ac:dyDescent="0.2">
      <c r="D93" s="63">
        <v>38546</v>
      </c>
      <c r="E93" s="69">
        <v>5.9999999999999995E-4</v>
      </c>
      <c r="F93" s="67">
        <v>-1.8535680000000001E-3</v>
      </c>
      <c r="G93" s="67">
        <v>-9.6082779999999996E-3</v>
      </c>
      <c r="H93" s="67">
        <v>-1.3953488E-2</v>
      </c>
      <c r="I93" s="67">
        <v>-5.0377829999999997E-3</v>
      </c>
      <c r="J93" s="67">
        <v>-1.0204082E-2</v>
      </c>
      <c r="K93" s="67">
        <v>-5.6401580000000002E-3</v>
      </c>
      <c r="L93" s="67">
        <v>6.3877360000000002E-4</v>
      </c>
      <c r="M93" s="67">
        <v>-4.5197739999999998E-3</v>
      </c>
      <c r="N93" s="67">
        <v>-1.4293882000000001E-2</v>
      </c>
      <c r="O93" s="67">
        <v>-8.8003709999999995E-3</v>
      </c>
      <c r="P93" s="67">
        <v>-6.2268599999999999E-3</v>
      </c>
      <c r="Q93" s="67">
        <v>-7.3421440000000001E-3</v>
      </c>
      <c r="R93" s="67">
        <v>-1.723544E-3</v>
      </c>
      <c r="S93" s="67">
        <v>-6.5090779999999997E-3</v>
      </c>
      <c r="T93" s="67">
        <v>-4.6607269999999999E-3</v>
      </c>
      <c r="U93" s="67">
        <v>-4.7260189999999997E-3</v>
      </c>
      <c r="V93" s="67">
        <v>-8.6529469999999994E-3</v>
      </c>
      <c r="W93" s="67">
        <v>-8.5632729999999997E-3</v>
      </c>
      <c r="X93" s="67">
        <v>-7.6726340000000002E-3</v>
      </c>
      <c r="Y93" s="67">
        <v>-7.3189520000000001E-3</v>
      </c>
    </row>
    <row r="94" spans="4:25" x14ac:dyDescent="0.2">
      <c r="D94" s="63">
        <v>38553</v>
      </c>
      <c r="E94" s="69">
        <v>5.9999999999999995E-4</v>
      </c>
      <c r="F94" s="67">
        <v>3.0783582100000002E-2</v>
      </c>
      <c r="G94" s="67">
        <v>1.8352059899999999E-2</v>
      </c>
      <c r="H94" s="67">
        <v>2.2394487500000001E-2</v>
      </c>
      <c r="I94" s="67">
        <v>2.2929936299999999E-2</v>
      </c>
      <c r="J94" s="67">
        <v>5.7082451999999999E-3</v>
      </c>
      <c r="K94" s="67">
        <v>1.08262108E-2</v>
      </c>
      <c r="L94" s="67">
        <v>1.66827077E-2</v>
      </c>
      <c r="M94" s="67">
        <v>2.7968036500000001E-2</v>
      </c>
      <c r="N94" s="67">
        <v>3.9204213000000002E-2</v>
      </c>
      <c r="O94" s="67">
        <v>2.6785714299999999E-2</v>
      </c>
      <c r="P94" s="67">
        <v>2.4676650800000002E-2</v>
      </c>
      <c r="Q94" s="67">
        <v>1.71258377E-2</v>
      </c>
      <c r="R94" s="67">
        <v>1.3565217399999999E-2</v>
      </c>
      <c r="S94" s="67">
        <v>1.7349063200000001E-2</v>
      </c>
      <c r="T94" s="67">
        <v>1.9518272400000002E-2</v>
      </c>
      <c r="U94" s="67">
        <v>1.9607843100000001E-2</v>
      </c>
      <c r="V94" s="67">
        <v>1.08901515E-2</v>
      </c>
      <c r="W94" s="67">
        <v>2.11844006E-2</v>
      </c>
      <c r="X94" s="67">
        <v>2.2106632000000001E-2</v>
      </c>
      <c r="Y94" s="67">
        <v>2.41339042E-2</v>
      </c>
    </row>
    <row r="95" spans="4:25" x14ac:dyDescent="0.2">
      <c r="D95" s="63">
        <v>38560</v>
      </c>
      <c r="E95" s="69">
        <v>5.9999999999999995E-4</v>
      </c>
      <c r="F95" s="67">
        <v>9.1074681000000001E-3</v>
      </c>
      <c r="G95" s="67">
        <v>1.0351201500000001E-2</v>
      </c>
      <c r="H95" s="67">
        <v>1.6539440200000002E-2</v>
      </c>
      <c r="I95" s="67">
        <v>1.6321406199999999E-2</v>
      </c>
      <c r="J95" s="67">
        <v>1.54334038E-2</v>
      </c>
      <c r="K95" s="67">
        <v>2.0454545500000001E-2</v>
      </c>
      <c r="L95" s="67">
        <v>1.84361093E-2</v>
      </c>
      <c r="M95" s="67">
        <v>1.00896861E-2</v>
      </c>
      <c r="N95" s="67">
        <v>1.36054422E-2</v>
      </c>
      <c r="O95" s="67">
        <v>2.1237303799999999E-2</v>
      </c>
      <c r="P95" s="67">
        <v>9.2050208999999994E-3</v>
      </c>
      <c r="Q95" s="67">
        <v>1.8436578200000001E-2</v>
      </c>
      <c r="R95" s="67">
        <v>1.3522884900000001E-2</v>
      </c>
      <c r="S95" s="67">
        <v>1.40990371E-2</v>
      </c>
      <c r="T95" s="67">
        <v>1.6018619899999999E-2</v>
      </c>
      <c r="U95" s="67">
        <v>1.6075529500000001E-2</v>
      </c>
      <c r="V95" s="67">
        <v>1.4595103599999999E-2</v>
      </c>
      <c r="W95" s="67">
        <v>1.13636364E-2</v>
      </c>
      <c r="X95" s="67">
        <v>1.91815857E-2</v>
      </c>
      <c r="Y95" s="67">
        <v>2.57395313E-2</v>
      </c>
    </row>
    <row r="96" spans="4:25" x14ac:dyDescent="0.2">
      <c r="D96" s="63">
        <v>38567</v>
      </c>
      <c r="E96" s="69">
        <v>5.9999999999999995E-4</v>
      </c>
      <c r="F96" s="67">
        <v>-8.9847260000000002E-3</v>
      </c>
      <c r="G96" s="67">
        <v>-1.4630578E-2</v>
      </c>
      <c r="H96" s="67">
        <v>-2.4116424000000001E-2</v>
      </c>
      <c r="I96" s="67">
        <v>-2.1498771E-2</v>
      </c>
      <c r="J96" s="67">
        <v>-1.8076043999999999E-2</v>
      </c>
      <c r="K96" s="67">
        <v>-2.2099448000000001E-2</v>
      </c>
      <c r="L96" s="67">
        <v>-2.2339435000000001E-2</v>
      </c>
      <c r="M96" s="67">
        <v>-2.5952512E-2</v>
      </c>
      <c r="N96" s="67">
        <v>-2.057842E-2</v>
      </c>
      <c r="O96" s="67">
        <v>-2.3391813000000001E-2</v>
      </c>
      <c r="P96" s="67">
        <v>-1.7963085E-2</v>
      </c>
      <c r="Q96" s="67">
        <v>-2.1629415999999999E-2</v>
      </c>
      <c r="R96" s="67">
        <v>-2.4232081999999999E-2</v>
      </c>
      <c r="S96" s="67">
        <v>-1.7537943E-2</v>
      </c>
      <c r="T96" s="67">
        <v>-2.1998659E-2</v>
      </c>
      <c r="U96" s="67">
        <v>-2.1999999999999999E-2</v>
      </c>
      <c r="V96" s="67">
        <v>-2.5949954000000001E-2</v>
      </c>
      <c r="W96" s="67">
        <v>-1.2575687E-2</v>
      </c>
      <c r="X96" s="67">
        <v>-1.6250000000000001E-2</v>
      </c>
      <c r="Y96" s="67">
        <v>-2.6443202999999998E-2</v>
      </c>
    </row>
    <row r="97" spans="4:25" x14ac:dyDescent="0.2">
      <c r="D97" s="63">
        <v>38574</v>
      </c>
      <c r="E97" s="69">
        <v>5.9999999999999995E-4</v>
      </c>
      <c r="F97" s="67">
        <v>8.1595647999999996E-3</v>
      </c>
      <c r="G97" s="67">
        <v>3.7327361E-3</v>
      </c>
      <c r="H97" s="67">
        <v>5.1413882000000003E-3</v>
      </c>
      <c r="I97" s="67">
        <v>5.0473185999999996E-3</v>
      </c>
      <c r="J97" s="67">
        <v>6.3721329999999997E-4</v>
      </c>
      <c r="K97" s="67">
        <v>1.18845501E-2</v>
      </c>
      <c r="L97" s="67">
        <v>1.5948963E-3</v>
      </c>
      <c r="M97" s="67">
        <v>5.694761E-4</v>
      </c>
      <c r="N97" s="67">
        <v>0</v>
      </c>
      <c r="O97" s="67">
        <v>0</v>
      </c>
      <c r="P97" s="67">
        <v>1.0065425E-3</v>
      </c>
      <c r="Q97" s="67">
        <v>5.8910161999999999E-3</v>
      </c>
      <c r="R97" s="67">
        <v>-4.2223790000000001E-3</v>
      </c>
      <c r="S97" s="67">
        <v>7.6045627000000003E-3</v>
      </c>
      <c r="T97" s="67">
        <v>3.8594073000000001E-3</v>
      </c>
      <c r="U97" s="67">
        <v>3.8535645E-3</v>
      </c>
      <c r="V97" s="67">
        <v>-2.3986569999999998E-3</v>
      </c>
      <c r="W97" s="67">
        <v>0</v>
      </c>
      <c r="X97" s="67">
        <v>3.8265306000000001E-3</v>
      </c>
      <c r="Y97" s="67">
        <v>8.0645161000000003E-3</v>
      </c>
    </row>
    <row r="98" spans="4:25" x14ac:dyDescent="0.2">
      <c r="D98" s="63">
        <v>38581</v>
      </c>
      <c r="E98" s="69">
        <v>5.9999999999999995E-4</v>
      </c>
      <c r="F98" s="67">
        <v>-1.9677996E-2</v>
      </c>
      <c r="G98" s="67">
        <v>-1.3353116E-2</v>
      </c>
      <c r="H98" s="67">
        <v>-1.6129032000000001E-2</v>
      </c>
      <c r="I98" s="67">
        <v>-1.8738289000000002E-2</v>
      </c>
      <c r="J98" s="67">
        <v>-1.9885763000000001E-2</v>
      </c>
      <c r="K98" s="67">
        <v>-2.0089286000000001E-2</v>
      </c>
      <c r="L98" s="67">
        <v>-1.0769717999999999E-2</v>
      </c>
      <c r="M98" s="67">
        <v>-1.8633540000000001E-2</v>
      </c>
      <c r="N98" s="67">
        <v>-1.2987013E-2</v>
      </c>
      <c r="O98" s="67">
        <v>-2.1100917E-2</v>
      </c>
      <c r="P98" s="67">
        <v>-2.0822922000000001E-2</v>
      </c>
      <c r="Q98" s="67">
        <v>-2.4105186000000001E-2</v>
      </c>
      <c r="R98" s="67">
        <v>-1.6502809E-2</v>
      </c>
      <c r="S98" s="67">
        <v>-1.9099590999999999E-2</v>
      </c>
      <c r="T98" s="67">
        <v>-1.6536832000000001E-2</v>
      </c>
      <c r="U98" s="67">
        <v>-1.6683646999999999E-2</v>
      </c>
      <c r="V98" s="67">
        <v>-1.3590843999999999E-2</v>
      </c>
      <c r="W98" s="67">
        <v>-1.3634227E-2</v>
      </c>
      <c r="X98" s="67">
        <v>-1.6476553000000001E-2</v>
      </c>
      <c r="Y98" s="67">
        <v>-2.4981074999999998E-2</v>
      </c>
    </row>
    <row r="99" spans="4:25" x14ac:dyDescent="0.2">
      <c r="D99" s="63">
        <v>38588</v>
      </c>
      <c r="E99" s="69">
        <v>5.9999999999999995E-4</v>
      </c>
      <c r="F99" s="67">
        <v>-3.6231879999999998E-3</v>
      </c>
      <c r="G99" s="67">
        <v>-8.2427879999999992E-3</v>
      </c>
      <c r="H99" s="67">
        <v>-9.8882199999999996E-3</v>
      </c>
      <c r="I99" s="67">
        <v>-1.142132E-2</v>
      </c>
      <c r="J99" s="67">
        <v>-1.0122765000000001E-2</v>
      </c>
      <c r="K99" s="67">
        <v>-1.132503E-3</v>
      </c>
      <c r="L99" s="67">
        <v>-1.1160714E-2</v>
      </c>
      <c r="M99" s="67">
        <v>-1.4293882000000001E-2</v>
      </c>
      <c r="N99" s="67">
        <v>-1.4781126E-2</v>
      </c>
      <c r="O99" s="67">
        <v>-1.4918415000000001E-2</v>
      </c>
      <c r="P99" s="67">
        <v>-1.5577379000000001E-2</v>
      </c>
      <c r="Q99" s="67">
        <v>-1.5695067E-2</v>
      </c>
      <c r="R99" s="67">
        <v>-1.4204549999999999E-3</v>
      </c>
      <c r="S99" s="67">
        <v>-1.0760153E-2</v>
      </c>
      <c r="T99" s="67">
        <v>-9.7006650000000007E-3</v>
      </c>
      <c r="U99" s="67">
        <v>-9.6861680000000002E-3</v>
      </c>
      <c r="V99" s="67">
        <v>-1.0363943E-2</v>
      </c>
      <c r="W99" s="67">
        <v>-8.0645160000000007E-3</v>
      </c>
      <c r="X99" s="67">
        <v>-1.4102564E-2</v>
      </c>
      <c r="Y99" s="67">
        <v>-1.7054264E-2</v>
      </c>
    </row>
    <row r="100" spans="4:25" x14ac:dyDescent="0.2">
      <c r="D100" s="63">
        <v>38595</v>
      </c>
      <c r="E100" s="69">
        <v>5.9999999999999995E-4</v>
      </c>
      <c r="F100" s="67">
        <v>2.0795660000000001E-2</v>
      </c>
      <c r="G100" s="67">
        <v>7.1161048999999997E-3</v>
      </c>
      <c r="H100" s="67">
        <v>3.0263727000000001E-3</v>
      </c>
      <c r="I100" s="67">
        <v>1.08142494E-2</v>
      </c>
      <c r="J100" s="67">
        <v>4.7629357000000001E-3</v>
      </c>
      <c r="K100" s="67">
        <v>1.6356458000000001E-2</v>
      </c>
      <c r="L100" s="67">
        <v>1.05803142E-2</v>
      </c>
      <c r="M100" s="67">
        <v>1.14942529E-2</v>
      </c>
      <c r="N100" s="67">
        <v>7.4626865999999998E-3</v>
      </c>
      <c r="O100" s="67">
        <v>1.31393712E-2</v>
      </c>
      <c r="P100" s="67">
        <v>1.3488133899999999E-2</v>
      </c>
      <c r="Q100" s="67">
        <v>1.20845921E-2</v>
      </c>
      <c r="R100" s="67">
        <v>-5.643739E-3</v>
      </c>
      <c r="S100" s="67">
        <v>7.6521738999999998E-3</v>
      </c>
      <c r="T100" s="67">
        <v>9.1666666999999993E-3</v>
      </c>
      <c r="U100" s="67">
        <v>9.0603157999999996E-3</v>
      </c>
      <c r="V100" s="67">
        <v>1.4545455E-3</v>
      </c>
      <c r="W100" s="67">
        <v>1.5647226199999999E-2</v>
      </c>
      <c r="X100" s="67">
        <v>6.4432990000000004E-3</v>
      </c>
      <c r="Y100" s="67">
        <v>1.6009371299999998E-2</v>
      </c>
    </row>
    <row r="101" spans="4:25" x14ac:dyDescent="0.2">
      <c r="D101" s="63">
        <v>38602</v>
      </c>
      <c r="E101" s="69">
        <v>5.9999999999999995E-4</v>
      </c>
      <c r="F101" s="67">
        <v>1.75438596E-2</v>
      </c>
      <c r="G101" s="67">
        <v>5.5187637999999997E-3</v>
      </c>
      <c r="H101" s="67">
        <v>5.1020407999999998E-3</v>
      </c>
      <c r="I101" s="67">
        <v>8.0645161000000003E-3</v>
      </c>
      <c r="J101" s="67">
        <v>7.4642781E-3</v>
      </c>
      <c r="K101" s="67">
        <v>1.04109589E-2</v>
      </c>
      <c r="L101" s="67">
        <v>6.8879147999999996E-3</v>
      </c>
      <c r="M101" s="67">
        <v>1.06085985E-2</v>
      </c>
      <c r="N101" s="67">
        <v>1.6825575000000001E-3</v>
      </c>
      <c r="O101" s="67">
        <v>1.04927007E-2</v>
      </c>
      <c r="P101" s="67">
        <v>1.0473815500000001E-2</v>
      </c>
      <c r="Q101" s="67">
        <v>2.9520294999999998E-3</v>
      </c>
      <c r="R101" s="67">
        <v>3.8421236E-3</v>
      </c>
      <c r="S101" s="67">
        <v>4.4202651999999997E-3</v>
      </c>
      <c r="T101" s="67">
        <v>7.8686745000000006E-3</v>
      </c>
      <c r="U101" s="67">
        <v>7.7127322999999996E-3</v>
      </c>
      <c r="V101" s="67">
        <v>8.5795995999999996E-3</v>
      </c>
      <c r="W101" s="67">
        <v>8.7759815000000001E-3</v>
      </c>
      <c r="X101" s="67">
        <v>3.7926675000000002E-3</v>
      </c>
      <c r="Y101" s="67">
        <v>2.6455025999999999E-3</v>
      </c>
    </row>
    <row r="102" spans="4:25" x14ac:dyDescent="0.2">
      <c r="D102" s="63">
        <v>38609</v>
      </c>
      <c r="E102" s="69">
        <v>5.9999999999999995E-4</v>
      </c>
      <c r="F102" s="67">
        <v>1.7167382000000001E-3</v>
      </c>
      <c r="G102" s="67">
        <v>-1.0237660000000001E-2</v>
      </c>
      <c r="H102" s="67">
        <v>-1.1804383999999999E-2</v>
      </c>
      <c r="I102" s="67">
        <v>-9.8219770000000008E-3</v>
      </c>
      <c r="J102" s="67">
        <v>-7.6045629999999999E-3</v>
      </c>
      <c r="K102" s="67">
        <v>-2.7085590000000001E-3</v>
      </c>
      <c r="L102" s="67">
        <v>-9.2936800000000003E-3</v>
      </c>
      <c r="M102" s="67">
        <v>-1.0479868E-2</v>
      </c>
      <c r="N102" s="67">
        <v>-1.0061486999999999E-2</v>
      </c>
      <c r="O102" s="67">
        <v>-1.1266336E-2</v>
      </c>
      <c r="P102" s="67">
        <v>-6.2335960000000001E-3</v>
      </c>
      <c r="Q102" s="67">
        <v>-8.0350620000000008E-3</v>
      </c>
      <c r="R102" s="67">
        <v>-2.0103986000000001E-2</v>
      </c>
      <c r="S102" s="67">
        <v>-1.0494244999999999E-2</v>
      </c>
      <c r="T102" s="67">
        <v>-1.0761367000000001E-2</v>
      </c>
      <c r="U102" s="67">
        <v>-1.0782346999999999E-2</v>
      </c>
      <c r="V102" s="67">
        <v>-1.1064030000000001E-2</v>
      </c>
      <c r="W102" s="67">
        <v>-6.8712779999999998E-3</v>
      </c>
      <c r="X102" s="67">
        <v>-1.5056462E-2</v>
      </c>
      <c r="Y102" s="67">
        <v>-3.0086499999999999E-3</v>
      </c>
    </row>
    <row r="103" spans="4:25" x14ac:dyDescent="0.2">
      <c r="D103" s="63">
        <v>38616</v>
      </c>
      <c r="E103" s="69">
        <v>5.9999999999999995E-4</v>
      </c>
      <c r="F103" s="67">
        <v>-1.3805003999999999E-2</v>
      </c>
      <c r="G103" s="67">
        <v>-1.4094954999999999E-2</v>
      </c>
      <c r="H103" s="67">
        <v>-2.2404136000000002E-2</v>
      </c>
      <c r="I103" s="67">
        <v>-1.8068536E-2</v>
      </c>
      <c r="J103" s="67">
        <v>-1.6898396E-2</v>
      </c>
      <c r="K103" s="67">
        <v>-1.9575855999999999E-2</v>
      </c>
      <c r="L103" s="67">
        <v>-1.8250472E-2</v>
      </c>
      <c r="M103" s="67">
        <v>-1.9101124000000001E-2</v>
      </c>
      <c r="N103" s="67">
        <v>-8.5275720000000006E-3</v>
      </c>
      <c r="O103" s="67">
        <v>-1.7840805000000001E-2</v>
      </c>
      <c r="P103" s="67">
        <v>-2.6420737999999999E-2</v>
      </c>
      <c r="Q103" s="67">
        <v>-2.7366864000000001E-2</v>
      </c>
      <c r="R103" s="67">
        <v>-1.7468806E-2</v>
      </c>
      <c r="S103" s="67">
        <v>-2.0288858E-2</v>
      </c>
      <c r="T103" s="67">
        <v>-1.7759562999999999E-2</v>
      </c>
      <c r="U103" s="67">
        <v>-1.7825311999999999E-2</v>
      </c>
      <c r="V103" s="67">
        <v>-1.9636015E-2</v>
      </c>
      <c r="W103" s="67">
        <v>-1.6628176000000001E-2</v>
      </c>
      <c r="X103" s="67">
        <v>-1.9157087999999999E-2</v>
      </c>
      <c r="Y103" s="67">
        <v>-1.6691958E-2</v>
      </c>
    </row>
    <row r="104" spans="4:25" x14ac:dyDescent="0.2">
      <c r="D104" s="63">
        <v>38623</v>
      </c>
      <c r="E104" s="69">
        <v>5.9999999999999995E-4</v>
      </c>
      <c r="F104" s="67">
        <v>1.30434783E-2</v>
      </c>
      <c r="G104" s="67">
        <v>2.0149253700000001E-2</v>
      </c>
      <c r="H104" s="67">
        <v>1.0507880900000001E-2</v>
      </c>
      <c r="I104" s="67">
        <v>1.5743073E-2</v>
      </c>
      <c r="J104" s="67">
        <v>-5.6252699999999999E-3</v>
      </c>
      <c r="K104" s="67">
        <v>2.31916068E-2</v>
      </c>
      <c r="L104" s="67">
        <v>1.4958625099999999E-2</v>
      </c>
      <c r="M104" s="67">
        <v>1.41964793E-2</v>
      </c>
      <c r="N104" s="67">
        <v>2.2792022799999999E-2</v>
      </c>
      <c r="O104" s="67">
        <v>1.8467220699999998E-2</v>
      </c>
      <c r="P104" s="67">
        <v>6.1079063000000003E-3</v>
      </c>
      <c r="Q104" s="67">
        <v>1.8045112799999999E-2</v>
      </c>
      <c r="R104" s="67">
        <v>9.7755250000000002E-3</v>
      </c>
      <c r="S104" s="67">
        <v>1.6347826100000001E-2</v>
      </c>
      <c r="T104" s="67">
        <v>1.68438492E-2</v>
      </c>
      <c r="U104" s="67">
        <v>1.6857547300000001E-2</v>
      </c>
      <c r="V104" s="67">
        <v>2.6750973000000001E-3</v>
      </c>
      <c r="W104" s="67">
        <v>8.8536812999999992E-3</v>
      </c>
      <c r="X104" s="67">
        <v>1.6795865600000001E-2</v>
      </c>
      <c r="Y104" s="67">
        <v>1.6813144799999999E-2</v>
      </c>
    </row>
    <row r="105" spans="4:25" x14ac:dyDescent="0.2">
      <c r="D105" s="63">
        <v>38630</v>
      </c>
      <c r="E105" s="69">
        <v>5.9999999999999995E-4</v>
      </c>
      <c r="F105" s="67">
        <v>-2.5706941000000001E-2</v>
      </c>
      <c r="G105" s="67">
        <v>-2.8384278999999998E-2</v>
      </c>
      <c r="H105" s="67">
        <v>-2.9386343999999998E-2</v>
      </c>
      <c r="I105" s="67">
        <v>-4.1846154000000003E-2</v>
      </c>
      <c r="J105" s="67">
        <v>-2.9954417000000001E-2</v>
      </c>
      <c r="K105" s="67">
        <v>-3.9699571000000003E-2</v>
      </c>
      <c r="L105" s="67">
        <v>-3.8425491999999999E-2</v>
      </c>
      <c r="M105" s="67">
        <v>-4.1248606E-2</v>
      </c>
      <c r="N105" s="67">
        <v>-3.7694012999999998E-2</v>
      </c>
      <c r="O105" s="67">
        <v>-3.3333333E-2</v>
      </c>
      <c r="P105" s="67">
        <v>-3.9825238999999998E-2</v>
      </c>
      <c r="Q105" s="67">
        <v>-3.2967033E-2</v>
      </c>
      <c r="R105" s="67">
        <v>-2.8846153999999999E-2</v>
      </c>
      <c r="S105" s="67">
        <v>-4.0600478000000002E-2</v>
      </c>
      <c r="T105" s="67">
        <v>-3.6857027000000001E-2</v>
      </c>
      <c r="U105" s="67">
        <v>-3.6995092E-2</v>
      </c>
      <c r="V105" s="67">
        <v>-3.8099831000000001E-2</v>
      </c>
      <c r="W105" s="67">
        <v>-3.9759593000000003E-2</v>
      </c>
      <c r="X105" s="67">
        <v>-3.1685678000000002E-2</v>
      </c>
      <c r="Y105" s="67">
        <v>-3.7397158E-2</v>
      </c>
    </row>
    <row r="106" spans="4:25" x14ac:dyDescent="0.2">
      <c r="D106" s="63">
        <v>38637</v>
      </c>
      <c r="E106" s="69">
        <v>5.9999999999999995E-4</v>
      </c>
      <c r="F106" s="67">
        <v>-7.0796460000000002E-3</v>
      </c>
      <c r="G106" s="67">
        <v>-8.3301780000000006E-3</v>
      </c>
      <c r="H106" s="67">
        <v>-1.6267509999999999E-2</v>
      </c>
      <c r="I106" s="67">
        <v>-8.4306099999999998E-3</v>
      </c>
      <c r="J106" s="67">
        <v>-7.4257430000000003E-3</v>
      </c>
      <c r="K106" s="67">
        <v>-9.0090090000000001E-3</v>
      </c>
      <c r="L106" s="67">
        <v>-8.8553620000000003E-3</v>
      </c>
      <c r="M106" s="67">
        <v>-1.2316716E-2</v>
      </c>
      <c r="N106" s="67">
        <v>-6.9645970000000003E-3</v>
      </c>
      <c r="O106" s="67">
        <v>-8.9411760000000003E-3</v>
      </c>
      <c r="P106" s="67">
        <v>-1.2537524E-2</v>
      </c>
      <c r="Q106" s="67">
        <v>-1.6067330000000001E-2</v>
      </c>
      <c r="R106" s="67">
        <v>-1.0366531E-2</v>
      </c>
      <c r="S106" s="67">
        <v>-3.9539900000000001E-3</v>
      </c>
      <c r="T106" s="67">
        <v>-1.0172364999999999E-2</v>
      </c>
      <c r="U106" s="67">
        <v>-1.0140919E-2</v>
      </c>
      <c r="V106" s="67">
        <v>-1.5376859E-2</v>
      </c>
      <c r="W106" s="67">
        <v>-4.3668120000000003E-3</v>
      </c>
      <c r="X106" s="67">
        <v>-3.9577839999999998E-3</v>
      </c>
      <c r="Y106" s="67">
        <v>-1.45326E-2</v>
      </c>
    </row>
    <row r="107" spans="4:25" x14ac:dyDescent="0.2">
      <c r="D107" s="63">
        <v>38644</v>
      </c>
      <c r="E107" s="69">
        <v>5.9999999999999995E-4</v>
      </c>
      <c r="F107" s="67">
        <v>-1.1545293E-2</v>
      </c>
      <c r="G107" s="67">
        <v>-5.7164629999999998E-3</v>
      </c>
      <c r="H107" s="67">
        <v>2.2988506000000001E-3</v>
      </c>
      <c r="I107" s="67">
        <v>-5.8708409999999999E-3</v>
      </c>
      <c r="J107" s="67">
        <v>5.1942185999999998E-3</v>
      </c>
      <c r="K107" s="67">
        <v>-4.5146730000000003E-3</v>
      </c>
      <c r="L107" s="67">
        <v>-1.319696E-3</v>
      </c>
      <c r="M107" s="67">
        <v>-4.1420119999999996E-3</v>
      </c>
      <c r="N107" s="67">
        <v>-4.0935670000000002E-3</v>
      </c>
      <c r="O107" s="67">
        <v>0</v>
      </c>
      <c r="P107" s="67">
        <v>-6.4159689999999997E-3</v>
      </c>
      <c r="Q107" s="67">
        <v>3.8580247000000001E-3</v>
      </c>
      <c r="R107" s="67">
        <v>1.45794393E-2</v>
      </c>
      <c r="S107" s="67">
        <v>7.2150070000000005E-4</v>
      </c>
      <c r="T107" s="67">
        <v>-3.9846309999999998E-3</v>
      </c>
      <c r="U107" s="67">
        <v>-4.111951E-3</v>
      </c>
      <c r="V107" s="67">
        <v>6.6513175000000001E-3</v>
      </c>
      <c r="W107" s="67">
        <v>-5.8252429999999999E-3</v>
      </c>
      <c r="X107" s="67">
        <v>2.6385224000000001E-3</v>
      </c>
      <c r="Y107" s="67">
        <v>-7.137193E-3</v>
      </c>
    </row>
    <row r="108" spans="4:25" x14ac:dyDescent="0.2">
      <c r="D108" s="63">
        <v>38651</v>
      </c>
      <c r="E108" s="69">
        <v>5.9999999999999995E-4</v>
      </c>
      <c r="F108" s="67">
        <v>-1.1494252999999999E-2</v>
      </c>
      <c r="G108" s="67">
        <v>-1.1342155E-2</v>
      </c>
      <c r="H108" s="67">
        <v>-2.2583559E-2</v>
      </c>
      <c r="I108" s="67">
        <v>-1.6720256999999999E-2</v>
      </c>
      <c r="J108" s="67">
        <v>-2.1173357E-2</v>
      </c>
      <c r="K108" s="67">
        <v>-1.4991671E-2</v>
      </c>
      <c r="L108" s="67">
        <v>-1.7218972999999999E-2</v>
      </c>
      <c r="M108" s="67">
        <v>-2.1549214000000001E-2</v>
      </c>
      <c r="N108" s="67">
        <v>-2.0749279999999998E-2</v>
      </c>
      <c r="O108" s="67">
        <v>-1.9480519000000002E-2</v>
      </c>
      <c r="P108" s="67">
        <v>-1.8515252999999999E-2</v>
      </c>
      <c r="Q108" s="67">
        <v>-1.2810851999999999E-2</v>
      </c>
      <c r="R108" s="67">
        <v>-2.6545454999999999E-2</v>
      </c>
      <c r="S108" s="67">
        <v>-1.9808985000000001E-2</v>
      </c>
      <c r="T108" s="67">
        <v>-1.6820858000000001E-2</v>
      </c>
      <c r="U108" s="67">
        <v>-1.6856135000000001E-2</v>
      </c>
      <c r="V108" s="67">
        <v>-2.7708436999999999E-2</v>
      </c>
      <c r="W108" s="67">
        <v>-1.9692602999999999E-2</v>
      </c>
      <c r="X108" s="67">
        <v>-1.8064515999999999E-2</v>
      </c>
      <c r="Y108" s="67">
        <v>-1.4526894E-2</v>
      </c>
    </row>
    <row r="109" spans="4:25" x14ac:dyDescent="0.2">
      <c r="D109" s="63">
        <v>38658</v>
      </c>
      <c r="E109" s="69">
        <v>5.9999999999999995E-4</v>
      </c>
      <c r="F109" s="67">
        <v>2.3872679000000001E-2</v>
      </c>
      <c r="G109" s="67">
        <v>2.2615906500000001E-2</v>
      </c>
      <c r="H109" s="67">
        <v>2.7765134300000001E-2</v>
      </c>
      <c r="I109" s="67">
        <v>2.1194604999999998E-2</v>
      </c>
      <c r="J109" s="67">
        <v>2.2384751800000002E-2</v>
      </c>
      <c r="K109" s="67">
        <v>2.87769784E-2</v>
      </c>
      <c r="L109" s="67">
        <v>2.6930564600000002E-2</v>
      </c>
      <c r="M109" s="67">
        <v>2.2196261700000001E-2</v>
      </c>
      <c r="N109" s="67">
        <v>1.56069364E-2</v>
      </c>
      <c r="O109" s="67">
        <v>2.31910946E-2</v>
      </c>
      <c r="P109" s="67">
        <v>2.37592397E-2</v>
      </c>
      <c r="Q109" s="67">
        <v>2.1036814399999999E-2</v>
      </c>
      <c r="R109" s="67">
        <v>2.5697503699999999E-2</v>
      </c>
      <c r="S109" s="67">
        <v>2.7295285400000001E-2</v>
      </c>
      <c r="T109" s="67">
        <v>2.1964185800000001E-2</v>
      </c>
      <c r="U109" s="67">
        <v>2.2172949000000001E-2</v>
      </c>
      <c r="V109" s="67">
        <v>1.7433047E-2</v>
      </c>
      <c r="W109" s="67">
        <v>1.6330451499999999E-2</v>
      </c>
      <c r="X109" s="67">
        <v>1.94049159E-2</v>
      </c>
      <c r="Y109" s="67">
        <v>1.9230769200000001E-2</v>
      </c>
    </row>
    <row r="110" spans="4:25" x14ac:dyDescent="0.2">
      <c r="D110" s="63">
        <v>38665</v>
      </c>
      <c r="E110" s="69">
        <v>5.9999999999999995E-4</v>
      </c>
      <c r="F110" s="67">
        <v>6.8728521999999997E-3</v>
      </c>
      <c r="G110" s="67">
        <v>6.2431142000000002E-3</v>
      </c>
      <c r="H110" s="67">
        <v>1.321004E-3</v>
      </c>
      <c r="I110" s="67">
        <v>5.0156740000000003E-3</v>
      </c>
      <c r="J110" s="67">
        <v>6.8802408000000004E-3</v>
      </c>
      <c r="K110" s="67">
        <v>1.1254019299999999E-2</v>
      </c>
      <c r="L110" s="67">
        <v>6.6079295E-3</v>
      </c>
      <c r="M110" s="67">
        <v>6.2535532000000003E-3</v>
      </c>
      <c r="N110" s="67">
        <v>7.9455164999999994E-3</v>
      </c>
      <c r="O110" s="67">
        <v>8.1044575000000004E-3</v>
      </c>
      <c r="P110" s="67">
        <v>-7.0277680000000002E-3</v>
      </c>
      <c r="Q110" s="67">
        <v>8.7847731000000005E-3</v>
      </c>
      <c r="R110" s="67">
        <v>3.5612536000000001E-3</v>
      </c>
      <c r="S110" s="67">
        <v>5.1670685000000001E-3</v>
      </c>
      <c r="T110" s="67">
        <v>7.6419213999999996E-3</v>
      </c>
      <c r="U110" s="67">
        <v>7.5054064000000002E-3</v>
      </c>
      <c r="V110" s="67">
        <v>7.4055789000000002E-3</v>
      </c>
      <c r="W110" s="67">
        <v>2.8328612E-3</v>
      </c>
      <c r="X110" s="67">
        <v>5.0632910999999997E-3</v>
      </c>
      <c r="Y110" s="67">
        <v>5.3970702000000004E-3</v>
      </c>
    </row>
    <row r="111" spans="4:25" x14ac:dyDescent="0.2">
      <c r="D111" s="63">
        <v>38672</v>
      </c>
      <c r="E111" s="69">
        <v>5.9999999999999995E-4</v>
      </c>
      <c r="F111" s="67">
        <v>1.3675213699999999E-2</v>
      </c>
      <c r="G111" s="67">
        <v>1.06110501E-2</v>
      </c>
      <c r="H111" s="67">
        <v>1.32042254E-2</v>
      </c>
      <c r="I111" s="67">
        <v>1.74890693E-2</v>
      </c>
      <c r="J111" s="67">
        <v>8.1231294999999995E-3</v>
      </c>
      <c r="K111" s="67">
        <v>1.27118644E-2</v>
      </c>
      <c r="L111" s="67">
        <v>1.43929912E-2</v>
      </c>
      <c r="M111" s="67">
        <v>1.0215663999999999E-2</v>
      </c>
      <c r="N111" s="67">
        <v>7.9275197999999995E-3</v>
      </c>
      <c r="O111" s="67">
        <v>1.02954342E-2</v>
      </c>
      <c r="P111" s="67">
        <v>1.08864697E-2</v>
      </c>
      <c r="Q111" s="67">
        <v>7.9883804999999995E-3</v>
      </c>
      <c r="R111" s="67">
        <v>2.12615167E-2</v>
      </c>
      <c r="S111" s="67">
        <v>2.0947802200000001E-2</v>
      </c>
      <c r="T111" s="67">
        <v>1.5317879899999999E-2</v>
      </c>
      <c r="U111" s="67">
        <v>1.52912928E-2</v>
      </c>
      <c r="V111" s="67">
        <v>9.5284632000000001E-3</v>
      </c>
      <c r="W111" s="67">
        <v>1.27418594E-2</v>
      </c>
      <c r="X111" s="67">
        <v>1.1392405099999999E-2</v>
      </c>
      <c r="Y111" s="67">
        <v>1.03966115E-2</v>
      </c>
    </row>
    <row r="112" spans="4:25" x14ac:dyDescent="0.2">
      <c r="D112" s="63">
        <v>38679</v>
      </c>
      <c r="E112" s="69">
        <v>5.9999999999999995E-4</v>
      </c>
      <c r="F112" s="67">
        <v>1.17056856E-2</v>
      </c>
      <c r="G112" s="67">
        <v>9.7017606999999992E-3</v>
      </c>
      <c r="H112" s="67">
        <v>-2.2737022999999999E-2</v>
      </c>
      <c r="I112" s="67">
        <v>8.5003036000000001E-3</v>
      </c>
      <c r="J112" s="67">
        <v>-3.4026464999999999E-2</v>
      </c>
      <c r="K112" s="67">
        <v>5.6935817999999999E-3</v>
      </c>
      <c r="L112" s="67">
        <v>7.0079219999999998E-3</v>
      </c>
      <c r="M112" s="67">
        <v>1.05438402E-2</v>
      </c>
      <c r="N112" s="67">
        <v>-2.7237353999999998E-2</v>
      </c>
      <c r="O112" s="67">
        <v>4.8245613999999999E-3</v>
      </c>
      <c r="P112" s="67">
        <v>7.1186441E-3</v>
      </c>
      <c r="Q112" s="67">
        <v>1.35520685E-2</v>
      </c>
      <c r="R112" s="67">
        <v>3.1098825000000002E-3</v>
      </c>
      <c r="S112" s="67">
        <v>8.6724482999999998E-3</v>
      </c>
      <c r="T112" s="67">
        <v>1.04414486E-2</v>
      </c>
      <c r="U112" s="67">
        <v>1.03499261E-2</v>
      </c>
      <c r="V112" s="67">
        <v>1.0804321699999999E-2</v>
      </c>
      <c r="W112" s="67">
        <v>4.6125461E-3</v>
      </c>
      <c r="X112" s="67">
        <v>3.7267081000000001E-3</v>
      </c>
      <c r="Y112" s="67">
        <v>3.4065101999999998E-3</v>
      </c>
    </row>
    <row r="113" spans="4:25" x14ac:dyDescent="0.2">
      <c r="D113" s="63">
        <v>38686</v>
      </c>
      <c r="E113" s="69">
        <v>5.9999999999999995E-4</v>
      </c>
      <c r="F113" s="67">
        <v>0</v>
      </c>
      <c r="G113" s="67">
        <v>2.8199566200000001E-2</v>
      </c>
      <c r="H113" s="67">
        <v>2.2222222199999999E-2</v>
      </c>
      <c r="I113" s="67">
        <v>2.63641937E-2</v>
      </c>
      <c r="J113" s="67">
        <v>1.76211454E-2</v>
      </c>
      <c r="K113" s="67">
        <v>2.5130890100000001E-2</v>
      </c>
      <c r="L113" s="67">
        <v>2.36995999E-2</v>
      </c>
      <c r="M113" s="67">
        <v>3.0167597800000001E-2</v>
      </c>
      <c r="N113" s="67">
        <v>2.8455284599999998E-2</v>
      </c>
      <c r="O113" s="67">
        <v>3.113879E-2</v>
      </c>
      <c r="P113" s="67">
        <v>2.3358908800000001E-2</v>
      </c>
      <c r="Q113" s="67">
        <v>3.01291248E-2</v>
      </c>
      <c r="R113" s="67">
        <v>2.5901295099999999E-2</v>
      </c>
      <c r="S113" s="67">
        <v>2.2214742499999999E-2</v>
      </c>
      <c r="T113" s="67">
        <v>2.5712763100000001E-2</v>
      </c>
      <c r="U113" s="67">
        <v>2.58385093E-2</v>
      </c>
      <c r="V113" s="67">
        <v>2.58080077E-2</v>
      </c>
      <c r="W113" s="67">
        <v>-4.1395348999999998E-2</v>
      </c>
      <c r="X113" s="67">
        <v>2.6348808000000001E-2</v>
      </c>
      <c r="Y113" s="67">
        <v>1.8021472399999999E-2</v>
      </c>
    </row>
    <row r="114" spans="4:25" x14ac:dyDescent="0.2">
      <c r="D114" s="63">
        <v>38693</v>
      </c>
      <c r="E114" s="69">
        <v>5.9999999999999995E-4</v>
      </c>
      <c r="F114" s="67">
        <v>5.8528427999999999E-3</v>
      </c>
      <c r="G114" s="67">
        <v>-3.4932957000000001E-2</v>
      </c>
      <c r="H114" s="67">
        <v>4.7993018999999996E-3</v>
      </c>
      <c r="I114" s="67">
        <v>2.9976018999999998E-3</v>
      </c>
      <c r="J114" s="67">
        <v>-8.6899799999999995E-4</v>
      </c>
      <c r="K114" s="67">
        <v>3.5879036000000001E-3</v>
      </c>
      <c r="L114" s="67">
        <v>6.6505441E-3</v>
      </c>
      <c r="M114" s="67">
        <v>4.3525571000000004E-3</v>
      </c>
      <c r="N114" s="67">
        <v>-1.1383039999999999E-3</v>
      </c>
      <c r="O114" s="67">
        <v>-3.9147460000000002E-3</v>
      </c>
      <c r="P114" s="67">
        <v>3.5187667999999998E-3</v>
      </c>
      <c r="Q114" s="67">
        <v>2.7777778000000002E-3</v>
      </c>
      <c r="R114" s="67">
        <v>4.1166381000000002E-3</v>
      </c>
      <c r="S114" s="67">
        <v>3.9787798000000003E-3</v>
      </c>
      <c r="T114" s="67">
        <v>3.2611531000000002E-3</v>
      </c>
      <c r="U114" s="67">
        <v>3.1618631E-3</v>
      </c>
      <c r="V114" s="67">
        <v>2.1321961999999999E-3</v>
      </c>
      <c r="W114" s="67">
        <v>5.8337385000000004E-3</v>
      </c>
      <c r="X114" s="67">
        <v>2.4570025E-3</v>
      </c>
      <c r="Y114" s="67">
        <v>-6.7873302999999996E-2</v>
      </c>
    </row>
    <row r="115" spans="4:25" x14ac:dyDescent="0.2">
      <c r="D115" s="63">
        <v>38700</v>
      </c>
      <c r="E115" s="69">
        <v>5.9999999999999995E-4</v>
      </c>
      <c r="F115" s="67">
        <v>-6.6500420000000001E-3</v>
      </c>
      <c r="G115" s="67">
        <v>-5.4804529999999997E-3</v>
      </c>
      <c r="H115" s="67">
        <v>5.1768765999999997E-3</v>
      </c>
      <c r="I115" s="67">
        <v>-8.9498809999999998E-3</v>
      </c>
      <c r="J115" s="67">
        <v>-7.1645679999999996E-3</v>
      </c>
      <c r="K115" s="67">
        <v>0</v>
      </c>
      <c r="L115" s="67">
        <v>-3.6548832000000003E-2</v>
      </c>
      <c r="M115" s="67">
        <v>-1.0834236000000001E-2</v>
      </c>
      <c r="N115" s="67">
        <v>-8.5227270000000008E-3</v>
      </c>
      <c r="O115" s="67">
        <v>-6.5696859999999999E-3</v>
      </c>
      <c r="P115" s="67">
        <v>-5.7199867000000001E-2</v>
      </c>
      <c r="Q115" s="67">
        <v>2.0761246000000001E-3</v>
      </c>
      <c r="R115" s="67">
        <v>-1.7669045000000001E-2</v>
      </c>
      <c r="S115" s="67">
        <v>-8.3305784999999993E-2</v>
      </c>
      <c r="T115" s="67">
        <v>-6.8840109999999998E-3</v>
      </c>
      <c r="U115" s="67">
        <v>-6.9023979999999997E-3</v>
      </c>
      <c r="V115" s="67">
        <v>-4.5055729999999997E-3</v>
      </c>
      <c r="W115" s="67">
        <v>-9.1522159999999995E-3</v>
      </c>
      <c r="X115" s="67">
        <v>-4.8959609999999999E-3</v>
      </c>
      <c r="Y115" s="67">
        <v>-5.6428859999999997E-3</v>
      </c>
    </row>
    <row r="116" spans="4:25" x14ac:dyDescent="0.2">
      <c r="D116" s="63">
        <v>38707</v>
      </c>
      <c r="E116" s="69">
        <v>5.9999999999999995E-4</v>
      </c>
      <c r="F116" s="67">
        <v>1.8612521199999999E-2</v>
      </c>
      <c r="G116" s="67">
        <v>1.70876672E-2</v>
      </c>
      <c r="H116" s="67">
        <v>1.34724033E-2</v>
      </c>
      <c r="I116" s="67">
        <v>2.0769700700000001E-2</v>
      </c>
      <c r="J116" s="67">
        <v>1.52857776E-2</v>
      </c>
      <c r="K116" s="67">
        <v>2.5786487899999998E-2</v>
      </c>
      <c r="L116" s="67">
        <v>1.7992424199999999E-2</v>
      </c>
      <c r="M116" s="67">
        <v>2.7313266400000001E-2</v>
      </c>
      <c r="N116" s="67">
        <v>1.9733023799999999E-2</v>
      </c>
      <c r="O116" s="67">
        <v>2.7338129499999999E-2</v>
      </c>
      <c r="P116" s="67">
        <v>1.3772133799999999E-2</v>
      </c>
      <c r="Q116" s="67">
        <v>-8.0815179000000001E-2</v>
      </c>
      <c r="R116" s="67">
        <v>-9.6469765999999998E-2</v>
      </c>
      <c r="S116" s="67">
        <v>2.6730135499999998E-2</v>
      </c>
      <c r="T116" s="67">
        <v>2.2923015800000002E-2</v>
      </c>
      <c r="U116" s="67">
        <v>2.2979985200000001E-2</v>
      </c>
      <c r="V116" s="67">
        <v>1.54552041E-2</v>
      </c>
      <c r="W116" s="67">
        <v>2.21021611E-2</v>
      </c>
      <c r="X116" s="67">
        <v>-7.1072318999999995E-2</v>
      </c>
      <c r="Y116" s="67">
        <v>1.8025399399999999E-2</v>
      </c>
    </row>
    <row r="117" spans="4:25" x14ac:dyDescent="0.2">
      <c r="D117" s="63">
        <v>38714</v>
      </c>
      <c r="E117" s="69">
        <v>5.9999999999999995E-4</v>
      </c>
      <c r="F117" s="67">
        <v>6.6945607000000002E-3</v>
      </c>
      <c r="G117" s="67">
        <v>3.700962E-4</v>
      </c>
      <c r="H117" s="67">
        <v>2.1626298E-3</v>
      </c>
      <c r="I117" s="67">
        <v>-2.4286580000000002E-3</v>
      </c>
      <c r="J117" s="67">
        <v>-6.6035699999999998E-4</v>
      </c>
      <c r="K117" s="67">
        <v>5.0890590000000002E-4</v>
      </c>
      <c r="L117" s="67">
        <v>-2.8275209999999999E-3</v>
      </c>
      <c r="M117" s="67">
        <v>-2.7502749999999999E-3</v>
      </c>
      <c r="N117" s="67">
        <v>2.3094688000000001E-3</v>
      </c>
      <c r="O117" s="67">
        <v>-5.6899000000000003E-3</v>
      </c>
      <c r="P117" s="67">
        <v>6.9407367999999997E-3</v>
      </c>
      <c r="Q117" s="67">
        <v>-4.636785E-3</v>
      </c>
      <c r="R117" s="67">
        <v>-2.3529409999999999E-3</v>
      </c>
      <c r="S117" s="67">
        <v>-3.2608699999999999E-3</v>
      </c>
      <c r="T117" s="67">
        <v>-8.1822958000000001E-2</v>
      </c>
      <c r="U117" s="67">
        <v>-8.0097979E-2</v>
      </c>
      <c r="V117" s="67">
        <v>-0.118212398</v>
      </c>
      <c r="W117" s="67">
        <v>-1.949318E-3</v>
      </c>
      <c r="X117" s="67">
        <v>1.3623978000000001E-3</v>
      </c>
      <c r="Y117" s="67">
        <v>4.07332E-4</v>
      </c>
    </row>
    <row r="118" spans="4:25" x14ac:dyDescent="0.2">
      <c r="D118" s="63">
        <v>38721</v>
      </c>
      <c r="E118" s="69">
        <v>5.9999999999999995E-4</v>
      </c>
      <c r="F118" s="67">
        <v>2.6165167600000001E-2</v>
      </c>
      <c r="G118" s="67">
        <v>1.42700329E-2</v>
      </c>
      <c r="H118" s="67">
        <v>8.1440205999999994E-3</v>
      </c>
      <c r="I118" s="67">
        <v>2.39808153E-2</v>
      </c>
      <c r="J118" s="67">
        <v>9.8146129000000002E-3</v>
      </c>
      <c r="K118" s="67">
        <v>3.11557789E-2</v>
      </c>
      <c r="L118" s="67">
        <v>2.5178737999999999E-2</v>
      </c>
      <c r="M118" s="67">
        <v>2.7717391300000001E-2</v>
      </c>
      <c r="N118" s="67">
        <v>1.86862967E-2</v>
      </c>
      <c r="O118" s="67">
        <v>2.4882629100000001E-2</v>
      </c>
      <c r="P118" s="67">
        <v>2.9314255800000001E-2</v>
      </c>
      <c r="Q118" s="67">
        <v>1.15118956E-2</v>
      </c>
      <c r="R118" s="67">
        <v>2.2170361699999998E-2</v>
      </c>
      <c r="S118" s="67">
        <v>1.7191977099999999E-2</v>
      </c>
      <c r="T118" s="67">
        <v>2.3967291700000001E-2</v>
      </c>
      <c r="U118" s="67">
        <v>2.3884514400000001E-2</v>
      </c>
      <c r="V118" s="67">
        <v>1.2378902000000001E-2</v>
      </c>
      <c r="W118" s="67">
        <v>2.4892292999999999E-2</v>
      </c>
      <c r="X118" s="67">
        <v>1.47651007E-2</v>
      </c>
      <c r="Y118" s="67">
        <v>-9.2295345000000001E-2</v>
      </c>
    </row>
    <row r="119" spans="4:25" x14ac:dyDescent="0.2">
      <c r="D119" s="63">
        <v>38728</v>
      </c>
      <c r="E119" s="69">
        <v>5.9999999999999995E-4</v>
      </c>
      <c r="F119" s="67">
        <v>5.5511498999999999E-3</v>
      </c>
      <c r="G119" s="67">
        <v>-2.8714999999999999E-3</v>
      </c>
      <c r="H119" s="67">
        <v>0</v>
      </c>
      <c r="I119" s="67">
        <v>0</v>
      </c>
      <c r="J119" s="67">
        <v>-7.5075080000000004E-3</v>
      </c>
      <c r="K119" s="67">
        <v>-2.4201359999999998E-3</v>
      </c>
      <c r="L119" s="67">
        <v>-1.502855E-3</v>
      </c>
      <c r="M119" s="67">
        <v>3.1397173999999999E-3</v>
      </c>
      <c r="N119" s="67">
        <v>-5.5187599999999997E-4</v>
      </c>
      <c r="O119" s="67">
        <v>9.0538710000000004E-4</v>
      </c>
      <c r="P119" s="67">
        <v>3.5240812000000002E-3</v>
      </c>
      <c r="Q119" s="67">
        <v>-6.7466269999999998E-3</v>
      </c>
      <c r="R119" s="67">
        <v>-3.021148E-3</v>
      </c>
      <c r="S119" s="67">
        <v>2.0935100999999998E-3</v>
      </c>
      <c r="T119" s="67">
        <v>-1.36463E-4</v>
      </c>
      <c r="U119" s="67">
        <v>-1.27033E-4</v>
      </c>
      <c r="V119" s="67">
        <v>-3.423756E-3</v>
      </c>
      <c r="W119" s="67">
        <v>1.8552875999999999E-3</v>
      </c>
      <c r="X119" s="67">
        <v>0</v>
      </c>
      <c r="Y119" s="67">
        <v>-3.514938E-3</v>
      </c>
    </row>
    <row r="120" spans="4:25" x14ac:dyDescent="0.2">
      <c r="D120" s="63">
        <v>38735</v>
      </c>
      <c r="E120" s="69">
        <v>5.9999999999999995E-4</v>
      </c>
      <c r="F120" s="67">
        <v>-7.9302099999999998E-4</v>
      </c>
      <c r="G120" s="67">
        <v>3.6231879999999998E-4</v>
      </c>
      <c r="H120" s="67">
        <v>1.6913319E-3</v>
      </c>
      <c r="I120" s="67">
        <v>-5.8343100000000003E-4</v>
      </c>
      <c r="J120" s="67">
        <v>3.9121929999999996E-3</v>
      </c>
      <c r="K120" s="67">
        <v>2.4425989000000001E-3</v>
      </c>
      <c r="L120" s="67">
        <v>-1.517911E-3</v>
      </c>
      <c r="M120" s="67">
        <v>-1.0487680000000001E-3</v>
      </c>
      <c r="N120" s="67">
        <v>6.6629649999999999E-3</v>
      </c>
      <c r="O120" s="67">
        <v>-3.636364E-3</v>
      </c>
      <c r="P120" s="67">
        <v>4.7027209000000004E-3</v>
      </c>
      <c r="Q120" s="67">
        <v>6.8441064999999997E-3</v>
      </c>
      <c r="R120" s="67">
        <v>1.1446013E-3</v>
      </c>
      <c r="S120" s="67">
        <v>-4.9071150000000001E-3</v>
      </c>
      <c r="T120" s="67">
        <v>-2.3358070000000001E-3</v>
      </c>
      <c r="U120" s="67">
        <v>-2.3023789999999998E-3</v>
      </c>
      <c r="V120" s="67">
        <v>-2.6624069999999999E-3</v>
      </c>
      <c r="W120" s="67">
        <v>-6.4935059999999996E-3</v>
      </c>
      <c r="X120" s="67">
        <v>5.2770448999999997E-3</v>
      </c>
      <c r="Y120" s="67">
        <v>-4.8758869999999998E-3</v>
      </c>
    </row>
    <row r="121" spans="4:25" x14ac:dyDescent="0.2">
      <c r="D121" s="63">
        <v>38742</v>
      </c>
      <c r="E121" s="69">
        <v>5.9999999999999995E-4</v>
      </c>
      <c r="F121" s="67">
        <v>3.6306235200000002E-2</v>
      </c>
      <c r="G121" s="67">
        <v>2.5307303E-2</v>
      </c>
      <c r="H121" s="67">
        <v>4.09455466E-2</v>
      </c>
      <c r="I121" s="67">
        <v>3.2634032600000001E-2</v>
      </c>
      <c r="J121" s="67">
        <v>2.9589632800000001E-2</v>
      </c>
      <c r="K121" s="67">
        <v>3.4466019399999999E-2</v>
      </c>
      <c r="L121" s="67">
        <v>2.8267477199999998E-2</v>
      </c>
      <c r="M121" s="67">
        <v>3.8179916299999998E-2</v>
      </c>
      <c r="N121" s="67">
        <v>3.4634414500000002E-2</v>
      </c>
      <c r="O121" s="67">
        <v>3.7306642399999999E-2</v>
      </c>
      <c r="P121" s="67">
        <v>3.2123834900000002E-2</v>
      </c>
      <c r="Q121" s="67">
        <v>3.6117381499999997E-2</v>
      </c>
      <c r="R121" s="67">
        <v>3.8138825299999998E-2</v>
      </c>
      <c r="S121" s="67">
        <v>3.6305957E-2</v>
      </c>
      <c r="T121" s="67">
        <v>2.9423896599999999E-2</v>
      </c>
      <c r="U121" s="67">
        <v>2.9310124199999999E-2</v>
      </c>
      <c r="V121" s="67">
        <v>3.60673257E-2</v>
      </c>
      <c r="W121" s="67">
        <v>2.2232515099999999E-2</v>
      </c>
      <c r="X121" s="67">
        <v>3.0183727E-2</v>
      </c>
      <c r="Y121" s="67">
        <v>2.75188637E-2</v>
      </c>
    </row>
    <row r="122" spans="4:25" x14ac:dyDescent="0.2">
      <c r="D122" s="63">
        <v>38749</v>
      </c>
      <c r="E122" s="69">
        <v>5.9999999999999995E-4</v>
      </c>
      <c r="F122" s="67">
        <v>-3.0280089999999999E-3</v>
      </c>
      <c r="G122" s="67">
        <v>-2.463921E-3</v>
      </c>
      <c r="H122" s="67">
        <v>-3.643725E-3</v>
      </c>
      <c r="I122" s="67">
        <v>-6.1867270000000004E-3</v>
      </c>
      <c r="J122" s="67">
        <v>-1.2573339999999999E-3</v>
      </c>
      <c r="K122" s="67">
        <v>-1.0270774999999999E-2</v>
      </c>
      <c r="L122" s="67">
        <v>-3.5534500000000001E-3</v>
      </c>
      <c r="M122" s="67">
        <v>-5.5304170000000001E-3</v>
      </c>
      <c r="N122" s="67">
        <v>-6.9112169999999999E-3</v>
      </c>
      <c r="O122" s="67">
        <v>-7.8912759999999992E-3</v>
      </c>
      <c r="P122" s="67">
        <v>-8.8623910000000007E-3</v>
      </c>
      <c r="Q122" s="67">
        <v>-7.9710140000000002E-3</v>
      </c>
      <c r="R122" s="67">
        <v>-4.8023639999999999E-3</v>
      </c>
      <c r="S122" s="67">
        <v>-6.4472339999999996E-3</v>
      </c>
      <c r="T122" s="67">
        <v>-7.4567239999999996E-3</v>
      </c>
      <c r="U122" s="67">
        <v>-7.5616709999999998E-3</v>
      </c>
      <c r="V122" s="67">
        <v>-2.8423770000000001E-3</v>
      </c>
      <c r="W122" s="67">
        <v>-1.1281588E-2</v>
      </c>
      <c r="X122" s="67">
        <v>-2.5445289999999998E-3</v>
      </c>
      <c r="Y122" s="67">
        <v>-1.1668107E-2</v>
      </c>
    </row>
    <row r="123" spans="4:25" x14ac:dyDescent="0.2">
      <c r="D123" s="63">
        <v>38756</v>
      </c>
      <c r="E123" s="69">
        <v>5.9999999999999995E-4</v>
      </c>
      <c r="F123" s="67">
        <v>-2.2675737000000001E-2</v>
      </c>
      <c r="G123" s="67">
        <v>-8.4656079999999995E-3</v>
      </c>
      <c r="H123" s="67">
        <v>-7.3170730000000003E-3</v>
      </c>
      <c r="I123" s="67">
        <v>-1.5774647999999999E-2</v>
      </c>
      <c r="J123" s="67">
        <v>-1.0060784E-2</v>
      </c>
      <c r="K123" s="67">
        <v>-2.2014051999999999E-2</v>
      </c>
      <c r="L123" s="67">
        <v>-8.8941599999999999E-3</v>
      </c>
      <c r="M123" s="67">
        <v>-1.6591252000000001E-2</v>
      </c>
      <c r="N123" s="67">
        <v>-6.4136829999999999E-3</v>
      </c>
      <c r="O123" s="67">
        <v>-1.6292382000000001E-2</v>
      </c>
      <c r="P123" s="67">
        <v>-9.2158450000000003E-3</v>
      </c>
      <c r="Q123" s="67">
        <v>-9.454545E-3</v>
      </c>
      <c r="R123" s="67">
        <v>-8.8626290000000003E-3</v>
      </c>
      <c r="S123" s="67">
        <v>-1.1920981000000001E-2</v>
      </c>
      <c r="T123" s="67">
        <v>-1.3901884999999999E-2</v>
      </c>
      <c r="U123" s="67">
        <v>-1.3939017E-2</v>
      </c>
      <c r="V123" s="67">
        <v>-2.5893299999999998E-4</v>
      </c>
      <c r="W123" s="67">
        <v>-2.2789426000000002E-2</v>
      </c>
      <c r="X123" s="67">
        <v>-1.2706479999999999E-2</v>
      </c>
      <c r="Y123" s="67">
        <v>-1.9163763E-2</v>
      </c>
    </row>
    <row r="124" spans="4:25" x14ac:dyDescent="0.2">
      <c r="D124" s="63">
        <v>38763</v>
      </c>
      <c r="E124" s="69">
        <v>5.9999999999999995E-4</v>
      </c>
      <c r="F124" s="67">
        <v>2.7494108400000002E-2</v>
      </c>
      <c r="G124" s="67">
        <v>1.7556431399999999E-2</v>
      </c>
      <c r="H124" s="67">
        <v>2.3986765899999998E-2</v>
      </c>
      <c r="I124" s="67">
        <v>2.6589595399999999E-2</v>
      </c>
      <c r="J124" s="67">
        <v>2.1475653800000001E-2</v>
      </c>
      <c r="K124" s="67">
        <v>2.32108317E-2</v>
      </c>
      <c r="L124" s="67">
        <v>2.71084337E-2</v>
      </c>
      <c r="M124" s="67">
        <v>2.63429752E-2</v>
      </c>
      <c r="N124" s="67">
        <v>2.1172638399999999E-2</v>
      </c>
      <c r="O124" s="67">
        <v>2.9398462199999999E-2</v>
      </c>
      <c r="P124" s="67">
        <v>2.2839303299999999E-2</v>
      </c>
      <c r="Q124" s="67">
        <v>2.5222551900000001E-2</v>
      </c>
      <c r="R124" s="67">
        <v>2.2113943E-2</v>
      </c>
      <c r="S124" s="67">
        <v>2.4390243900000001E-2</v>
      </c>
      <c r="T124" s="67">
        <v>2.4066730500000001E-2</v>
      </c>
      <c r="U124" s="67">
        <v>2.40641711E-2</v>
      </c>
      <c r="V124" s="67">
        <v>1.54046997E-2</v>
      </c>
      <c r="W124" s="67">
        <v>1.93487494E-2</v>
      </c>
      <c r="X124" s="67">
        <v>2.4675324700000001E-2</v>
      </c>
      <c r="Y124" s="67">
        <v>1.9775280900000001E-2</v>
      </c>
    </row>
    <row r="125" spans="4:25" x14ac:dyDescent="0.2">
      <c r="D125" s="63">
        <v>38770</v>
      </c>
      <c r="E125" s="69">
        <v>5.9999999999999995E-4</v>
      </c>
      <c r="F125" s="67">
        <v>1.6858237500000001E-2</v>
      </c>
      <c r="G125" s="67">
        <v>1.0269121799999999E-2</v>
      </c>
      <c r="H125" s="67">
        <v>9.7363082999999996E-3</v>
      </c>
      <c r="I125" s="67">
        <v>1.2436404700000001E-2</v>
      </c>
      <c r="J125" s="67">
        <v>1.23224728E-2</v>
      </c>
      <c r="K125" s="67">
        <v>1.3263855999999999E-2</v>
      </c>
      <c r="L125" s="67">
        <v>1.7099056599999999E-2</v>
      </c>
      <c r="M125" s="67">
        <v>1.66919575E-2</v>
      </c>
      <c r="N125" s="67">
        <v>0</v>
      </c>
      <c r="O125" s="67">
        <v>1.7675651800000001E-2</v>
      </c>
      <c r="P125" s="67">
        <v>1.8208185599999999E-2</v>
      </c>
      <c r="Q125" s="67">
        <v>1.16194626E-2</v>
      </c>
      <c r="R125" s="67">
        <v>1.18826587E-2</v>
      </c>
      <c r="S125" s="67">
        <v>1.0249402100000001E-2</v>
      </c>
      <c r="T125" s="67">
        <v>1.19270973E-2</v>
      </c>
      <c r="U125" s="67">
        <v>1.1979036699999999E-2</v>
      </c>
      <c r="V125" s="67">
        <v>1.13636364E-2</v>
      </c>
      <c r="W125" s="67">
        <v>1.24596216E-2</v>
      </c>
      <c r="X125" s="67">
        <v>8.9058524000000007E-3</v>
      </c>
      <c r="Y125" s="67">
        <v>1.3221683600000001E-2</v>
      </c>
    </row>
    <row r="126" spans="4:25" x14ac:dyDescent="0.2">
      <c r="D126" s="63">
        <v>38777</v>
      </c>
      <c r="E126" s="69">
        <v>5.9999999999999995E-4</v>
      </c>
      <c r="F126" s="67">
        <v>1.2839879199999999E-2</v>
      </c>
      <c r="G126" s="67">
        <v>-8.0167309999999992E-3</v>
      </c>
      <c r="H126" s="67">
        <v>-1.0008006E-2</v>
      </c>
      <c r="I126" s="67">
        <v>2.2234575E-3</v>
      </c>
      <c r="J126" s="67">
        <v>-3.6976169999999998E-3</v>
      </c>
      <c r="K126" s="67">
        <v>6.5086006999999996E-3</v>
      </c>
      <c r="L126" s="67">
        <v>-5.4802419999999998E-3</v>
      </c>
      <c r="M126" s="67">
        <v>2.9658922E-3</v>
      </c>
      <c r="N126" s="67">
        <v>-5.30504E-4</v>
      </c>
      <c r="O126" s="67">
        <v>-2.5884380000000002E-3</v>
      </c>
      <c r="P126" s="67">
        <v>1.13296617E-2</v>
      </c>
      <c r="Q126" s="67">
        <v>-1.0706637999999999E-2</v>
      </c>
      <c r="R126" s="67">
        <v>2.1857922999999999E-3</v>
      </c>
      <c r="S126" s="67">
        <v>3.3579584E-3</v>
      </c>
      <c r="T126" s="67">
        <v>6.5910890000000003E-4</v>
      </c>
      <c r="U126" s="67">
        <v>7.3646740000000001E-4</v>
      </c>
      <c r="V126" s="67">
        <v>-2.5355000000000001E-4</v>
      </c>
      <c r="W126" s="67">
        <v>-4.54339E-4</v>
      </c>
      <c r="X126" s="67">
        <v>2.5125628000000001E-3</v>
      </c>
      <c r="Y126" s="67">
        <v>-8.2465279999999995E-3</v>
      </c>
    </row>
    <row r="127" spans="4:25" x14ac:dyDescent="0.2">
      <c r="D127" s="63">
        <v>38784</v>
      </c>
      <c r="E127" s="69">
        <v>5.9999999999999995E-4</v>
      </c>
      <c r="F127" s="67">
        <v>-1.2021037E-2</v>
      </c>
      <c r="G127" s="67">
        <v>-8.8621059999999998E-3</v>
      </c>
      <c r="H127" s="67">
        <v>-1.0904685000000001E-2</v>
      </c>
      <c r="I127" s="67">
        <v>-8.9736399999999997E-3</v>
      </c>
      <c r="J127" s="67">
        <v>-1.649485E-3</v>
      </c>
      <c r="K127" s="67">
        <v>-1.0323792E-2</v>
      </c>
      <c r="L127" s="67">
        <v>-1.0815551E-2</v>
      </c>
      <c r="M127" s="67">
        <v>-1.1976048E-2</v>
      </c>
      <c r="N127" s="67">
        <v>-4.2826549999999998E-3</v>
      </c>
      <c r="O127" s="67">
        <v>-1.0917031000000001E-2</v>
      </c>
      <c r="P127" s="67">
        <v>-1.3971743E-2</v>
      </c>
      <c r="Q127" s="67">
        <v>-1.3788099E-2</v>
      </c>
      <c r="R127" s="67">
        <v>-8.7719300000000007E-3</v>
      </c>
      <c r="S127" s="67">
        <v>-6.4297800000000004E-3</v>
      </c>
      <c r="T127" s="67">
        <v>-8.3876980000000007E-3</v>
      </c>
      <c r="U127" s="67">
        <v>-8.4304489999999996E-3</v>
      </c>
      <c r="V127" s="67">
        <v>-8.702329E-3</v>
      </c>
      <c r="W127" s="67">
        <v>-1.146789E-2</v>
      </c>
      <c r="X127" s="67">
        <v>-3.8071070000000001E-3</v>
      </c>
      <c r="Y127" s="67">
        <v>8.8339219999999995E-4</v>
      </c>
    </row>
    <row r="128" spans="4:25" x14ac:dyDescent="0.2">
      <c r="D128" s="63">
        <v>38791</v>
      </c>
      <c r="E128" s="69">
        <v>5.9999999999999995E-4</v>
      </c>
      <c r="F128" s="67">
        <v>1.43939394E-2</v>
      </c>
      <c r="G128" s="67">
        <v>1.60771704E-2</v>
      </c>
      <c r="H128" s="67">
        <v>2.98080849E-2</v>
      </c>
      <c r="I128" s="67">
        <v>2.1984216500000001E-2</v>
      </c>
      <c r="J128" s="67">
        <v>1.9736842099999999E-2</v>
      </c>
      <c r="K128" s="67">
        <v>2.11764706E-2</v>
      </c>
      <c r="L128" s="67">
        <v>2.1828908599999999E-2</v>
      </c>
      <c r="M128" s="67">
        <v>2.0634121799999999E-2</v>
      </c>
      <c r="N128" s="67">
        <v>1.81721005E-2</v>
      </c>
      <c r="O128" s="67">
        <v>1.3227513200000001E-2</v>
      </c>
      <c r="P128" s="67">
        <v>2.21343874E-2</v>
      </c>
      <c r="Q128" s="67">
        <v>3.1478770099999998E-2</v>
      </c>
      <c r="R128" s="67">
        <v>2.38707308E-2</v>
      </c>
      <c r="S128" s="67">
        <v>2.51188052E-2</v>
      </c>
      <c r="T128" s="67">
        <v>2.1925133699999998E-2</v>
      </c>
      <c r="U128" s="67">
        <v>2.19096228E-2</v>
      </c>
      <c r="V128" s="67">
        <v>1.03439359E-2</v>
      </c>
      <c r="W128" s="67">
        <v>1.4719411199999999E-2</v>
      </c>
      <c r="X128" s="67">
        <v>1.6539440200000002E-2</v>
      </c>
      <c r="Y128" s="67">
        <v>1.45118734E-2</v>
      </c>
    </row>
    <row r="129" spans="4:25" x14ac:dyDescent="0.2">
      <c r="D129" s="63">
        <v>38798</v>
      </c>
      <c r="E129" s="69">
        <v>5.9999999999999995E-4</v>
      </c>
      <c r="F129" s="67">
        <v>1.6491754099999999E-2</v>
      </c>
      <c r="G129" s="67">
        <v>6.6901408000000001E-3</v>
      </c>
      <c r="H129" s="67">
        <v>7.5187969999999998E-3</v>
      </c>
      <c r="I129" s="67">
        <v>1.04683196E-2</v>
      </c>
      <c r="J129" s="67">
        <v>5.62249E-3</v>
      </c>
      <c r="K129" s="67">
        <v>5.5248618999999997E-3</v>
      </c>
      <c r="L129" s="67">
        <v>8.3766608999999992E-3</v>
      </c>
      <c r="M129" s="67">
        <v>1.13356333E-2</v>
      </c>
      <c r="N129" s="67">
        <v>1.1041009500000001E-2</v>
      </c>
      <c r="O129" s="67">
        <v>1.0421189799999999E-2</v>
      </c>
      <c r="P129" s="67">
        <v>-3.0878500000000001E-4</v>
      </c>
      <c r="Q129" s="67">
        <v>5.6537102000000002E-3</v>
      </c>
      <c r="R129" s="67">
        <v>1.2164579599999999E-2</v>
      </c>
      <c r="S129" s="67">
        <v>9.2500826000000008E-3</v>
      </c>
      <c r="T129" s="67">
        <v>6.8000522999999997E-3</v>
      </c>
      <c r="U129" s="67">
        <v>6.6975157999999996E-3</v>
      </c>
      <c r="V129" s="67">
        <v>1.4303959099999999E-2</v>
      </c>
      <c r="W129" s="67">
        <v>1.08991826E-2</v>
      </c>
      <c r="X129" s="67">
        <v>6.2578223000000002E-3</v>
      </c>
      <c r="Y129" s="67">
        <v>4.3421624000000002E-3</v>
      </c>
    </row>
    <row r="130" spans="4:25" x14ac:dyDescent="0.2">
      <c r="D130" s="63">
        <v>38805</v>
      </c>
      <c r="E130" s="69">
        <v>5.9999999999999995E-4</v>
      </c>
      <c r="F130" s="67">
        <v>1.7595307899999999E-2</v>
      </c>
      <c r="G130" s="67">
        <v>1.15546218E-2</v>
      </c>
      <c r="H130" s="67">
        <v>1.25638005E-2</v>
      </c>
      <c r="I130" s="67">
        <v>1.41689373E-2</v>
      </c>
      <c r="J130" s="67">
        <v>5.1751592000000004E-3</v>
      </c>
      <c r="K130" s="67">
        <v>1.7848970299999999E-2</v>
      </c>
      <c r="L130" s="67">
        <v>1.4891179799999999E-2</v>
      </c>
      <c r="M130" s="67">
        <v>1.2212994600000001E-2</v>
      </c>
      <c r="N130" s="67">
        <v>1.76807072E-2</v>
      </c>
      <c r="O130" s="67">
        <v>1.28479657E-2</v>
      </c>
      <c r="P130" s="67">
        <v>1.33990451E-2</v>
      </c>
      <c r="Q130" s="67">
        <v>2.0408163300000001E-2</v>
      </c>
      <c r="R130" s="67">
        <v>1.5923566900000002E-2</v>
      </c>
      <c r="S130" s="67">
        <v>1.14942529E-2</v>
      </c>
      <c r="T130" s="67">
        <v>1.1549442E-2</v>
      </c>
      <c r="U130" s="67">
        <v>1.16012085E-2</v>
      </c>
      <c r="V130" s="67">
        <v>7.0617906999999999E-3</v>
      </c>
      <c r="W130" s="67">
        <v>1.6136261799999999E-2</v>
      </c>
      <c r="X130" s="67">
        <v>1.6189290200000001E-2</v>
      </c>
      <c r="Y130" s="67">
        <v>1.42487047E-2</v>
      </c>
    </row>
    <row r="131" spans="4:25" x14ac:dyDescent="0.2">
      <c r="D131" s="63">
        <v>38812</v>
      </c>
      <c r="E131" s="69">
        <v>5.9999999999999995E-4</v>
      </c>
      <c r="F131" s="67">
        <v>0</v>
      </c>
      <c r="G131" s="67">
        <v>-4.8899759999999999E-3</v>
      </c>
      <c r="H131" s="67">
        <v>3.900156E-4</v>
      </c>
      <c r="I131" s="67">
        <v>-5.4112599999999996E-4</v>
      </c>
      <c r="J131" s="67">
        <v>0</v>
      </c>
      <c r="K131" s="67">
        <v>8.1227437000000006E-3</v>
      </c>
      <c r="L131" s="67">
        <v>-2.84738E-3</v>
      </c>
      <c r="M131" s="67">
        <v>-3.8853809999999998E-3</v>
      </c>
      <c r="N131" s="67">
        <v>-1.036269E-3</v>
      </c>
      <c r="O131" s="67">
        <v>-8.5251499999999998E-4</v>
      </c>
      <c r="P131" s="67">
        <v>-3.6730949999999999E-3</v>
      </c>
      <c r="Q131" s="67">
        <v>-2.0790019999999999E-3</v>
      </c>
      <c r="R131" s="67">
        <v>-5.9753949999999997E-3</v>
      </c>
      <c r="S131" s="67">
        <v>-1.635056E-3</v>
      </c>
      <c r="T131" s="67">
        <v>-1.5465909999999999E-3</v>
      </c>
      <c r="U131" s="67">
        <v>-1.440403E-3</v>
      </c>
      <c r="V131" s="67">
        <v>3.0264816999999999E-3</v>
      </c>
      <c r="W131" s="67">
        <v>6.1837456000000002E-3</v>
      </c>
      <c r="X131" s="67">
        <v>1.2360939E-3</v>
      </c>
      <c r="Y131" s="67">
        <v>-8.5360600000000003E-4</v>
      </c>
    </row>
    <row r="132" spans="4:25" x14ac:dyDescent="0.2">
      <c r="D132" s="63">
        <v>38819</v>
      </c>
      <c r="E132" s="69">
        <v>5.9999999999999995E-4</v>
      </c>
      <c r="F132" s="67">
        <v>-3.6101079999999999E-3</v>
      </c>
      <c r="G132" s="67">
        <v>-3.5248499999999999E-3</v>
      </c>
      <c r="H132" s="67">
        <v>-4.700353E-3</v>
      </c>
      <c r="I132" s="67">
        <v>-1.631321E-3</v>
      </c>
      <c r="J132" s="67">
        <v>-8.0144299999999999E-4</v>
      </c>
      <c r="K132" s="67">
        <v>1.7905103E-3</v>
      </c>
      <c r="L132" s="67">
        <v>-2.8669699999999998E-4</v>
      </c>
      <c r="M132" s="67">
        <v>-9.7703999999999998E-4</v>
      </c>
      <c r="N132" s="67">
        <v>-1.0920437E-2</v>
      </c>
      <c r="O132" s="67">
        <v>0</v>
      </c>
      <c r="P132" s="67">
        <v>-1.3878180000000001E-3</v>
      </c>
      <c r="Q132" s="67">
        <v>-4.1695619999999999E-3</v>
      </c>
      <c r="R132" s="67">
        <v>-3.5714299999999998E-4</v>
      </c>
      <c r="S132" s="67">
        <v>-1.3123360000000001E-3</v>
      </c>
      <c r="T132" s="67">
        <v>-2.7202070000000001E-3</v>
      </c>
      <c r="U132" s="67">
        <v>-2.7747620000000001E-3</v>
      </c>
      <c r="V132" s="67">
        <v>-5.540166E-3</v>
      </c>
      <c r="W132" s="67">
        <v>-7.4823939999999999E-3</v>
      </c>
      <c r="X132" s="67">
        <v>0</v>
      </c>
      <c r="Y132" s="67">
        <v>-7.6923080000000001E-3</v>
      </c>
    </row>
    <row r="133" spans="4:25" x14ac:dyDescent="0.2">
      <c r="D133" s="63">
        <v>38826</v>
      </c>
      <c r="E133" s="69">
        <v>5.9999999999999995E-4</v>
      </c>
      <c r="F133" s="67">
        <v>2.31381056E-2</v>
      </c>
      <c r="G133" s="67">
        <v>2.3033309700000001E-2</v>
      </c>
      <c r="H133" s="67">
        <v>2.1696252499999999E-2</v>
      </c>
      <c r="I133" s="67">
        <v>2.6172300999999999E-2</v>
      </c>
      <c r="J133" s="67">
        <v>2.6479438300000002E-2</v>
      </c>
      <c r="K133" s="67">
        <v>3.1724754199999997E-2</v>
      </c>
      <c r="L133" s="67">
        <v>2.6482440999999999E-2</v>
      </c>
      <c r="M133" s="67">
        <v>2.7424094E-2</v>
      </c>
      <c r="N133" s="67">
        <v>1.9535374899999999E-2</v>
      </c>
      <c r="O133" s="67">
        <v>2.92221745E-2</v>
      </c>
      <c r="P133" s="67">
        <v>2.6062674500000001E-2</v>
      </c>
      <c r="Q133" s="67">
        <v>2.5157232700000001E-2</v>
      </c>
      <c r="R133" s="67">
        <v>2.5125628099999998E-2</v>
      </c>
      <c r="S133" s="67">
        <v>2.76134122E-2</v>
      </c>
      <c r="T133" s="67">
        <v>2.6963657700000001E-2</v>
      </c>
      <c r="U133" s="67">
        <v>2.6931942300000001E-2</v>
      </c>
      <c r="V133" s="67">
        <v>2.1590043199999999E-2</v>
      </c>
      <c r="W133" s="67">
        <v>3.1816173199999999E-2</v>
      </c>
      <c r="X133" s="67">
        <v>2.2167487699999999E-2</v>
      </c>
      <c r="Y133" s="67">
        <v>2.1954369299999998E-2</v>
      </c>
    </row>
    <row r="134" spans="4:25" x14ac:dyDescent="0.2">
      <c r="D134" s="63">
        <v>38833</v>
      </c>
      <c r="E134" s="69">
        <v>5.9999999999999995E-4</v>
      </c>
      <c r="F134" s="67">
        <v>-7.1326699999999996E-4</v>
      </c>
      <c r="G134" s="67">
        <v>6.2674095000000004E-3</v>
      </c>
      <c r="H134" s="67">
        <v>-3.4951460000000002E-3</v>
      </c>
      <c r="I134" s="67">
        <v>-5.3447349999999998E-3</v>
      </c>
      <c r="J134" s="67">
        <v>2.1623747000000001E-3</v>
      </c>
      <c r="K134" s="67">
        <v>-1.1759581999999999E-2</v>
      </c>
      <c r="L134" s="67">
        <v>-5.913827E-3</v>
      </c>
      <c r="M134" s="67">
        <v>-3.3637670000000001E-3</v>
      </c>
      <c r="N134" s="67">
        <v>3.6572623000000002E-3</v>
      </c>
      <c r="O134" s="67">
        <v>-1.261564E-3</v>
      </c>
      <c r="P134" s="67">
        <v>4.8713654999999996E-3</v>
      </c>
      <c r="Q134" s="67">
        <v>-1.3726840000000001E-3</v>
      </c>
      <c r="R134" s="67">
        <v>-3.8691519999999998E-3</v>
      </c>
      <c r="S134" s="67">
        <v>3.5415325000000002E-3</v>
      </c>
      <c r="T134" s="67">
        <v>-5.0981389999999998E-3</v>
      </c>
      <c r="U134" s="67">
        <v>-5.2225520000000001E-3</v>
      </c>
      <c r="V134" s="67">
        <v>-4.5146730000000003E-3</v>
      </c>
      <c r="W134" s="67">
        <v>-5.1612899999999998E-3</v>
      </c>
      <c r="X134" s="67">
        <v>1.2121212000000001E-3</v>
      </c>
      <c r="Y134" s="67">
        <v>5.0804403E-3</v>
      </c>
    </row>
    <row r="135" spans="4:25" x14ac:dyDescent="0.2">
      <c r="D135" s="63">
        <v>38840</v>
      </c>
      <c r="E135" s="69">
        <v>5.9999999999999995E-4</v>
      </c>
      <c r="F135" s="67">
        <v>1.7216642800000001E-2</v>
      </c>
      <c r="G135" s="67">
        <v>1.8730489100000001E-2</v>
      </c>
      <c r="H135" s="67">
        <v>1.9163081700000001E-2</v>
      </c>
      <c r="I135" s="67">
        <v>2.4797843699999999E-2</v>
      </c>
      <c r="J135" s="67">
        <v>1.8393987300000001E-2</v>
      </c>
      <c r="K135" s="67">
        <v>3.26422585E-2</v>
      </c>
      <c r="L135" s="67">
        <v>1.9965772999999999E-2</v>
      </c>
      <c r="M135" s="67">
        <v>2.3728813599999999E-2</v>
      </c>
      <c r="N135" s="67">
        <v>1.7223381999999999E-2</v>
      </c>
      <c r="O135" s="67">
        <v>2.66047297E-2</v>
      </c>
      <c r="P135" s="67">
        <v>2.7200489000000001E-2</v>
      </c>
      <c r="Q135" s="67">
        <v>2.7758501000000001E-2</v>
      </c>
      <c r="R135" s="67">
        <v>9.6359743000000008E-3</v>
      </c>
      <c r="S135" s="67">
        <v>2.86542176E-2</v>
      </c>
      <c r="T135" s="67">
        <v>2.1312106800000001E-2</v>
      </c>
      <c r="U135" s="67">
        <v>2.1286773500000002E-2</v>
      </c>
      <c r="V135" s="67">
        <v>2.1092757300000001E-2</v>
      </c>
      <c r="W135" s="67">
        <v>2.2077922100000001E-2</v>
      </c>
      <c r="X135" s="67">
        <v>1.7031630200000002E-2</v>
      </c>
      <c r="Y135" s="67">
        <v>1.9789473700000001E-2</v>
      </c>
    </row>
    <row r="136" spans="4:25" x14ac:dyDescent="0.2">
      <c r="D136" s="63">
        <v>38847</v>
      </c>
      <c r="E136" s="69">
        <v>5.9999999999999995E-4</v>
      </c>
      <c r="F136" s="67">
        <v>-3.6568214000000002E-2</v>
      </c>
      <c r="G136" s="67">
        <v>-3.0633084000000001E-2</v>
      </c>
      <c r="H136" s="67">
        <v>-3.9005735999999999E-2</v>
      </c>
      <c r="I136" s="67">
        <v>-4.6291425999999997E-2</v>
      </c>
      <c r="J136" s="67">
        <v>-2.7820711000000001E-2</v>
      </c>
      <c r="K136" s="67">
        <v>-3.6340315999999998E-2</v>
      </c>
      <c r="L136" s="67">
        <v>-4.2214146000000001E-2</v>
      </c>
      <c r="M136" s="67">
        <v>-5.4976302999999997E-2</v>
      </c>
      <c r="N136" s="67">
        <v>-3.7968188999999999E-2</v>
      </c>
      <c r="O136" s="67">
        <v>-5.9695348000000002E-2</v>
      </c>
      <c r="P136" s="67">
        <v>-4.1691483000000001E-2</v>
      </c>
      <c r="Q136" s="67">
        <v>-4.4444444E-2</v>
      </c>
      <c r="R136" s="67">
        <v>-4.4939844E-2</v>
      </c>
      <c r="S136" s="67">
        <v>-4.3873394000000003E-2</v>
      </c>
      <c r="T136" s="67">
        <v>-4.3538268999999997E-2</v>
      </c>
      <c r="U136" s="67">
        <v>-4.3478260999999997E-2</v>
      </c>
      <c r="V136" s="67">
        <v>-3.5429141999999997E-2</v>
      </c>
      <c r="W136" s="67">
        <v>-3.7288136E-2</v>
      </c>
      <c r="X136" s="67">
        <v>-3.8323352999999998E-2</v>
      </c>
      <c r="Y136" s="67">
        <v>-2.5588113999999999E-2</v>
      </c>
    </row>
    <row r="137" spans="4:25" x14ac:dyDescent="0.2">
      <c r="D137" s="63">
        <v>38854</v>
      </c>
      <c r="E137" s="69">
        <v>5.9999999999999995E-4</v>
      </c>
      <c r="F137" s="67">
        <v>-1.7870438999999998E-2</v>
      </c>
      <c r="G137" s="67">
        <v>-1.8708083E-2</v>
      </c>
      <c r="H137" s="67">
        <v>-2.3904381999999998E-2</v>
      </c>
      <c r="I137" s="67">
        <v>-2.5041735999999998E-2</v>
      </c>
      <c r="J137" s="67">
        <v>-1.9572598E-2</v>
      </c>
      <c r="K137" s="67">
        <v>-2.8893905000000001E-2</v>
      </c>
      <c r="L137" s="67">
        <v>-2.6153394E-2</v>
      </c>
      <c r="M137" s="67">
        <v>-2.7848101E-2</v>
      </c>
      <c r="N137" s="67">
        <v>-2.3155627000000002E-2</v>
      </c>
      <c r="O137" s="67">
        <v>-1.5466195E-2</v>
      </c>
      <c r="P137" s="67">
        <v>-2.6390198E-2</v>
      </c>
      <c r="Q137" s="67">
        <v>-2.3404254999999999E-2</v>
      </c>
      <c r="R137" s="67">
        <v>-1.6716195999999999E-2</v>
      </c>
      <c r="S137" s="67">
        <v>-2.5462963000000002E-2</v>
      </c>
      <c r="T137" s="67">
        <v>-2.6305354E-2</v>
      </c>
      <c r="U137" s="67">
        <v>-2.634819E-2</v>
      </c>
      <c r="V137" s="67">
        <v>-1.9245774E-2</v>
      </c>
      <c r="W137" s="67">
        <v>-3.2676812999999999E-2</v>
      </c>
      <c r="X137" s="67">
        <v>-1.5018772999999999E-2</v>
      </c>
      <c r="Y137" s="67">
        <v>-1.8297872E-2</v>
      </c>
    </row>
    <row r="138" spans="4:25" x14ac:dyDescent="0.2">
      <c r="D138" s="63">
        <v>38861</v>
      </c>
      <c r="E138" s="69">
        <v>5.9999999999999995E-4</v>
      </c>
      <c r="F138" s="67">
        <v>2.6013772000000001E-2</v>
      </c>
      <c r="G138" s="67">
        <v>9.0579709999999997E-3</v>
      </c>
      <c r="H138" s="67">
        <v>1.53082333E-2</v>
      </c>
      <c r="I138" s="67">
        <v>1.9075144499999998E-2</v>
      </c>
      <c r="J138" s="67">
        <v>5.5407347000000001E-3</v>
      </c>
      <c r="K138" s="67">
        <v>2.2705771100000001E-2</v>
      </c>
      <c r="L138" s="67">
        <v>1.6193095000000001E-2</v>
      </c>
      <c r="M138" s="67">
        <v>2.27392914E-2</v>
      </c>
      <c r="N138" s="67">
        <v>1.6111111099999999E-2</v>
      </c>
      <c r="O138" s="67">
        <v>1.64009112E-2</v>
      </c>
      <c r="P138" s="67">
        <v>1.1151197099999999E-2</v>
      </c>
      <c r="Q138" s="67">
        <v>1.5544041499999999E-2</v>
      </c>
      <c r="R138" s="67">
        <v>1.25858124E-2</v>
      </c>
      <c r="S138" s="67">
        <v>1.7851012699999998E-2</v>
      </c>
      <c r="T138" s="67">
        <v>1.48596588E-2</v>
      </c>
      <c r="U138" s="67">
        <v>1.4867982599999999E-2</v>
      </c>
      <c r="V138" s="67">
        <v>1.53020134E-2</v>
      </c>
      <c r="W138" s="67">
        <v>2.1790620600000001E-2</v>
      </c>
      <c r="X138" s="67">
        <v>1.1523687600000001E-2</v>
      </c>
      <c r="Y138" s="67">
        <v>1.2259194399999999E-2</v>
      </c>
    </row>
    <row r="139" spans="4:25" x14ac:dyDescent="0.2">
      <c r="D139" s="63">
        <v>38868</v>
      </c>
      <c r="E139" s="69">
        <v>5.9999999999999995E-4</v>
      </c>
      <c r="F139" s="67">
        <v>2.3520485599999998E-2</v>
      </c>
      <c r="G139" s="67">
        <v>2.9916089E-2</v>
      </c>
      <c r="H139" s="67">
        <v>2.7072053299999999E-2</v>
      </c>
      <c r="I139" s="67">
        <v>3.7746806000000001E-2</v>
      </c>
      <c r="J139" s="67">
        <v>2.67246737E-2</v>
      </c>
      <c r="K139" s="67">
        <v>3.4988179699999997E-2</v>
      </c>
      <c r="L139" s="67">
        <v>3.187251E-2</v>
      </c>
      <c r="M139" s="67">
        <v>3.4409740600000002E-2</v>
      </c>
      <c r="N139" s="67">
        <v>2.6800669999999999E-2</v>
      </c>
      <c r="O139" s="67">
        <v>3.4007352900000003E-2</v>
      </c>
      <c r="P139" s="67">
        <v>3.3912324200000003E-2</v>
      </c>
      <c r="Q139" s="67">
        <v>3.8031319899999999E-2</v>
      </c>
      <c r="R139" s="67">
        <v>3.0233448100000001E-2</v>
      </c>
      <c r="S139" s="67">
        <v>3.8009675200000002E-2</v>
      </c>
      <c r="T139" s="67">
        <v>3.3518005500000003E-2</v>
      </c>
      <c r="U139" s="67">
        <v>3.3415043200000001E-2</v>
      </c>
      <c r="V139" s="67">
        <v>2.98627926E-2</v>
      </c>
      <c r="W139" s="67">
        <v>3.6441079000000001E-2</v>
      </c>
      <c r="X139" s="67">
        <v>3.2299741600000001E-2</v>
      </c>
      <c r="Y139" s="67">
        <v>2.6014109300000001E-2</v>
      </c>
    </row>
    <row r="140" spans="4:25" x14ac:dyDescent="0.2">
      <c r="D140" s="63">
        <v>38875</v>
      </c>
      <c r="E140" s="69">
        <v>5.9999999999999995E-4</v>
      </c>
      <c r="F140" s="67">
        <v>-2.9635258000000001E-2</v>
      </c>
      <c r="G140" s="67">
        <v>-1.9147398999999999E-2</v>
      </c>
      <c r="H140" s="67">
        <v>-2.5811823000000001E-2</v>
      </c>
      <c r="I140" s="67">
        <v>-2.7120600000000002E-2</v>
      </c>
      <c r="J140" s="67">
        <v>-1.0532837999999999E-2</v>
      </c>
      <c r="K140" s="67">
        <v>-2.7268453000000002E-2</v>
      </c>
      <c r="L140" s="67">
        <v>-2.1068702000000002E-2</v>
      </c>
      <c r="M140" s="67">
        <v>-2.5369979000000001E-2</v>
      </c>
      <c r="N140" s="67">
        <v>-1.7386426999999999E-2</v>
      </c>
      <c r="O140" s="67">
        <v>-2.9330888999999999E-2</v>
      </c>
      <c r="P140" s="67">
        <v>-2.4533856999999999E-2</v>
      </c>
      <c r="Q140" s="67">
        <v>-3.1180401E-2</v>
      </c>
      <c r="R140" s="67">
        <v>-1.1094109E-2</v>
      </c>
      <c r="S140" s="67">
        <v>-2.3024055000000002E-2</v>
      </c>
      <c r="T140" s="67">
        <v>-2.2742935999999998E-2</v>
      </c>
      <c r="U140" s="67">
        <v>-2.2855674999999999E-2</v>
      </c>
      <c r="V140" s="67">
        <v>-1.852349E-2</v>
      </c>
      <c r="W140" s="67">
        <v>-3.3364662000000003E-2</v>
      </c>
      <c r="X140" s="67">
        <v>-1.5404365E-2</v>
      </c>
      <c r="Y140" s="67">
        <v>-1.8834865999999999E-2</v>
      </c>
    </row>
    <row r="141" spans="4:25" x14ac:dyDescent="0.2">
      <c r="D141" s="63">
        <v>38882</v>
      </c>
      <c r="E141" s="69">
        <v>5.9999999999999995E-4</v>
      </c>
      <c r="F141" s="67">
        <v>1.0483871000000001E-2</v>
      </c>
      <c r="G141" s="67">
        <v>1.1689291100000001E-2</v>
      </c>
      <c r="H141" s="67">
        <v>1.53374233E-2</v>
      </c>
      <c r="I141" s="67">
        <v>1.7747857999999998E-2</v>
      </c>
      <c r="J141" s="67">
        <v>6.8419926999999997E-3</v>
      </c>
      <c r="K141" s="67">
        <v>9.4715852000000003E-3</v>
      </c>
      <c r="L141" s="67">
        <v>1.2156109999999999E-2</v>
      </c>
      <c r="M141" s="67">
        <v>1.23042506E-2</v>
      </c>
      <c r="N141" s="67">
        <v>9.9241096999999993E-3</v>
      </c>
      <c r="O141" s="67">
        <v>1.3598834400000001E-2</v>
      </c>
      <c r="P141" s="67">
        <v>3.4464932000000002E-3</v>
      </c>
      <c r="Q141" s="67">
        <v>6.3041764999999996E-3</v>
      </c>
      <c r="R141" s="67">
        <v>7.8988940000000003E-4</v>
      </c>
      <c r="S141" s="67">
        <v>1.48550725E-2</v>
      </c>
      <c r="T141" s="67">
        <v>1.87119234E-2</v>
      </c>
      <c r="U141" s="67">
        <v>1.8783783799999999E-2</v>
      </c>
      <c r="V141" s="67">
        <v>1.17713004E-2</v>
      </c>
      <c r="W141" s="67">
        <v>2.4487756100000001E-2</v>
      </c>
      <c r="X141" s="67">
        <v>1.3351134799999999E-2</v>
      </c>
      <c r="Y141" s="67">
        <v>6.8181817999999998E-3</v>
      </c>
    </row>
    <row r="142" spans="4:25" x14ac:dyDescent="0.2">
      <c r="D142" s="63">
        <v>38889</v>
      </c>
      <c r="E142" s="69">
        <v>5.9999999999999995E-4</v>
      </c>
      <c r="F142" s="67">
        <v>2.27088402E-2</v>
      </c>
      <c r="G142" s="67">
        <v>1.5909090899999999E-2</v>
      </c>
      <c r="H142" s="67">
        <v>6.1242344999999998E-3</v>
      </c>
      <c r="I142" s="67">
        <v>1.7747857999999998E-2</v>
      </c>
      <c r="J142" s="67">
        <v>1.09606705E-2</v>
      </c>
      <c r="K142" s="67">
        <v>1.70255383E-2</v>
      </c>
      <c r="L142" s="67">
        <v>1.15904701E-2</v>
      </c>
      <c r="M142" s="67">
        <v>1.6863406399999999E-2</v>
      </c>
      <c r="N142" s="67">
        <v>6.4667841999999998E-3</v>
      </c>
      <c r="O142" s="67">
        <v>2.09551657E-2</v>
      </c>
      <c r="P142" s="67">
        <v>2.0760641999999999E-2</v>
      </c>
      <c r="Q142" s="67">
        <v>1.67197452E-2</v>
      </c>
      <c r="R142" s="67">
        <v>1.00120144E-2</v>
      </c>
      <c r="S142" s="67">
        <v>2.0348837200000001E-2</v>
      </c>
      <c r="T142" s="67">
        <v>1.77951389E-2</v>
      </c>
      <c r="U142" s="67">
        <v>1.7792155300000001E-2</v>
      </c>
      <c r="V142" s="67">
        <v>1.0967379100000001E-2</v>
      </c>
      <c r="W142" s="67">
        <v>1.8802573E-2</v>
      </c>
      <c r="X142" s="67">
        <v>6.6934404000000003E-3</v>
      </c>
      <c r="Y142" s="67">
        <v>6.8524440000000001E-3</v>
      </c>
    </row>
    <row r="143" spans="4:25" x14ac:dyDescent="0.2">
      <c r="D143" s="63">
        <v>38896</v>
      </c>
      <c r="E143" s="69">
        <v>5.9999999999999995E-4</v>
      </c>
      <c r="F143" s="67">
        <v>2.83241542E-2</v>
      </c>
      <c r="G143" s="67">
        <v>2.07715134E-2</v>
      </c>
      <c r="H143" s="67">
        <v>3.0198446899999998E-2</v>
      </c>
      <c r="I143" s="67">
        <v>3.4564958299999997E-2</v>
      </c>
      <c r="J143" s="67">
        <v>2.5131995800000001E-2</v>
      </c>
      <c r="K143" s="67">
        <v>2.89499509E-2</v>
      </c>
      <c r="L143" s="67">
        <v>2.2792022799999999E-2</v>
      </c>
      <c r="M143" s="67">
        <v>3.39912281E-2</v>
      </c>
      <c r="N143" s="67">
        <v>2.77777778E-2</v>
      </c>
      <c r="O143" s="67">
        <v>2.0379146899999999E-2</v>
      </c>
      <c r="P143" s="67">
        <v>2.6485568800000001E-2</v>
      </c>
      <c r="Q143" s="67">
        <v>3.0303030299999999E-2</v>
      </c>
      <c r="R143" s="67">
        <v>2.7657052500000001E-2</v>
      </c>
      <c r="S143" s="67">
        <v>3.68271955E-2</v>
      </c>
      <c r="T143" s="67">
        <v>2.7958203899999999E-2</v>
      </c>
      <c r="U143" s="67">
        <v>2.7755853699999999E-2</v>
      </c>
      <c r="V143" s="67">
        <v>1.6325401199999999E-2</v>
      </c>
      <c r="W143" s="67">
        <v>3.6661842700000002E-2</v>
      </c>
      <c r="X143" s="67">
        <v>2.2397891999999999E-2</v>
      </c>
      <c r="Y143" s="67">
        <v>3.4249662E-2</v>
      </c>
    </row>
    <row r="144" spans="4:25" x14ac:dyDescent="0.2">
      <c r="D144" s="63">
        <v>38903</v>
      </c>
      <c r="E144" s="69">
        <v>5.9999999999999995E-4</v>
      </c>
      <c r="F144" s="67">
        <v>-2.6595745E-2</v>
      </c>
      <c r="G144" s="67">
        <v>-2.2398844000000001E-2</v>
      </c>
      <c r="H144" s="67">
        <v>-2.6722338000000002E-2</v>
      </c>
      <c r="I144" s="67">
        <v>-3.0910132E-2</v>
      </c>
      <c r="J144" s="67">
        <v>-2.6838763000000002E-2</v>
      </c>
      <c r="K144" s="67">
        <v>-3.1768611000000002E-2</v>
      </c>
      <c r="L144" s="67">
        <v>-2.7956989000000002E-2</v>
      </c>
      <c r="M144" s="67">
        <v>-3.1595577E-2</v>
      </c>
      <c r="N144" s="67">
        <v>-3.7472036E-2</v>
      </c>
      <c r="O144" s="67">
        <v>-3.5039188999999998E-2</v>
      </c>
      <c r="P144" s="67">
        <v>-2.6686313E-2</v>
      </c>
      <c r="Q144" s="67">
        <v>-3.7397158E-2</v>
      </c>
      <c r="R144" s="67">
        <v>-2.7151051999999998E-2</v>
      </c>
      <c r="S144" s="67">
        <v>-2.8183362E-2</v>
      </c>
      <c r="T144" s="67">
        <v>-2.9901693E-2</v>
      </c>
      <c r="U144" s="67">
        <v>-3.0021625999999999E-2</v>
      </c>
      <c r="V144" s="67">
        <v>-2.8409091000000001E-2</v>
      </c>
      <c r="W144" s="67">
        <v>-2.4942262999999999E-2</v>
      </c>
      <c r="X144" s="67">
        <v>-2.5575448000000001E-2</v>
      </c>
      <c r="Y144" s="67">
        <v>-1.6839377999999999E-2</v>
      </c>
    </row>
    <row r="145" spans="4:25" x14ac:dyDescent="0.2">
      <c r="D145" s="63">
        <v>38910</v>
      </c>
      <c r="E145" s="69">
        <v>5.9999999999999995E-4</v>
      </c>
      <c r="F145" s="67">
        <v>-2.3584905999999999E-2</v>
      </c>
      <c r="G145" s="67">
        <v>-2.8571428999999999E-2</v>
      </c>
      <c r="H145" s="67">
        <v>-3.7052993999999999E-2</v>
      </c>
      <c r="I145" s="67">
        <v>-3.9786223000000003E-2</v>
      </c>
      <c r="J145" s="67">
        <v>-3.9587282000000001E-2</v>
      </c>
      <c r="K145" s="67">
        <v>-3.9389463E-2</v>
      </c>
      <c r="L145" s="67">
        <v>-3.0120482000000001E-2</v>
      </c>
      <c r="M145" s="67">
        <v>-3.9978093999999999E-2</v>
      </c>
      <c r="N145" s="67">
        <v>-3.4362259999999999E-2</v>
      </c>
      <c r="O145" s="67">
        <v>-4.8394825000000002E-2</v>
      </c>
      <c r="P145" s="67">
        <v>-4.3390173999999997E-2</v>
      </c>
      <c r="Q145" s="67">
        <v>-5.3208138000000002E-2</v>
      </c>
      <c r="R145" s="67">
        <v>-3.7272006000000003E-2</v>
      </c>
      <c r="S145" s="67">
        <v>-3.7596627000000001E-2</v>
      </c>
      <c r="T145" s="67">
        <v>-3.8026575999999999E-2</v>
      </c>
      <c r="U145" s="67">
        <v>-3.8066386000000001E-2</v>
      </c>
      <c r="V145" s="67">
        <v>-2.9946823000000001E-2</v>
      </c>
      <c r="W145" s="67">
        <v>-3.9542638999999997E-2</v>
      </c>
      <c r="X145" s="67">
        <v>-3.8107753000000001E-2</v>
      </c>
      <c r="Y145" s="67">
        <v>-3.5010940999999997E-2</v>
      </c>
    </row>
    <row r="146" spans="4:25" x14ac:dyDescent="0.2">
      <c r="D146" s="63">
        <v>38917</v>
      </c>
      <c r="E146" s="69">
        <v>5.9999999999999995E-4</v>
      </c>
      <c r="F146" s="67">
        <v>-1.4622258000000001E-2</v>
      </c>
      <c r="G146" s="67">
        <v>-8.0552360000000003E-3</v>
      </c>
      <c r="H146" s="67">
        <v>-6.2780270000000003E-3</v>
      </c>
      <c r="I146" s="67">
        <v>-1.6219588E-2</v>
      </c>
      <c r="J146" s="67">
        <v>-1.9087318999999998E-2</v>
      </c>
      <c r="K146" s="67">
        <v>-1.5519920000000001E-3</v>
      </c>
      <c r="L146" s="67">
        <v>-1.2845850000000001E-2</v>
      </c>
      <c r="M146" s="67">
        <v>-1.6676251E-2</v>
      </c>
      <c r="N146" s="67">
        <v>-3.6607689999999999E-3</v>
      </c>
      <c r="O146" s="67">
        <v>-2.2865854000000001E-2</v>
      </c>
      <c r="P146" s="67">
        <v>-6.7399790000000001E-3</v>
      </c>
      <c r="Q146" s="67">
        <v>-1.0797342E-2</v>
      </c>
      <c r="R146" s="67">
        <v>-8.2338410000000004E-3</v>
      </c>
      <c r="S146" s="67">
        <v>-1.1033467999999999E-2</v>
      </c>
      <c r="T146" s="67">
        <v>-1.6730826000000001E-2</v>
      </c>
      <c r="U146" s="67">
        <v>-1.6694259999999999E-2</v>
      </c>
      <c r="V146" s="67">
        <v>-8.7006960000000008E-3</v>
      </c>
      <c r="W146" s="67">
        <v>-9.045226E-3</v>
      </c>
      <c r="X146" s="67">
        <v>-1.1019284000000001E-2</v>
      </c>
      <c r="Y146" s="67">
        <v>-5.936073E-3</v>
      </c>
    </row>
    <row r="147" spans="4:25" x14ac:dyDescent="0.2">
      <c r="D147" s="63">
        <v>38924</v>
      </c>
      <c r="E147" s="69">
        <v>5.9999999999999995E-4</v>
      </c>
      <c r="F147" s="67">
        <v>2.3330651599999998E-2</v>
      </c>
      <c r="G147" s="67">
        <v>8.3333333000000006E-3</v>
      </c>
      <c r="H147" s="67">
        <v>-1.1915268999999999E-2</v>
      </c>
      <c r="I147" s="67">
        <v>1.23609394E-2</v>
      </c>
      <c r="J147" s="67">
        <v>-8.9951730000000004E-3</v>
      </c>
      <c r="K147" s="67">
        <v>1.26518219E-2</v>
      </c>
      <c r="L147" s="67">
        <v>8.1512879E-3</v>
      </c>
      <c r="M147" s="67">
        <v>1.4220705300000001E-2</v>
      </c>
      <c r="N147" s="67">
        <v>1.1954572599999999E-2</v>
      </c>
      <c r="O147" s="67">
        <v>4.040404E-3</v>
      </c>
      <c r="P147" s="67">
        <v>-1.0268012999999999E-2</v>
      </c>
      <c r="Q147" s="67">
        <v>8.2034454000000003E-3</v>
      </c>
      <c r="R147" s="67">
        <v>1.81891673E-2</v>
      </c>
      <c r="S147" s="67">
        <v>8.3393763999999992E-3</v>
      </c>
      <c r="T147" s="67">
        <v>1.3213918700000001E-2</v>
      </c>
      <c r="U147" s="67">
        <v>1.31326949E-2</v>
      </c>
      <c r="V147" s="67">
        <v>9.1533181000000002E-3</v>
      </c>
      <c r="W147" s="67">
        <v>6.9341257999999996E-3</v>
      </c>
      <c r="X147" s="67">
        <v>1.08695652E-2</v>
      </c>
      <c r="Y147" s="67">
        <v>9.0252710000000001E-4</v>
      </c>
    </row>
    <row r="148" spans="4:25" x14ac:dyDescent="0.2">
      <c r="D148" s="63">
        <v>38931</v>
      </c>
      <c r="E148" s="69">
        <v>5.9999999999999995E-4</v>
      </c>
      <c r="F148" s="67">
        <v>7.8554600000000003E-4</v>
      </c>
      <c r="G148" s="67">
        <v>4.4943819999999999E-3</v>
      </c>
      <c r="H148" s="67">
        <v>1.3428826999999999E-3</v>
      </c>
      <c r="I148" s="67">
        <v>-3.0413630000000001E-3</v>
      </c>
      <c r="J148" s="67">
        <v>8.8456440000000004E-4</v>
      </c>
      <c r="K148" s="67">
        <v>-6.4580230000000002E-3</v>
      </c>
      <c r="L148" s="67">
        <v>-3.2351999999999999E-4</v>
      </c>
      <c r="M148" s="67">
        <v>-2.7979849999999998E-3</v>
      </c>
      <c r="N148" s="67">
        <v>-1.1806379999999999E-3</v>
      </c>
      <c r="O148" s="67">
        <v>-5.5055060000000003E-3</v>
      </c>
      <c r="P148" s="67">
        <v>-5.2798299999999999E-4</v>
      </c>
      <c r="Q148" s="67">
        <v>8.1433220000000004E-4</v>
      </c>
      <c r="R148" s="67">
        <v>-1.9778479999999999E-3</v>
      </c>
      <c r="S148" s="67">
        <v>7.163324E-4</v>
      </c>
      <c r="T148" s="67">
        <v>1.299639E-3</v>
      </c>
      <c r="U148" s="67">
        <v>1.3455328E-3</v>
      </c>
      <c r="V148" s="67">
        <v>2.5517436999999998E-3</v>
      </c>
      <c r="W148" s="67">
        <v>7.8316202000000001E-3</v>
      </c>
      <c r="X148" s="67">
        <v>6.6844920000000002E-3</v>
      </c>
      <c r="Y148" s="67">
        <v>-4.0413109999999997E-3</v>
      </c>
    </row>
    <row r="149" spans="4:25" x14ac:dyDescent="0.2">
      <c r="D149" s="63">
        <v>38938</v>
      </c>
      <c r="E149" s="69">
        <v>5.9999999999999995E-4</v>
      </c>
      <c r="F149" s="67">
        <v>-2.1193093E-2</v>
      </c>
      <c r="G149" s="67">
        <v>-1.4634146000000001E-2</v>
      </c>
      <c r="H149" s="67">
        <v>-2.8003613E-2</v>
      </c>
      <c r="I149" s="67">
        <v>-2.1525215E-2</v>
      </c>
      <c r="J149" s="67">
        <v>-1.597515E-2</v>
      </c>
      <c r="K149" s="67">
        <v>-1.8181817999999999E-2</v>
      </c>
      <c r="L149" s="67">
        <v>-2.5481869000000001E-2</v>
      </c>
      <c r="M149" s="67">
        <v>-2.879729E-2</v>
      </c>
      <c r="N149" s="67">
        <v>-2.3367286000000001E-2</v>
      </c>
      <c r="O149" s="67">
        <v>-2.5380711E-2</v>
      </c>
      <c r="P149" s="67">
        <v>-1.8857854E-2</v>
      </c>
      <c r="Q149" s="67">
        <v>-2.6229507999999999E-2</v>
      </c>
      <c r="R149" s="67">
        <v>-1.1637239000000001E-2</v>
      </c>
      <c r="S149" s="67">
        <v>-1.7297297E-2</v>
      </c>
      <c r="T149" s="67">
        <v>-2.5719268E-2</v>
      </c>
      <c r="U149" s="67">
        <v>-2.5727827000000002E-2</v>
      </c>
      <c r="V149" s="67">
        <v>-1.7433552000000001E-2</v>
      </c>
      <c r="W149" s="67">
        <v>-2.1972656E-2</v>
      </c>
      <c r="X149" s="67">
        <v>-1.3386881E-2</v>
      </c>
      <c r="Y149" s="67">
        <v>-2.3529412E-2</v>
      </c>
    </row>
    <row r="150" spans="4:25" x14ac:dyDescent="0.2">
      <c r="D150" s="63">
        <v>38945</v>
      </c>
      <c r="E150" s="69">
        <v>5.9999999999999995E-4</v>
      </c>
      <c r="F150" s="67">
        <v>3.6858974400000001E-2</v>
      </c>
      <c r="G150" s="67">
        <v>3.7907505700000003E-2</v>
      </c>
      <c r="H150" s="67">
        <v>4.9559981500000003E-2</v>
      </c>
      <c r="I150" s="67">
        <v>4.7708725700000003E-2</v>
      </c>
      <c r="J150" s="67">
        <v>4.0233760399999999E-2</v>
      </c>
      <c r="K150" s="67">
        <v>4.5244215900000002E-2</v>
      </c>
      <c r="L150" s="67">
        <v>5.0785165399999999E-2</v>
      </c>
      <c r="M150" s="67">
        <v>4.9883990699999999E-2</v>
      </c>
      <c r="N150" s="67">
        <v>5.2311435500000003E-2</v>
      </c>
      <c r="O150" s="67">
        <v>4.7841913700000002E-2</v>
      </c>
      <c r="P150" s="67">
        <v>5.8876485399999998E-2</v>
      </c>
      <c r="Q150" s="67">
        <v>4.8698572599999997E-2</v>
      </c>
      <c r="R150" s="67">
        <v>5.0505050500000002E-2</v>
      </c>
      <c r="S150" s="67">
        <v>4.5687134499999997E-2</v>
      </c>
      <c r="T150" s="67">
        <v>4.5961624299999997E-2</v>
      </c>
      <c r="U150" s="67">
        <v>4.5876645899999999E-2</v>
      </c>
      <c r="V150" s="67">
        <v>4.3778801800000003E-2</v>
      </c>
      <c r="W150" s="67">
        <v>4.7952047999999997E-2</v>
      </c>
      <c r="X150" s="67">
        <v>4.1891891899999999E-2</v>
      </c>
      <c r="Y150" s="67">
        <v>2.5474756800000001E-2</v>
      </c>
    </row>
    <row r="151" spans="4:25" x14ac:dyDescent="0.2">
      <c r="D151" s="63">
        <v>38952</v>
      </c>
      <c r="E151" s="69">
        <v>5.9999999999999995E-4</v>
      </c>
      <c r="F151" s="67">
        <v>-6.9930069999999999E-3</v>
      </c>
      <c r="G151" s="67">
        <v>-1.1053795E-2</v>
      </c>
      <c r="H151" s="67">
        <v>-1.5144766E-2</v>
      </c>
      <c r="I151" s="67">
        <v>-7.869249E-3</v>
      </c>
      <c r="J151" s="67">
        <v>-1.0241883E-2</v>
      </c>
      <c r="K151" s="67">
        <v>-1.0432191E-2</v>
      </c>
      <c r="L151" s="67">
        <v>-5.1364369999999998E-3</v>
      </c>
      <c r="M151" s="67">
        <v>-9.4866069999999993E-3</v>
      </c>
      <c r="N151" s="67">
        <v>-8.2015230000000005E-3</v>
      </c>
      <c r="O151" s="67">
        <v>-1.4514515E-2</v>
      </c>
      <c r="P151" s="67">
        <v>-1.1707989E-2</v>
      </c>
      <c r="Q151" s="67">
        <v>-1.1363636E-2</v>
      </c>
      <c r="R151" s="67">
        <v>-1.5959516999999999E-2</v>
      </c>
      <c r="S151" s="67">
        <v>-1.4467183999999999E-2</v>
      </c>
      <c r="T151" s="67">
        <v>-1.0922678999999999E-2</v>
      </c>
      <c r="U151" s="67">
        <v>-1.0849183E-2</v>
      </c>
      <c r="V151" s="67">
        <v>-1.3683328999999999E-2</v>
      </c>
      <c r="W151" s="67">
        <v>-1.29683E-2</v>
      </c>
      <c r="X151" s="67">
        <v>-1.3089005000000001E-2</v>
      </c>
      <c r="Y151" s="67">
        <v>-5.4347830000000003E-3</v>
      </c>
    </row>
    <row r="152" spans="4:25" x14ac:dyDescent="0.2">
      <c r="D152" s="63">
        <v>38959</v>
      </c>
      <c r="E152" s="69">
        <v>5.9999999999999995E-4</v>
      </c>
      <c r="F152" s="67">
        <v>2.95950156E-2</v>
      </c>
      <c r="G152" s="67">
        <v>1.9607843100000001E-2</v>
      </c>
      <c r="H152" s="67">
        <v>2.2361359599999998E-2</v>
      </c>
      <c r="I152" s="67">
        <v>1.9963702400000002E-2</v>
      </c>
      <c r="J152" s="67">
        <v>1.4651213600000001E-2</v>
      </c>
      <c r="K152" s="67">
        <v>2.14143426E-2</v>
      </c>
      <c r="L152" s="67">
        <v>1.6949152499999998E-2</v>
      </c>
      <c r="M152" s="67">
        <v>2.5083612000000002E-2</v>
      </c>
      <c r="N152" s="67">
        <v>1.8691588799999999E-2</v>
      </c>
      <c r="O152" s="67">
        <v>2.0080321299999999E-2</v>
      </c>
      <c r="P152" s="67">
        <v>2.3620689699999999E-2</v>
      </c>
      <c r="Q152" s="67">
        <v>1.9480519500000001E-2</v>
      </c>
      <c r="R152" s="67">
        <v>1.6367887800000001E-2</v>
      </c>
      <c r="S152" s="67">
        <v>1.6684416000000001E-2</v>
      </c>
      <c r="T152" s="67">
        <v>1.9571161300000001E-2</v>
      </c>
      <c r="U152" s="67">
        <v>1.9444817E-2</v>
      </c>
      <c r="V152" s="67">
        <v>1.7676767699999998E-2</v>
      </c>
      <c r="W152" s="67">
        <v>1.7874396099999999E-2</v>
      </c>
      <c r="X152" s="67">
        <v>2.4967148500000001E-2</v>
      </c>
      <c r="Y152" s="67">
        <v>1.9013128099999999E-2</v>
      </c>
    </row>
    <row r="153" spans="4:25" x14ac:dyDescent="0.2">
      <c r="D153" s="63">
        <v>38966</v>
      </c>
      <c r="E153" s="69">
        <v>5.9999999999999995E-4</v>
      </c>
      <c r="F153" s="67">
        <v>-2.1853806E-2</v>
      </c>
      <c r="G153" s="67">
        <v>-1.5484336E-2</v>
      </c>
      <c r="H153" s="67">
        <v>-1.1744236999999999E-2</v>
      </c>
      <c r="I153" s="67">
        <v>-2.7058823999999999E-2</v>
      </c>
      <c r="J153" s="67">
        <v>-1.3056507E-2</v>
      </c>
      <c r="K153" s="67">
        <v>-2.6711995999999998E-2</v>
      </c>
      <c r="L153" s="67">
        <v>-2.6299310999999999E-2</v>
      </c>
      <c r="M153" s="67">
        <v>-2.7508090999999998E-2</v>
      </c>
      <c r="N153" s="67">
        <v>-2.6121522000000001E-2</v>
      </c>
      <c r="O153" s="67">
        <v>-3.0199707999999999E-2</v>
      </c>
      <c r="P153" s="67">
        <v>-1.7558528E-2</v>
      </c>
      <c r="Q153" s="67">
        <v>-1.8972332000000001E-2</v>
      </c>
      <c r="R153" s="67">
        <v>-1.4470678000000001E-2</v>
      </c>
      <c r="S153" s="67">
        <v>-2.5561312999999999E-2</v>
      </c>
      <c r="T153" s="67">
        <v>-2.3154645000000001E-2</v>
      </c>
      <c r="U153" s="67">
        <v>-2.3280146000000002E-2</v>
      </c>
      <c r="V153" s="67">
        <v>-1.7269737E-2</v>
      </c>
      <c r="W153" s="67">
        <v>-2.731983E-2</v>
      </c>
      <c r="X153" s="67">
        <v>-2.4142312999999999E-2</v>
      </c>
      <c r="Y153" s="67">
        <v>-1.5044248E-2</v>
      </c>
    </row>
    <row r="154" spans="4:25" x14ac:dyDescent="0.2">
      <c r="D154" s="63">
        <v>38973</v>
      </c>
      <c r="E154" s="69">
        <v>5.9999999999999995E-4</v>
      </c>
      <c r="F154" s="67">
        <v>1.6367887800000001E-2</v>
      </c>
      <c r="G154" s="67">
        <v>2.3076923100000001E-2</v>
      </c>
      <c r="H154" s="67">
        <v>3.1277533000000003E-2</v>
      </c>
      <c r="I154" s="67">
        <v>2.97330097E-2</v>
      </c>
      <c r="J154" s="67">
        <v>3.04996755E-2</v>
      </c>
      <c r="K154" s="67">
        <v>2.70135068E-2</v>
      </c>
      <c r="L154" s="67">
        <v>2.9845956399999998E-2</v>
      </c>
      <c r="M154" s="67">
        <v>3.11457175E-2</v>
      </c>
      <c r="N154" s="67">
        <v>2.5551684099999999E-2</v>
      </c>
      <c r="O154" s="67">
        <v>2.9828109200000001E-2</v>
      </c>
      <c r="P154" s="67">
        <v>3.5544217699999998E-2</v>
      </c>
      <c r="Q154" s="67">
        <v>4.26731079E-2</v>
      </c>
      <c r="R154" s="67">
        <v>3.3833141099999998E-2</v>
      </c>
      <c r="S154" s="67">
        <v>2.59601707E-2</v>
      </c>
      <c r="T154" s="67">
        <v>3.0084928699999999E-2</v>
      </c>
      <c r="U154" s="67">
        <v>2.9916823200000001E-2</v>
      </c>
      <c r="V154" s="67">
        <v>3.0058446999999999E-2</v>
      </c>
      <c r="W154" s="67">
        <v>2.14424951E-2</v>
      </c>
      <c r="X154" s="67">
        <v>2.61437908E-2</v>
      </c>
      <c r="Y154" s="67">
        <v>2.10951526E-2</v>
      </c>
    </row>
    <row r="155" spans="4:25" x14ac:dyDescent="0.2">
      <c r="D155" s="63">
        <v>38980</v>
      </c>
      <c r="E155" s="69">
        <v>5.9999999999999995E-4</v>
      </c>
      <c r="F155" s="67">
        <v>-1.5302219000000001E-2</v>
      </c>
      <c r="G155" s="67">
        <v>-6.8149209999999998E-3</v>
      </c>
      <c r="H155" s="67">
        <v>1.2836970000000001E-3</v>
      </c>
      <c r="I155" s="67">
        <v>-1.5294118000000001E-2</v>
      </c>
      <c r="J155" s="67">
        <v>-9.4996830000000001E-3</v>
      </c>
      <c r="K155" s="67">
        <v>-1.3145083E-2</v>
      </c>
      <c r="L155" s="67">
        <v>-1.4678326E-2</v>
      </c>
      <c r="M155" s="67">
        <v>-1.7741935E-2</v>
      </c>
      <c r="N155" s="67">
        <v>-1.9241653000000001E-2</v>
      </c>
      <c r="O155" s="67">
        <v>-1.4180929E-2</v>
      </c>
      <c r="P155" s="67">
        <v>-1.3788575000000001E-2</v>
      </c>
      <c r="Q155" s="67">
        <v>-1.006192E-2</v>
      </c>
      <c r="R155" s="67">
        <v>-9.6906449999999995E-3</v>
      </c>
      <c r="S155" s="67">
        <v>-1.7665396999999999E-2</v>
      </c>
      <c r="T155" s="67">
        <v>-1.3113839E-2</v>
      </c>
      <c r="U155" s="67">
        <v>-1.313394E-2</v>
      </c>
      <c r="V155" s="67">
        <v>-1.5098409E-2</v>
      </c>
      <c r="W155" s="67">
        <v>-1.4278915E-2</v>
      </c>
      <c r="X155" s="67">
        <v>-1.2722646000000001E-2</v>
      </c>
      <c r="Y155" s="67">
        <v>-3.9665050000000004E-3</v>
      </c>
    </row>
    <row r="156" spans="4:25" x14ac:dyDescent="0.2">
      <c r="D156" s="63">
        <v>38987</v>
      </c>
      <c r="E156" s="69">
        <v>5.9999999999999995E-4</v>
      </c>
      <c r="F156" s="67">
        <v>5.4137663999999997E-3</v>
      </c>
      <c r="G156" s="67">
        <v>-6.0714289999999997E-3</v>
      </c>
      <c r="H156" s="67">
        <v>-2.5369979999999999E-3</v>
      </c>
      <c r="I156" s="67">
        <v>2.9585799000000001E-3</v>
      </c>
      <c r="J156" s="67">
        <v>-8.4620300000000002E-4</v>
      </c>
      <c r="K156" s="67">
        <v>2.4509803999999999E-3</v>
      </c>
      <c r="L156" s="67">
        <v>6.9030436000000004E-3</v>
      </c>
      <c r="M156" s="67">
        <v>4.3290042999999997E-3</v>
      </c>
      <c r="N156" s="67">
        <v>5.7142860000000001E-4</v>
      </c>
      <c r="O156" s="67">
        <v>-4.9067700000000002E-4</v>
      </c>
      <c r="P156" s="67">
        <v>3.1311799999999999E-3</v>
      </c>
      <c r="Q156" s="67">
        <v>-5.4054050000000003E-3</v>
      </c>
      <c r="R156" s="67">
        <v>-1.4831289999999999E-3</v>
      </c>
      <c r="S156" s="67">
        <v>3.4952814E-3</v>
      </c>
      <c r="T156" s="67">
        <v>2.3782876E-3</v>
      </c>
      <c r="U156" s="67">
        <v>2.4778298999999998E-3</v>
      </c>
      <c r="V156" s="67">
        <v>5.7096248000000002E-3</v>
      </c>
      <c r="W156" s="67">
        <v>1.0105871000000001E-2</v>
      </c>
      <c r="X156" s="67">
        <v>1.2755101999999999E-3</v>
      </c>
      <c r="Y156" s="67">
        <v>-8.7912099999999996E-4</v>
      </c>
    </row>
    <row r="157" spans="4:25" x14ac:dyDescent="0.2">
      <c r="D157" s="63">
        <v>38994</v>
      </c>
      <c r="E157" s="69">
        <v>5.9999999999999995E-4</v>
      </c>
      <c r="F157" s="67">
        <v>1.4728682200000001E-2</v>
      </c>
      <c r="G157" s="67">
        <v>2.1707669999999998E-2</v>
      </c>
      <c r="H157" s="67">
        <v>2.69807281E-2</v>
      </c>
      <c r="I157" s="67">
        <v>2.92188432E-2</v>
      </c>
      <c r="J157" s="67">
        <v>2.89978678E-2</v>
      </c>
      <c r="K157" s="67">
        <v>1.87654321E-2</v>
      </c>
      <c r="L157" s="67">
        <v>2.5101976799999998E-2</v>
      </c>
      <c r="M157" s="67">
        <v>2.7218290700000002E-2</v>
      </c>
      <c r="N157" s="67">
        <v>3.0092592599999999E-2</v>
      </c>
      <c r="O157" s="67">
        <v>2.4764735E-2</v>
      </c>
      <c r="P157" s="67">
        <v>2.5367156200000001E-2</v>
      </c>
      <c r="Q157" s="67">
        <v>3.75586854E-2</v>
      </c>
      <c r="R157" s="67">
        <v>3.74907201E-2</v>
      </c>
      <c r="S157" s="67">
        <v>2.7758257200000001E-2</v>
      </c>
      <c r="T157" s="67">
        <v>2.61603376E-2</v>
      </c>
      <c r="U157" s="67">
        <v>2.6088096500000001E-2</v>
      </c>
      <c r="V157" s="67">
        <v>1.9073569499999998E-2</v>
      </c>
      <c r="W157" s="67">
        <v>1.8401937E-2</v>
      </c>
      <c r="X157" s="67">
        <v>2.8350515499999999E-2</v>
      </c>
      <c r="Y157" s="67">
        <v>1.7675651800000001E-2</v>
      </c>
    </row>
    <row r="158" spans="4:25" x14ac:dyDescent="0.2">
      <c r="D158" s="63">
        <v>39001</v>
      </c>
      <c r="E158" s="69">
        <v>5.9999999999999995E-4</v>
      </c>
      <c r="F158" s="67">
        <v>2.2831050200000001E-2</v>
      </c>
      <c r="G158" s="67">
        <v>1.9379845E-2</v>
      </c>
      <c r="H158" s="67">
        <v>2.4855012400000001E-2</v>
      </c>
      <c r="I158" s="67">
        <v>2.4769585300000001E-2</v>
      </c>
      <c r="J158" s="67">
        <v>1.41975309E-2</v>
      </c>
      <c r="K158" s="67">
        <v>2.1235521199999999E-2</v>
      </c>
      <c r="L158" s="67">
        <v>1.8563603200000001E-2</v>
      </c>
      <c r="M158" s="67">
        <v>2.78654048E-2</v>
      </c>
      <c r="N158" s="67">
        <v>2.8026905800000002E-2</v>
      </c>
      <c r="O158" s="67">
        <v>2.7364378299999999E-2</v>
      </c>
      <c r="P158" s="67">
        <v>2.29402262E-2</v>
      </c>
      <c r="Q158" s="67">
        <v>2.5487256400000002E-2</v>
      </c>
      <c r="R158" s="67">
        <v>1.5259049E-2</v>
      </c>
      <c r="S158" s="67">
        <v>2.2108843499999999E-2</v>
      </c>
      <c r="T158" s="67">
        <v>2.1125800699999999E-2</v>
      </c>
      <c r="U158" s="67">
        <v>2.0963028799999998E-2</v>
      </c>
      <c r="V158" s="67">
        <v>1.9394261400000001E-2</v>
      </c>
      <c r="W158" s="67">
        <v>3.0245746699999999E-2</v>
      </c>
      <c r="X158" s="67">
        <v>2.36907731E-2</v>
      </c>
      <c r="Y158" s="67">
        <v>1.4304291300000001E-2</v>
      </c>
    </row>
    <row r="159" spans="4:25" x14ac:dyDescent="0.2">
      <c r="D159" s="63">
        <v>39008</v>
      </c>
      <c r="E159" s="69">
        <v>5.9999999999999995E-4</v>
      </c>
      <c r="F159" s="67">
        <v>-6.6322769999999998E-3</v>
      </c>
      <c r="G159" s="67">
        <v>-1.5421522E-2</v>
      </c>
      <c r="H159" s="67">
        <v>-1.6452648E-2</v>
      </c>
      <c r="I159" s="67">
        <v>-1.2777778E-2</v>
      </c>
      <c r="J159" s="67">
        <v>-1.2701613E-2</v>
      </c>
      <c r="K159" s="67">
        <v>-8.4546740000000006E-3</v>
      </c>
      <c r="L159" s="67">
        <v>-1.7175006999999999E-2</v>
      </c>
      <c r="M159" s="67">
        <v>-1.3663968E-2</v>
      </c>
      <c r="N159" s="67">
        <v>-1.1290323E-2</v>
      </c>
      <c r="O159" s="67">
        <v>-1.6196205000000002E-2</v>
      </c>
      <c r="P159" s="67">
        <v>4.0479527000000003E-3</v>
      </c>
      <c r="Q159" s="67">
        <v>-1.0845987E-2</v>
      </c>
      <c r="R159" s="67">
        <v>-1.7373176000000001E-2</v>
      </c>
      <c r="S159" s="67">
        <v>-1.6414970000000001E-2</v>
      </c>
      <c r="T159" s="67">
        <v>-1.6397777999999998E-2</v>
      </c>
      <c r="U159" s="67">
        <v>-1.6395463999999998E-2</v>
      </c>
      <c r="V159" s="67">
        <v>-9.3361E-3</v>
      </c>
      <c r="W159" s="67">
        <v>-5.444646E-3</v>
      </c>
      <c r="X159" s="67">
        <v>-1.3268999E-2</v>
      </c>
      <c r="Y159" s="67">
        <v>-7.212558E-3</v>
      </c>
    </row>
    <row r="160" spans="4:25" x14ac:dyDescent="0.2">
      <c r="D160" s="63">
        <v>39015</v>
      </c>
      <c r="E160" s="69">
        <v>5.9999999999999995E-4</v>
      </c>
      <c r="F160" s="67">
        <v>8.8888888999999992E-3</v>
      </c>
      <c r="G160" s="67">
        <v>3.4686091000000001E-3</v>
      </c>
      <c r="H160" s="67">
        <v>1.42392189E-2</v>
      </c>
      <c r="I160" s="67">
        <v>7.2992700999999997E-3</v>
      </c>
      <c r="J160" s="67">
        <v>1.3436482099999999E-2</v>
      </c>
      <c r="K160" s="67">
        <v>5.1960321000000002E-3</v>
      </c>
      <c r="L160" s="67">
        <v>6.6165414000000002E-3</v>
      </c>
      <c r="M160" s="67">
        <v>6.6666666999999997E-3</v>
      </c>
      <c r="N160" s="67">
        <v>8.1654872E-3</v>
      </c>
      <c r="O160" s="67">
        <v>-3.2863850000000002E-3</v>
      </c>
      <c r="P160" s="67">
        <v>1.40497144E-2</v>
      </c>
      <c r="Q160" s="67">
        <v>8.0116532999999993E-3</v>
      </c>
      <c r="R160" s="67">
        <v>-6.6948559999999999E-3</v>
      </c>
      <c r="S160" s="67">
        <v>7.6437355000000002E-3</v>
      </c>
      <c r="T160" s="67">
        <v>1.4717688000000001E-3</v>
      </c>
      <c r="U160" s="67">
        <v>1.4968193E-3</v>
      </c>
      <c r="V160" s="67">
        <v>1.0446591999999999E-3</v>
      </c>
      <c r="W160" s="67">
        <v>1.1389521600000001E-2</v>
      </c>
      <c r="X160" s="67">
        <v>3.6540803999999998E-3</v>
      </c>
      <c r="Y160" s="67">
        <v>-2.1331060000000001E-3</v>
      </c>
    </row>
    <row r="161" spans="4:25" x14ac:dyDescent="0.2">
      <c r="D161" s="63">
        <v>39022</v>
      </c>
      <c r="E161" s="69">
        <v>5.9999999999999995E-4</v>
      </c>
      <c r="F161" s="67">
        <v>-4.4085230000000001E-3</v>
      </c>
      <c r="G161" s="67">
        <v>-1.8263267E-2</v>
      </c>
      <c r="H161" s="67">
        <v>-2.3952095999999999E-2</v>
      </c>
      <c r="I161" s="67">
        <v>-1.7807456999999999E-2</v>
      </c>
      <c r="J161" s="67">
        <v>-2.3690022000000002E-2</v>
      </c>
      <c r="K161" s="67">
        <v>-5.636449E-3</v>
      </c>
      <c r="L161" s="67">
        <v>-2.1810577000000001E-2</v>
      </c>
      <c r="M161" s="67">
        <v>-2.1849593E-2</v>
      </c>
      <c r="N161" s="67">
        <v>-1.7789757E-2</v>
      </c>
      <c r="O161" s="67">
        <v>-2.2065728E-2</v>
      </c>
      <c r="P161" s="67">
        <v>-1.5923567E-2</v>
      </c>
      <c r="Q161" s="67">
        <v>-1.0830325E-2</v>
      </c>
      <c r="R161" s="67">
        <v>-1.5205092E-2</v>
      </c>
      <c r="S161" s="67">
        <v>-1.1494252999999999E-2</v>
      </c>
      <c r="T161" s="67">
        <v>-1.9586942E-2</v>
      </c>
      <c r="U161" s="67">
        <v>-1.9749098999999999E-2</v>
      </c>
      <c r="V161" s="67">
        <v>-1.2226847000000001E-2</v>
      </c>
      <c r="W161" s="67">
        <v>-9.4509450000000005E-3</v>
      </c>
      <c r="X161" s="67">
        <v>-1.6949153000000002E-2</v>
      </c>
      <c r="Y161" s="67">
        <v>-8.1266040000000008E-3</v>
      </c>
    </row>
    <row r="162" spans="4:25" x14ac:dyDescent="0.2">
      <c r="D162" s="63">
        <v>39029</v>
      </c>
      <c r="E162" s="69">
        <v>5.9999999999999995E-4</v>
      </c>
      <c r="F162" s="67">
        <v>1.38383103E-2</v>
      </c>
      <c r="G162" s="67">
        <v>1.7397356000000001E-3</v>
      </c>
      <c r="H162" s="67">
        <v>6.0337892000000004E-3</v>
      </c>
      <c r="I162" s="67">
        <v>6.7001674999999997E-3</v>
      </c>
      <c r="J162" s="67">
        <v>1.04564649E-2</v>
      </c>
      <c r="K162" s="67">
        <v>7.4418605000000004E-3</v>
      </c>
      <c r="L162" s="67">
        <v>1.8094089000000001E-3</v>
      </c>
      <c r="M162" s="67">
        <v>6.6530193999999997E-3</v>
      </c>
      <c r="N162" s="67">
        <v>5.4141852000000002E-3</v>
      </c>
      <c r="O162" s="67">
        <v>5.6737589E-3</v>
      </c>
      <c r="P162" s="67">
        <v>8.3295472000000006E-3</v>
      </c>
      <c r="Q162" s="67">
        <v>6.4608757999999999E-3</v>
      </c>
      <c r="R162" s="67">
        <v>1.6654854699999999E-2</v>
      </c>
      <c r="S162" s="67">
        <v>6.5231572E-3</v>
      </c>
      <c r="T162" s="67">
        <v>7.3568753000000002E-3</v>
      </c>
      <c r="U162" s="67">
        <v>7.2328219999999999E-3</v>
      </c>
      <c r="V162" s="67">
        <v>6.2272962999999999E-3</v>
      </c>
      <c r="W162" s="67">
        <v>5.3908356000000003E-3</v>
      </c>
      <c r="X162" s="67">
        <v>1.09489051E-2</v>
      </c>
      <c r="Y162" s="67">
        <v>8.1196580999999997E-3</v>
      </c>
    </row>
    <row r="163" spans="4:25" x14ac:dyDescent="0.2">
      <c r="D163" s="63">
        <v>39036</v>
      </c>
      <c r="E163" s="69">
        <v>5.9999999999999995E-4</v>
      </c>
      <c r="F163" s="67">
        <v>5.7471264000000001E-3</v>
      </c>
      <c r="G163" s="67">
        <v>1.6949152499999998E-2</v>
      </c>
      <c r="H163" s="67">
        <v>1.8636003200000001E-2</v>
      </c>
      <c r="I163" s="67">
        <v>1.87949143E-2</v>
      </c>
      <c r="J163" s="67">
        <v>2.5059194900000002E-2</v>
      </c>
      <c r="K163" s="67">
        <v>1.28794848E-2</v>
      </c>
      <c r="L163" s="67">
        <v>2.15827338E-2</v>
      </c>
      <c r="M163" s="67">
        <v>1.82370821E-2</v>
      </c>
      <c r="N163" s="67">
        <v>2.36178207E-2</v>
      </c>
      <c r="O163" s="67">
        <v>1.8275538899999999E-2</v>
      </c>
      <c r="P163" s="67">
        <v>2.44812659E-2</v>
      </c>
      <c r="Q163" s="67">
        <v>2.2662889499999998E-2</v>
      </c>
      <c r="R163" s="67">
        <v>1.4915019099999999E-2</v>
      </c>
      <c r="S163" s="67">
        <v>1.9044544900000002E-2</v>
      </c>
      <c r="T163" s="67">
        <v>1.6798941800000002E-2</v>
      </c>
      <c r="U163" s="67">
        <v>1.6771488500000001E-2</v>
      </c>
      <c r="V163" s="67">
        <v>2.0806575899999999E-2</v>
      </c>
      <c r="W163" s="67">
        <v>1.2883163E-2</v>
      </c>
      <c r="X163" s="67">
        <v>2.5179856099999998E-2</v>
      </c>
      <c r="Y163" s="67">
        <v>4.6452702999999996E-3</v>
      </c>
    </row>
    <row r="164" spans="4:25" x14ac:dyDescent="0.2">
      <c r="D164" s="63">
        <v>39043</v>
      </c>
      <c r="E164" s="69">
        <v>5.9999999999999995E-4</v>
      </c>
      <c r="F164" s="67">
        <v>1.20910384E-2</v>
      </c>
      <c r="G164" s="67">
        <v>4.0830214000000002E-3</v>
      </c>
      <c r="H164" s="67">
        <v>1.3239187999999999E-3</v>
      </c>
      <c r="I164" s="67">
        <v>4.8754063000000002E-3</v>
      </c>
      <c r="J164" s="67">
        <v>7.6721178999999999E-3</v>
      </c>
      <c r="K164" s="67">
        <v>6.3492063000000001E-3</v>
      </c>
      <c r="L164" s="67">
        <v>4.1055718E-3</v>
      </c>
      <c r="M164" s="67">
        <v>5.4617676000000004E-3</v>
      </c>
      <c r="N164" s="67">
        <v>-2.6246720000000002E-3</v>
      </c>
      <c r="O164" s="67">
        <v>2.7548209000000001E-3</v>
      </c>
      <c r="P164" s="67">
        <v>1.6376811599999999E-2</v>
      </c>
      <c r="Q164" s="67">
        <v>6.2240663999999996E-3</v>
      </c>
      <c r="R164" s="67">
        <v>1.3642565000000001E-3</v>
      </c>
      <c r="S164" s="67">
        <v>2.2095959999999999E-3</v>
      </c>
      <c r="T164" s="67">
        <v>6.3644629000000003E-3</v>
      </c>
      <c r="U164" s="67">
        <v>6.2969241999999998E-3</v>
      </c>
      <c r="V164" s="67">
        <v>2.7735754E-3</v>
      </c>
      <c r="W164" s="67">
        <v>1.3100436700000001E-2</v>
      </c>
      <c r="X164" s="67">
        <v>0</v>
      </c>
      <c r="Y164" s="67">
        <v>4.2016807E-3</v>
      </c>
    </row>
    <row r="165" spans="4:25" x14ac:dyDescent="0.2">
      <c r="D165" s="63">
        <v>39050</v>
      </c>
      <c r="E165" s="69">
        <v>5.9999999999999995E-4</v>
      </c>
      <c r="F165" s="67">
        <v>1.6428571400000001E-2</v>
      </c>
      <c r="G165" s="67">
        <v>8.3131278000000003E-3</v>
      </c>
      <c r="H165" s="67">
        <v>8.9766606999999998E-3</v>
      </c>
      <c r="I165" s="67">
        <v>1.5461071200000001E-2</v>
      </c>
      <c r="J165" s="67">
        <v>7.5448612999999996E-3</v>
      </c>
      <c r="K165" s="67">
        <v>1.75276753E-2</v>
      </c>
      <c r="L165" s="67">
        <v>1.2828162299999999E-2</v>
      </c>
      <c r="M165" s="67">
        <v>1.0111223500000001E-2</v>
      </c>
      <c r="N165" s="67">
        <v>8.6160474000000001E-3</v>
      </c>
      <c r="O165" s="67">
        <v>4.2333020000000004E-3</v>
      </c>
      <c r="P165" s="67">
        <v>9.8010531999999997E-3</v>
      </c>
      <c r="Q165" s="67">
        <v>0</v>
      </c>
      <c r="R165" s="67">
        <v>1.0456605000000001E-3</v>
      </c>
      <c r="S165" s="67">
        <v>1.5483871E-2</v>
      </c>
      <c r="T165" s="67">
        <v>1.0561056100000001E-2</v>
      </c>
      <c r="U165" s="67">
        <v>1.03384615E-2</v>
      </c>
      <c r="V165" s="67">
        <v>6.9053708000000004E-3</v>
      </c>
      <c r="W165" s="67">
        <v>-8.4469864000000006E-2</v>
      </c>
      <c r="X165" s="67">
        <v>1.19474313E-2</v>
      </c>
      <c r="Y165" s="67">
        <v>1.10403397E-2</v>
      </c>
    </row>
    <row r="166" spans="4:25" x14ac:dyDescent="0.2">
      <c r="D166" s="63">
        <v>39057</v>
      </c>
      <c r="E166" s="69">
        <v>5.9999999999999995E-4</v>
      </c>
      <c r="F166" s="67">
        <v>-1.5256588E-2</v>
      </c>
      <c r="G166" s="67">
        <v>-1.7639077E-2</v>
      </c>
      <c r="H166" s="67">
        <v>3.0621172000000001E-3</v>
      </c>
      <c r="I166" s="67">
        <v>1.6051364E-3</v>
      </c>
      <c r="J166" s="67">
        <v>1.7857143E-3</v>
      </c>
      <c r="K166" s="67">
        <v>2.6714159000000002E-3</v>
      </c>
      <c r="L166" s="67">
        <v>2.900232E-4</v>
      </c>
      <c r="M166" s="67">
        <v>9.8231829999999992E-4</v>
      </c>
      <c r="N166" s="67">
        <v>-1.2638231E-2</v>
      </c>
      <c r="O166" s="67">
        <v>-9.1785200000000003E-4</v>
      </c>
      <c r="P166" s="67">
        <v>-3.9755789999999999E-3</v>
      </c>
      <c r="Q166" s="67">
        <v>1.3908206000000001E-3</v>
      </c>
      <c r="R166" s="67">
        <v>-2.04988E-3</v>
      </c>
      <c r="S166" s="67">
        <v>0</v>
      </c>
      <c r="T166" s="67">
        <v>1.0289388999999999E-3</v>
      </c>
      <c r="U166" s="67">
        <v>1.0793955000000001E-3</v>
      </c>
      <c r="V166" s="67">
        <v>4.2627884000000001E-3</v>
      </c>
      <c r="W166" s="67">
        <v>2.8436019000000002E-3</v>
      </c>
      <c r="X166" s="67">
        <v>-1.165501E-3</v>
      </c>
      <c r="Y166" s="67">
        <v>-8.2225913999999997E-2</v>
      </c>
    </row>
    <row r="167" spans="4:25" x14ac:dyDescent="0.2">
      <c r="D167" s="63">
        <v>39064</v>
      </c>
      <c r="E167" s="69">
        <v>5.9999999999999995E-4</v>
      </c>
      <c r="F167" s="67">
        <v>-2.8149189999999999E-3</v>
      </c>
      <c r="G167" s="67">
        <v>-3.4602100000000001E-4</v>
      </c>
      <c r="H167" s="67">
        <v>-3.9130429999999997E-3</v>
      </c>
      <c r="I167" s="67">
        <v>-2.67666E-3</v>
      </c>
      <c r="J167" s="67">
        <v>-4.1493779999999996E-3</v>
      </c>
      <c r="K167" s="67">
        <v>-0.15173025700000001</v>
      </c>
      <c r="L167" s="67">
        <v>-1.7416549999999999E-3</v>
      </c>
      <c r="M167" s="67">
        <v>-1.475652E-3</v>
      </c>
      <c r="N167" s="67">
        <v>-5.3219799999999996E-3</v>
      </c>
      <c r="O167" s="67">
        <v>-3.8929440000000002E-3</v>
      </c>
      <c r="P167" s="67">
        <v>-0.10873897</v>
      </c>
      <c r="Q167" s="67">
        <v>-2.7758499999999998E-3</v>
      </c>
      <c r="R167" s="67">
        <v>-3.4258309999999998E-3</v>
      </c>
      <c r="S167" s="67">
        <v>-7.4757585000000001E-2</v>
      </c>
      <c r="T167" s="67">
        <v>-9.6989966999999996E-2</v>
      </c>
      <c r="U167" s="67">
        <v>-9.5358042000000004E-2</v>
      </c>
      <c r="V167" s="67">
        <v>-4.738155E-3</v>
      </c>
      <c r="W167" s="67">
        <v>-4.7236659999999996E-3</v>
      </c>
      <c r="X167" s="67">
        <v>-1.168224E-3</v>
      </c>
      <c r="Y167" s="67">
        <v>1.3574660999999999E-3</v>
      </c>
    </row>
    <row r="168" spans="4:25" x14ac:dyDescent="0.2">
      <c r="D168" s="63">
        <v>39071</v>
      </c>
      <c r="E168" s="69">
        <v>5.9999999999999995E-4</v>
      </c>
      <c r="F168" s="67">
        <v>-2.1397999999999999E-3</v>
      </c>
      <c r="G168" s="67">
        <v>-2.447552E-3</v>
      </c>
      <c r="H168" s="67">
        <v>-6.1619719999999999E-3</v>
      </c>
      <c r="I168" s="67">
        <v>-8.1566069999999997E-3</v>
      </c>
      <c r="J168" s="67">
        <v>-5.6134720000000004E-3</v>
      </c>
      <c r="K168" s="67">
        <v>-1.055409E-3</v>
      </c>
      <c r="L168" s="67">
        <v>-5.5032372000000003E-2</v>
      </c>
      <c r="M168" s="67">
        <v>0</v>
      </c>
      <c r="N168" s="67">
        <v>-2.1691973999999999E-2</v>
      </c>
      <c r="O168" s="67">
        <v>-7.9247150000000006E-3</v>
      </c>
      <c r="P168" s="67">
        <v>-3.5483870000000001E-3</v>
      </c>
      <c r="Q168" s="67">
        <v>-7.2535211000000002E-2</v>
      </c>
      <c r="R168" s="67">
        <v>-7.1675900000000001E-2</v>
      </c>
      <c r="S168" s="67">
        <v>-3.7645449999999998E-3</v>
      </c>
      <c r="T168" s="67">
        <v>-5.3199140000000002E-3</v>
      </c>
      <c r="U168" s="67">
        <v>-5.3533189999999996E-3</v>
      </c>
      <c r="V168" s="67">
        <v>-3.7965070000000002E-3</v>
      </c>
      <c r="W168" s="67">
        <v>-1.916627E-3</v>
      </c>
      <c r="X168" s="67">
        <v>-0.11492891</v>
      </c>
      <c r="Y168" s="67">
        <v>-4.54752E-4</v>
      </c>
    </row>
  </sheetData>
  <sheetProtection algorithmName="SHA-512" hashValue="AEApyztUhx9HfM61CPfnswBvIJAg8mkgHoe2T13eCAoGq++LMXpWPqqF9rEFG9gRw+2a+90XnIgdeVSctS/PIA==" saltValue="5Z488YAd/qo0QkQdA+i+Ng==" spinCount="100000" sheet="1" objects="1" scenarios="1"/>
  <phoneticPr fontId="2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Sharpe Ratio Comparisons</vt:lpstr>
      <vt:lpstr>Purpose of Workbook</vt:lpstr>
      <vt:lpstr>Workbook Usage Rules</vt:lpstr>
      <vt:lpstr>Fund Symbol-Names Crosswalk</vt:lpstr>
      <vt:lpstr>Large Grwth Returns-5yr Monthly</vt:lpstr>
      <vt:lpstr>Small Growth Returns-3yr 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jdopdyke</dc:creator>
  <cp:lastModifiedBy>jdopdyke</cp:lastModifiedBy>
  <dcterms:created xsi:type="dcterms:W3CDTF">2007-01-03T15:27:31Z</dcterms:created>
  <dcterms:modified xsi:type="dcterms:W3CDTF">2017-09-19T04:06:42Z</dcterms:modified>
</cp:coreProperties>
</file>